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0730" windowHeight="11700" activeTab="1"/>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Առաջնահերթություններ'!$A$5:$W$1336</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Առաջնահերթություններ'!$A$5:$H$1327</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Առաջնահերթություններ'!$A$5:$H$1327</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Առաջնահերթություններ'!$A$5:$H$1327</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Առաջնահերթություններ'!$A$5:$H$1327</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Առաջնահերթություններ'!$A$5:$H$1327</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Առաջնահերթություններ'!$A$5:$H$1327</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Առաջնահերթություններ'!$A$3:$H$1327</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Առաջնահերթություններ'!$A$5:$H$1327</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Առաջնահերթություններ'!$A$5:$H$1327</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Առաջնահերթություններ'!$A$5:$H$1327</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Առաջնահերթություններ'!$A$5:$H$1327</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Առաջնահերթություններ'!$A$5:$H$1327</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Առաջնահերթություններ'!$A$5:$H$1327</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Առաջնահերթություններ'!$A$5:$H$1327</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Առաջնահերթություններ'!$A$5:$H$1327</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Առաջնահերթություններ'!$A$3:$H$1327</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Առաջնահերթություններ'!$1346:$1346</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Առաջնահերթություններ'!$A$5:$H$1327</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Առաջնահերթություններ'!$A$5:$H$1327</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Առաջնահերթություններ'!$A$5:$H$1327</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Առաջնահերթություններ'!$A$5:$H$1327</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Առաջնահերթություններ'!$A$5:$H$1327</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Առաջնահերթություններ'!$A$5:$H$1327</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Առաջնահերթություններ'!$A$5:$H$1327</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Առաջնահերթություններ'!$A$5:$H$1327</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Առաջնահերթություններ'!$A$5:$H$1327</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Առաջնահերթություններ'!$A$5:$H$1327</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Առաջնահերթություններ'!$A$5:$H$1327</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Առաջնահերթություններ'!$A$5:$H$1327</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Առաջնահերթություններ'!$A$5:$H$1327</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Առաջնահերթություններ'!$A$5:$H$1327</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Առաջնահերթություններ'!$A$5:$H$1327</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Առաջնահերթություններ'!$A$5:$H$1327</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Առաջնահերթություններ'!$A$5:$H$1327</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Առաջնահերթություններ'!$A$5:$H$1327</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Առաջնահերթություններ'!$A$5:$H$1327</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Առաջնահերթություններ'!$A$5:$H$1327</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Առաջնահերթություններ'!$A$5:$H$1327</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Առաջնահերթություններ'!$A$5:$H$1327</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Առաջնահերթություններ'!$A$5:$H$1327</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Առաջնահերթություններ'!$A$5:$H$1327</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Առաջնահերթություններ'!$A$5:$H$1327</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Առաջնահերթություններ'!$A$5:$H$1327</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Առաջնահերթություններ'!$A$5:$H$1327</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Առաջնահերթություններ'!$A$5:$H$1327</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Առաջնահերթություններ'!$A$5:$H$1327</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Առաջնահերթություններ'!$A$5:$H$1327</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Առաջնահերթություններ'!$A$5:$H$1327</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Առաջնահերթություններ'!$A$5:$H$1327</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Առաջնահերթություններ'!$A$5:$H$1327</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Առաջնահերթություններ'!$A$5:$H$1327</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Առաջնահերթություններ'!$A$5:$H$1327</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Առաջնահերթություններ'!$A$5:$H$1327</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Առաջնահերթություններ'!$A$5:$H$1327</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Առաջնահերթություններ'!$A$5:$H$1327</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Առաջնահերթություններ'!$A$5:$H$1327</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Առաջնահերթություններ'!$A$5:$H$1327</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Առաջնահերթություններ'!$A$5:$H$1327</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Առաջնահերթություններ'!$A$5:$H$1327</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Առաջնահերթություններ'!$A$5:$H$1327</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Առաջնահերթություններ'!$A$5:$H$1327</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Առաջնահերթություններ'!$A$5:$H$1327</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Առաջնահերթություններ'!$A$5:$H$1327</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Առաջնահերթություններ'!$A$5:$H$1327</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Առաջնահերթություններ'!$A$5:$H$1327</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Առաջնահերթություններ'!$A$5:$H$1327</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Առաջնահերթություններ'!$A$5:$H$1327</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Առաջնահերթություններ'!$A$5:$H$1327</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Առաջնահերթություններ'!$A$5:$H$1327</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Առաջնահերթություններ'!$A$5:$H$1327</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Առաջնահերթություններ'!$A$5:$H$1327</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Առաջնահերթություններ'!$A$5:$H$1327</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Առաջնահերթություններ'!$A$5:$H$1327</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Առաջնահերթություններ'!$A$5:$H$1327</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Առաջնահերթություններ'!$A$5:$H$1327</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Առաջնահերթություններ'!$A$5:$H$1327</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Առաջնահերթություններ'!$A$5:$H$1327</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Առաջնահերթություններ'!$A$5:$H$1327</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Առաջնահերթություններ'!$A$5:$H$1327</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Առաջնահերթություններ'!$A$5:$H$1327</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Առաջնահերթություններ'!$A$5:$H$1327</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Առաջնահերթություններ'!$A$5:$H$1327</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Առաջնահերթություններ'!$A$5:$H$1327</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Առաջնահերթություններ'!$A$5:$H$1327</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Առաջնահերթություններ'!$A$5:$H$1327</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Առաջնահերթություններ'!$A$5:$H$1327</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Առաջնահերթություններ'!$A$5:$H$1327</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Առաջնահերթություններ'!$A$5:$H$1327</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Առաջնահերթություններ'!$A$3:$H$1327</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Առաջնահերթություններ'!$1346:$1346</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Առաջնահերթություններ'!$A$5:$H$1327</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Առաջնահերթություններ'!$A$5:$H$1327</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Առաջնահերթություններ'!$A$5:$H$1327</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Առաջնահերթություններ'!$A$5:$H$1327</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Առաջնահերթություններ'!$A$3:$H$1327</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Առաջնահերթություններ'!$1346:$1346</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Առաջնահերթություններ'!$A$5:$H$1327</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Առաջնահերթություններ'!$A$5:$H$1327</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Առաջնահերթություններ'!$A$5:$H$1327</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Առաջնահերթություններ'!$A$5:$H$1327</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Առաջնահերթություններ'!$A$5:$H$1327</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Առաջնահերթություններ'!$A$5:$H$1327</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Առաջնահերթություններ'!$A$5:$L$1327</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Առաջնահերթություններ'!$A$5:$H$1327</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Առաջնահերթություններ'!$A$5:$H$1327</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Առաջնահերթություններ'!$A$5:$H$1327</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Առաջնահերթություններ'!$A$5:$H$1327</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Առաջնահերթություններ'!$A$5:$H$1327</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Առաջնահերթություններ'!$A$5:$H$1327</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Առաջնահերթություններ'!$A$5:$H$1327</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Առաջնահերթություններ'!$A$5:$H$1327</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Առաջնահերթություններ'!$A$5:$H$1327</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Առաջնահերթություններ'!$A$5:$H$1327</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Առաջնահերթություններ'!$A$5:$H$1327</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Առաջնահերթություններ'!$A$5:$H$1327</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Առաջնահերթություններ'!$A$5:$H$1327</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Առաջնահերթություններ'!$A$5:$H$1327</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Առաջնահերթություններ'!$A$5:$H$1327</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Առաջնահերթություններ'!$A$5:$H$1327</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Առաջնահերթություններ'!$A$5:$H$1327</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Առաջնահերթություններ'!$A$5:$H$1327</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Առաջնահերթություններ'!$A$5:$H$1327</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Առաջնահերթություններ'!$A$5:$H$1327</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Առաջնահերթություններ'!$A$5:$H$1327</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Առաջնահերթություններ'!$A$5:$H$1327</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Առաջնահերթություններ'!$A$5:$H$1327</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Առաջնահերթություններ'!$A$5:$H$1327</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Առաջնահերթություններ'!$A$5:$H$1327</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Առաջնահերթություններ'!$A$5:$H$1327</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Առաջնահերթություններ'!$A$5:$H$1327</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Առաջնահերթություններ'!$A$5:$H$1327</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Առաջնահերթություններ'!$A$5:$H$1327</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Առաջնահերթություններ'!$A$5:$H$1327</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Առաջնահերթություններ'!$A$5:$H$1327</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Առաջնահերթություններ'!$A$3:$H$1327</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Առաջնահերթություններ'!$1346:$1346</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Առաջնահերթություններ'!$A$5:$H$1327</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Առաջնահերթություններ'!$A$5:$H$1327</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Առաջնահերթություններ'!$A$5:$H$1327</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Առաջնահերթություններ'!$A$3:$H$1327</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Առաջնահերթություններ'!$1346:$1346</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Առաջնահերթություններ'!$A$5:$H$1327</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Առաջնահերթություններ'!$A$5:$H$1327</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Առաջնահերթություններ'!$A$5:$H$1327</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Առաջնահերթություններ'!$A$5:$H$1327</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Առաջնահերթություններ'!$A$5:$H$1327</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Առաջնահերթություններ'!$A$5:$H$1327</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Առաջնահերթություններ'!$A$5:$L$1327</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Առաջնահերթություններ'!$A$5:$H$1327</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Առաջնահերթություններ'!$A$5:$H$1327</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Առաջնահերթություններ'!$A$5:$H$1327</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Առաջնահերթություններ'!$A$5:$H$1327</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Առաջնահերթություններ'!$A$5:$H$1327</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Առաջնահերթություններ'!$A$5:$H$1327</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Առաջնահերթություններ'!$A$5:$H$1327</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Առաջնահերթություններ'!$A$5:$H$1327</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Առաջնահերթություններ'!$A$5:$H$1327</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Առաջնահերթություններ'!$A$5:$H$1327</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Առաջնահերթություններ'!$A$5:$H$1327</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Առաջնահերթություններ'!$A$5:$H$1327</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Առաջնահերթություններ'!$A$5:$H$1327</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Առաջնահերթություններ'!$A$5:$H$1327</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Առաջնահերթություններ'!$A$5:$H$1327</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Առաջնահերթություններ'!$A$5:$H$1327</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Առաջնահերթություններ'!$A$5:$H$1327</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Առաջնահերթություններ'!$A$5:$H$1327</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Առաջնահերթություններ'!$A$5:$H$1327</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Առաջնահերթություններ'!$A$5:$H$1327</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Առաջնահերթություններ'!$A$5:$H$1327</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Առաջնահերթություններ'!$A$5:$H$1327</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Առաջնահերթություններ'!$A$5:$H$1327</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Առաջնահերթություններ'!$A$5:$H$1327</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Առաջնահերթություններ'!$A$5:$H$1327</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Առաջնահերթություններ'!$A$5:$L$1327</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Առաջնահերթություններ'!$A$5:$H$1327</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Առաջնահերթություններ'!$A$5:$H$1327</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Առաջնահերթություններ'!$A$5:$H$1327</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Առաջնահերթություններ'!$A$5:$H$1327</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Առաջնահերթություններ'!$A$5:$H$1327</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Առաջնահերթություններ'!$A$5:$H$1327</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Առաջնահերթություններ'!$A$5:$H$1327</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Առաջնահերթություններ'!$A$5:$H$1327</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Առաջնահերթություններ'!$A$5:$H$1327</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Առաջնահերթություններ'!$A$5:$H$1327</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Առաջնահերթություններ'!$A$5:$H$1327</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Առաջնահերթություններ'!$A$5:$H$1327</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Առաջնահերթություններ'!$A$5:$H$1327</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Առաջնահերթություններ'!$A$5:$H$1327</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Առաջնահերթություններ'!$A$5:$H$1327</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Առաջնահերթություններ'!$A$5:$H$1327</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Առաջնահերթություններ'!$A$5:$H$1327</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Առաջնահերթություններ'!$A$5:$H$1327</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Առաջնահերթություններ'!$A$3:$H$1327</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Առաջնահերթություններ'!$1346:$1346</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Առաջնահերթություններ'!$A$5:$H$1327</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Առաջնահերթություններ'!$A$5:$H$1327</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Առաջնահերթություններ'!$A$5:$H$1327</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Առաջնահերթություններ'!$A$5:$H$1327</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Առաջնահերթություններ'!$A$5:$H$1327</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Առաջնահերթություններ'!$A$5:$H$1327</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Առաջնահերթություններ'!$A$5:$H$1327</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Առաջնահերթություններ'!$A$5:$H$1327</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Առաջնահերթություններ'!$A$5:$H$1327</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Առաջնահերթություններ'!$A$5:$H$1327</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Առաջնահերթություններ'!$A$5:$H$1327</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Առաջնահերթություններ'!$A$5:$H$1327</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Առաջնահերթություններ'!$A$5:$H$1327</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Առաջնահերթություններ'!$A$5:$H$1327</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Առաջնահերթություններ'!$A$5:$H$1327</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Առաջնահերթություններ'!$A$3:$H$1327</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Առաջնահերթություններ'!$A$5:$H$1327</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Առաջնահերթություններ'!$A$5:$H$1327</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Առաջնահերթություններ'!$A$5:$H$1327</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Առաջնահերթություններ'!$A$5:$H$1327</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Առաջնահերթություններ'!$A$5:$H$1327</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Առաջնահերթություններ'!$A$5:$H$1327</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Առաջնահերթություններ'!$A$5:$H$1327</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Առաջնահերթություններ'!$A$5:$H$1327</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Առաջնահերթություններ'!$A$5:$H$1327</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Առաջնահերթություններ'!$A$5:$H$1327</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Առաջնահերթություններ'!$A$5:$H$1327</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Առաջնահերթություններ'!$A$5:$H$1327</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Առաջնահերթություններ'!$A$5:$H$1327</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Առաջնահերթություններ'!$A$5:$H$1327</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Առաջնահերթություններ'!$A$5:$H$1327</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Առաջնահերթություններ'!$A$5:$H$1327</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Առաջնահերթություններ'!$A$5:$H$1327</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Առաջնահերթություններ'!$A$5:$H$1327</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Առաջնահերթություններ'!$A$5:$H$1327</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Առաջնահերթություններ'!$A$5:$H$1327</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Առաջնահերթություններ'!$A$5:$H$1327</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Առաջնահերթություններ'!$A$5:$H$1327</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Առաջնահերթություններ'!$A$5:$H$1327</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Առաջնահերթություններ'!$A$5:$H$1327</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Առաջնահերթություններ'!$A$5:$H$1327</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Առաջնահերթություններ'!$A$5:$H$1327</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Առաջնահերթություններ'!$A$5:$H$1327</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Առաջնահերթություններ'!$A$5:$H$1327</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Առաջնահերթություններ'!$A$5:$H$1327</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Առաջնահերթություններ'!$A$5:$H$1327</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Առաջնահերթություններ'!$A$5:$H$1327</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Առաջնահերթություններ'!$A$5:$H$1327</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Առաջնահերթություններ'!$A$5:$H$1327</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Առաջնահերթություններ'!$A$5:$H$1327</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Առաջնահերթություններ'!$A$5:$H$1327</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Առաջնահերթություններ'!$A$5:$H$1327</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Առաջնահերթություններ'!$A$5:$H$1327</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Առաջնահերթություններ'!$A$5:$H$1327</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Առաջնահերթություններ'!$A$5:$H$1327</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Առաջնահերթություններ'!$A$5:$H$1327</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Առաջնահերթություններ'!$A$5:$H$1327</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Առաջնահերթություններ'!$A$5:$H$1327</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Առաջնահերթություններ'!$A$5:$H$1327</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Առաջնահերթություններ'!$A$5:$H$1327</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Առաջնահերթություններ'!$A$5:$H$1327</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Առաջնահերթություններ'!$A$5:$H$1327</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Առաջնահերթություններ'!$A$5:$H$1327</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Առաջնահերթություններ'!$A$5:$H$1327</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Առաջնահերթություններ'!$A$5:$H$1327</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Առաջնահերթություններ'!$A$5:$H$1327</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Առաջնահերթություններ'!$A$5:$H$1327</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Առաջնահերթություններ'!$A$5:$H$1327</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Առաջնահերթություններ'!$A$5:$H$1327</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Առաջնահերթություններ'!$A$3:$H$1327</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Առաջնահերթություններ'!$A$5:$H$1327</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Առաջնահերթություններ'!$A$5:$H$1327</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Առաջնահերթություններ'!$A$5:$H$1327</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Առաջնահերթություններ'!$A$5:$H$1327</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Առաջնահերթություններ'!$A$5:$H$1327</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Առաջնահերթություններ'!$A$5:$H$1327</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Առաջնահերթություններ'!$A$5:$H$1327</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Առաջնահերթություններ'!$A$5:$H$1327</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Առաջնահերթություններ'!$A$5:$H$1327</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Առաջնահերթություններ'!$A$5:$H$1327</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Առաջնահերթություններ'!$A$5:$H$1327</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Առաջնահերթություններ'!$A$5:$H$1327</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Առաջնահերթություններ'!$A$5:$H$1327</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Առաջնահերթություններ'!$A$5:$H$1327</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Առաջնահերթություններ'!$A$5:$H$1327</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Առաջնահերթություններ'!$A$5:$H$1327</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Առաջնահերթություններ'!$A$5:$H$1327</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Առաջնահերթություններ'!$A$5:$H$1327</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Առաջնահերթություններ'!$A$5:$H$1327</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Առաջնահերթություններ'!$A$5:$H$1327</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Առաջնահերթություններ'!$A$5:$H$1327</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Առաջնահերթություններ'!$A$5:$H$1327</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Առաջնահերթություններ'!$A$5:$H$1327</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Առաջնահերթություններ'!$A$5:$H$1327</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Առաջնահերթություններ'!$A$5:$H$1327</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Առաջնահերթություններ'!$A$5:$H$1327</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Առաջնահերթություններ'!$A$5:$H$1327</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Առաջնահերթություններ'!$A$5:$H$1327</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Առաջնահերթություններ'!$A$5:$H$1327</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Առաջնահերթություններ'!$A$5:$H$1327</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Առաջնահերթություններ'!$A$5:$H$1327</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Առաջնահերթություններ'!$A$5:$H$1327</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Առաջնահերթություններ'!$A$5:$H$1327</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Առաջնահերթություններ'!$A$5:$H$1327</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Առաջնահերթություններ'!$A$5:$H$1327</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Առաջնահերթություններ'!$A$5:$H$1327</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Առաջնահերթություններ'!$A$5:$H$1327</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Առաջնահերթություններ'!$A$5:$H$1327</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Առաջնահերթություններ'!$A$5:$H$1327</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Առաջնահերթություններ'!$A$5:$H$1327</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Առաջնահերթություններ'!$A$5:$H$1327</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Առաջնահերթություններ'!$A$5:$H$1327</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Առաջնահերթություններ'!$A$5:$H$1327</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Առաջնահերթություններ'!$A$5:$H$1327</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Առաջնահերթություններ'!$A$5:$H$1327</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Առաջնահերթություններ'!$A$5:$H$1327</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Առաջնահերթություններ'!$A$5:$H$1327</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Առաջնահերթություններ'!$A$5:$H$1327</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Առաջնահերթություններ'!$A$5:$L$1327</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Առաջնահերթություններ'!$A$5:$H$1327</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Առաջնահերթություններ'!$A$5:$H$1327</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Առաջնահերթություններ'!$A$5:$H$1327</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Առաջնահերթություններ'!$A$5:$H$1327</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Առաջնահերթություններ'!$A$5:$L$1327</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Առաջնահերթություններ'!$A$5:$H$1327</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Առաջնահերթություններ'!$A$5:$H$1327</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Առաջնահերթություններ'!$A$5:$H$1327</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Առաջնահերթություններ'!$A$5:$H$1327</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Առաջնահերթություններ'!$A$5:$H$1327</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Առաջնահերթություններ'!$A$5:$H$1327</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Առաջնահերթություններ'!$A$5:$H$1327</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Առաջնահերթություններ'!$A$5:$H$1327</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Առաջնահերթություններ'!$A$5:$H$1327</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Առաջնահերթություններ'!$A$5:$H$1327</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Առաջնահերթություններ'!$A$5:$H$1327</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Առաջնահերթություններ'!$A$5:$H$1327</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Առաջնահերթություններ'!$A$5:$H$1327</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Առաջնահերթություններ'!$A$5:$H$1327</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Առաջնահերթություններ'!$A$5:$H$1327</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Առաջնահերթություններ'!$A$5:$H$1327</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Առաջնահերթություններ'!$A$5:$H$1327</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Առաջնահերթություններ'!$A$5:$H$1327</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Առաջնահերթություններ'!$A$5:$H$1327</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Առաջնահերթություններ'!$A$5:$H$1327</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Առաջնահերթություններ'!$A$5:$H$1327</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Առաջնահերթություններ'!$A$5:$H$1327</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Առաջնահերթություններ'!$A$3:$H$1327</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Առաջնահերթություններ'!$1328:$1352,'Հ 16 Առաջնահերթություններ'!$1355:$1360</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Առաջնահերթություններ'!$A$5:$H$1327</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Առաջնահերթություններ'!$A$3:$H$1327</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Առաջնահերթություններ'!$1328:$1352,'Հ 16 Առաջնահերթություններ'!$1355:$1360</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Առաջնահերթություններ'!$A$5:$H$1327</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Առաջնահերթություններ'!$A$5:$H$1327</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Առաջնահերթություններ'!$A$5:$H$1327</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Առաջնահերթություններ'!$A$5:$H$1327</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Առաջնահերթություններ'!$A$5:$H$1327</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Առաջնահերթություններ'!$A$5:$H$1327</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Առաջնահերթություններ'!$A$5:$H$1327</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Առաջնահերթություններ'!$A$5:$H$1327</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Առաջնահերթություններ'!$A$5:$H$1327</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Առաջնահերթություններ'!$A$5:$H$1327</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Առաջնահերթություններ'!$A$5:$H$1327</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Առաջնահերթություններ'!$A$5:$H$1327</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Առաջնահերթություններ'!$A$5:$H$1327</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Առաջնահերթություններ'!$A$5:$H$1327</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Առաջնահերթություններ'!$A$5:$H$1327</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Առաջնահերթություններ'!$A$5:$H$1327</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Առաջնահերթություններ'!$A$5:$H$1327</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Առաջնահերթություններ'!$A$5:$H$1327</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Առաջնահերթություններ'!$A$5:$H$1327</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Առաջնահերթություններ'!$A$5:$H$1327</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Առաջնահերթություններ'!$A$5:$H$1327</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Առաջնահերթություններ'!$A$5:$H$1327</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Առաջնահերթություններ'!$A$5:$H$1327</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Առաջնահերթություններ'!$A$5:$H$1327</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Առաջնահերթություններ'!$A$5:$H$1327</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Առաջնահերթություններ'!$A$5:$H$1327</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Առաջնահերթություններ'!$A$5:$H$1327</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Առաջնահերթություններ'!$A$5:$H$1327</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Առաջնահերթություններ'!$A$5:$H$1327</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Առաջնահերթություններ'!$A$5:$H$1327</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Առաջնահերթություններ'!$A$5:$H$1327</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Առաջնահերթություններ'!$A$5:$H$1327</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Առաջնահերթություններ'!$A$5:$H$1327</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Առաջնահերթություններ'!$A$5:$H$1327</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Առաջնահերթություններ'!$A$5:$H$1327</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Առաջնահերթություններ'!$A$5:$H$1327</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Առաջնահերթություններ'!$A$5:$H$1327</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Առաջնահերթություններ'!$A$5:$H$1327</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Առաջնահերթություններ'!$A$5:$H$1327</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Առաջնահերթություններ'!$A$5:$H$1327</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Առաջնահերթություններ'!$A$5:$H$1327</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Առաջնահերթություններ'!$A$5:$H$1327</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Առաջնահերթություններ'!$A$5:$H$1327</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Առաջնահերթություններ'!$A$5:$H$1327</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Առաջնահերթություններ'!$A$5:$H$1327</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Առաջնահերթություններ'!$A$5:$H$1327</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Առաջնահերթություններ'!$A$5:$H$1327</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Առաջնահերթություններ'!$A$5:$H$1327</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Առաջնահերթություններ'!$A$5:$H$1327</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Առաջնահերթություններ'!$A$5:$H$1327</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Առաջնահերթություններ'!$A$3:$H$1327</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Առաջնահերթություններ'!$1346:$1346</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Առաջնահերթություններ'!$A$5:$H$1327</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Առաջնահերթություններ'!$A$5:$H$1327</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Առաջնահերթություններ'!$A$5:$H$1327</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Առաջնահերթություններ'!$A$5:$L$1327</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Առաջնահերթություններ'!$A$5:$H$1327</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Առաջնահերթություններ'!$A$3:$H$1327</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Առաջնահերթություններ'!$1346:$1346</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Առաջնահերթություններ'!$A$5:$H$1327</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Առաջնահերթություններ'!$A$5:$H$1327</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Առաջնահերթություններ'!$A$5:$H$1327</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Առաջնահերթություններ'!$A$5:$H$1327</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Առաջնահերթություններ'!$A$5:$H$1327</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Առաջնահերթություններ'!$A$5:$H$1327</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Առաջնահերթություններ'!$A$5:$H$1327</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Առաջնահերթություններ'!$A$5:$H$1327</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Առաջնահերթություններ'!$A$5:$H$1327</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Առաջնահերթություններ'!$A$5:$H$1327</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Առաջնահերթություններ'!$A$5:$H$1327</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Առաջնահերթություններ'!$A$5:$H$1327</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Առաջնահերթություններ'!$A$5:$H$1327</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Առաջնահերթություններ'!$A$5:$H$1327</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Առաջնահերթություններ'!$A$5:$H$1327</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Առաջնահերթություններ'!$A$5:$H$1327</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Առաջնահերթություններ'!$A$5:$H$1327</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Առաջնահերթություններ'!$A$5:$H$1327</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Առաջնահերթություններ'!$A$5:$H$1327</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Առաջնահերթություններ'!$A$5:$H$1327</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Առաջնահերթություններ'!$A$5:$H$1327</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Առաջնահերթություններ'!$A$5:$H$1327</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Առաջնահերթություններ'!$A$5:$H$1327</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Առաջնահերթություններ'!$A$5:$H$1327</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Առաջնահերթություններ'!$A$5:$H$1327</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Առաջնահերթություններ'!$A$5:$H$1327</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Առաջնահերթություններ'!$A$5:$H$1327</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Առաջնահերթություններ'!$A$5:$H$1327</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Առաջնահերթություններ'!$A$5:$H$1327</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Առաջնահերթություններ'!$A$5:$H$1327</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Առաջնահերթություններ'!$A$5:$H$1327</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Առաջնահերթություններ'!$A$5:$H$1327</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Առաջնահերթություններ'!$A$3:$H$1327</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Առաջնահերթություններ'!$1346:$1346</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Առաջնահերթություններ'!$A$5:$H$1327</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Առաջնահերթություններ'!$A$5:$H$1327</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Առաջնահերթություններ'!$A$5:$H$1327</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Առաջնահերթություններ'!$A$5:$H$1327</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Առաջնահերթություններ'!$A$5:$H$1327</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Առաջնահերթություններ'!$A$5:$H$1327</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Առաջնահերթություններ'!$A$5:$H$1327</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Առաջնահերթություններ'!$A$5:$H$1327</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Առաջնահերթություններ'!$A$5:$H$1327</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Առաջնահերթություններ'!$A$5:$H$1327</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Առաջնահերթություններ'!$A$5:$H$1327</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Առաջնահերթություններ'!$A$5:$H$1327</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Առաջնահերթություններ'!$A$5:$H$1327</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Առաջնահերթություններ'!$A$5:$H$1327</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Առաջնահերթություններ'!$A$5:$H$1327</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Առաջնահերթություններ'!$A$5:$H$1327</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Առաջնահերթություններ'!$A$5:$H$1327</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Առաջնահերթություններ'!$A$5:$H$1327</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Առաջնահերթություններ'!$A$5:$H$1327</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Առաջնահերթություններ'!$A$5:$H$1327</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Առաջնահերթություններ'!$A$5:$H$1327</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Առաջնահերթություններ'!$A$5:$H$1327</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Առաջնահերթություններ'!$A$5:$H$1327</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Առաջնահերթություններ'!$A$5:$H$1327</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Առաջնահերթություններ'!$A$5:$H$1327</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Առաջնահերթություններ'!$A$5:$H$1327</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Առաջնահերթություններ'!$A$5:$L$1327</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Առաջնահերթություններ'!$A$5:$H$1327</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Առաջնահերթություններ'!$A$5:$H$1327</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Առաջնահերթություններ'!$A$5:$H$1327</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Առաջնահերթություններ'!$A$5:$H$1327</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Առաջնահերթություններ'!$A$5:$H$1327</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Առաջնահերթություններ'!$A$5:$H$1327</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Առաջնահերթություններ'!$A$5:$H$1327</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Առաջնահերթություններ'!$A$5:$H$1327</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Առաջնահերթություններ'!$A$5:$H$1327</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Առաջնահերթություններ'!$A$5:$H$1327</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Առաջնահերթություններ'!$A$5:$H$1327</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Առաջնահերթություններ'!$A$5:$H$1327</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Առաջնահերթություններ'!$A$5:$H$1327</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Առաջնահերթություններ'!$A$5:$H$1327</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Առաջնահերթություններ'!$A$5:$H$1327</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Առաջնահերթություններ'!$A$5:$H$1327</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Առաջնահերթություններ'!$A$5:$H$1327</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Առաջնահերթություններ'!$A$5:$H$1327</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Առաջնահերթություններ'!$A$3:$H$1327</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Առաջնահերթություններ'!$A$3:$H$1327</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Առաջնահերթություններ'!$1328:$1360</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Առաջնահերթություններ'!$A$5:$H$1327</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Առաջնահերթություններ'!$A$5:$H$1327</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Առաջնահերթություններ'!$A$5:$H$1327</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Առաջնահերթություններ'!$A$5:$H$1327</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Առաջնահերթություններ'!$A$5:$H$1327</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Առաջնահերթություններ'!$A$5:$H$1327</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Առաջնահերթություններ'!$A$5:$H$1327</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Առաջնահերթություններ'!$A$5:$H$1327</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Առաջնահերթություններ'!$A$5:$H$1327</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Առաջնահերթություններ'!$A$5:$H$1327</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Առաջնահերթություններ'!$A$5:$H$1327</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Առաջնահերթություններ'!$A$5:$H$1327</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Առաջնահերթություններ'!$A$3:$H$1327</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Առաջնահերթություններ'!$1346:$1346</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Առաջնահերթություններ'!$A$5:$H$1327</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Առաջնահերթություններ'!$A$5:$H$1327</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Առաջնահերթություններ'!$A$5:$H$1327</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Առաջնահերթություններ'!$A$5:$H$1327</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Առաջնահերթություններ'!$A$3:$H$1327</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Առաջնահերթություններ'!$1346:$1346</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Առաջնահերթություններ'!$A$5:$H$1327</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Առաջնահերթություններ'!$A$5:$H$1327</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Առաջնահերթություններ'!$A$5:$H$1327</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Առաջնահերթություններ'!$A$5:$H$1327</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Առաջնահերթություններ'!$A$5:$H$1327</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Առաջնահերթություններ'!$A$5:$H$1327</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Առաջնահերթություններ'!$A$5:$H$1327</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Առաջնահերթություններ'!$A$5:$H$1327</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Առաջնահերթություններ'!$A$5:$H$1327</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Առաջնահերթություններ'!$A$5:$H$1327</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Առաջնահերթություններ'!$A$5:$H$1327</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Առաջնահերթություններ'!$A$5:$H$1327</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Առաջնահերթություններ'!$A$5:$H$1327</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Առաջնահերթություններ'!$A$5:$H$1327</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Առաջնահերթություններ'!$A$5:$H$1327</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Առաջնահերթություններ'!$A$5:$H$1327</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Առաջնահերթություններ'!$A$3:$H$1327</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Առաջնահերթություններ'!$1328:$1337,'Հ 16 Առաջնահերթություններ'!$1346:$1346</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Առաջնահերթություններ'!$A$5:$H$1327</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Առաջնահերթություններ'!$A$5:$H$1327</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Առաջնահերթություններ'!$A$5:$H$1327</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Առաջնահերթություններ'!$A$5:$H$1327</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Առաջնահերթություններ'!$A$5:$H$1327</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Առաջնահերթություններ'!$A$5:$H$1327</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Առաջնահերթություններ'!$A$5:$H$1327</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Առաջնահերթություններ'!$A$5:$H$1327</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Առաջնահերթություններ'!$A$5:$H$1327</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Առաջնահերթություններ'!$A$5:$H$1327</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Առաջնահերթություններ'!$A$5:$H$1327</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Առաջնահերթություններ'!$A$5:$H$1327</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Առաջնահերթություններ'!$A$5:$H$1327</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Առաջնահերթություններ'!$A$5:$H$1327</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Առաջնահերթություններ'!$A$5:$H$1327</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Առաջնահերթություններ'!$A$5:$H$1327</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Առաջնահերթություններ'!$A$5:$H$1327</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Առաջնահերթություններ'!$A$5:$H$1327</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Առաջնահերթություններ'!$A$5:$H$1327</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Առաջնահերթություններ'!$A$5:$H$1327</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Առաջնահերթություններ'!$A$5:$H$1327</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Առաջնահերթություններ'!$A$3:$H$1327</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Առաջնահերթություններ'!$A$5:$H$1327</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Առաջնահերթություններ'!$A$5:$H$1327</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Առաջնահերթություններ'!$A$5:$H$1327</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Առաջնահերթություններ'!$A$5:$H$1327</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Առաջնահերթություններ'!$A$5:$H$1327</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Առաջնահերթություններ'!$A$5:$H$1327</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Առաջնահերթություններ'!$A$5:$H$1327</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Առաջնահերթություններ'!$A$5:$H$1327</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Առաջնահերթություններ'!$A$5:$H$1327</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Առաջնահերթություններ'!$A$5:$H$1327</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Առաջնահերթություններ'!$A$5:$H$1327</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Առաջնահերթություններ'!$A$5:$H$1327</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Առաջնահերթություններ'!$A$5:$H$1327</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Առաջնահերթություններ'!$A$5:$H$1327</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Առաջնահերթություններ'!$A$5:$H$1327</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Առաջնահերթություններ'!$A$5:$H$1327</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Առաջնահերթություններ'!$A$5:$H$1327</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Առաջնահերթություններ'!$A$5:$H$1327</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Առաջնահերթություններ'!$A$5:$H$1327</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Առաջնահերթություններ'!$A$5:$H$1327</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Առաջնահերթություններ'!$A$5:$H$1327</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Առաջնահերթություններ'!$A$5:$H$1327</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Առաջնահերթություններ'!$A$5:$H$1327</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Առաջնահերթություններ'!$A$5:$H$1327</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Առաջնահերթություններ'!$A$5:$H$1327</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Առաջնահերթություններ'!$A$5:$H$1327</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Առաջնահերթություններ'!$A$5:$H$1327</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Առաջնահերթություններ'!$A$5:$H$1327</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Առաջնահերթություններ'!$A$5:$H$1327</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Առաջնահերթություններ'!$A$5:$H$1327</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Առաջնահերթություններ'!$A$3:$H$1327</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Առաջնահերթություններ'!$1346:$1346</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Առաջնահերթություններ'!$A$5:$H$1327</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Առաջնահերթություններ'!$A$5:$H$1327</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Առաջնահերթություններ'!$A$5:$H$1327</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Առաջնահերթություններ'!$A$5:$H$1327</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Առաջնահերթություններ'!$A$5:$H$1327</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Առաջնահերթություններ'!$A$5:$H$1327</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Առաջնահերթություններ'!$A$5:$H$1327</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Առաջնահերթություններ'!$A$5:$H$1327</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Առաջնահերթություններ'!$A$5:$H$1327</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Առաջնահերթություններ'!$A$5:$H$1327</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Առաջնահերթություններ'!$A$3:$H$1327</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Առաջնահերթություններ'!$1328:$1352,'Հ 16 Առաջնահերթություններ'!$1355:$1360</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Առաջնահերթություններ'!$A$5:$H$1327</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Առաջնահերթություններ'!$A$5:$H$1327</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Առաջնահերթություններ'!$A$5:$H$1327</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Առաջնահերթություններ'!$A$5:$H$1327</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Առաջնահերթություններ'!$A$5:$H$1327</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Առաջնահերթություններ'!$A$5:$H$1327</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Առաջնահերթություններ'!$A$5:$H$1327</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Առաջնահերթություններ'!$A$5:$H$1327</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Առաջնահերթություններ'!$A$5:$H$1327</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Առաջնահերթություններ'!$A$5:$H$1327</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Առաջնահերթություններ'!$A$5:$H$1327</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Առաջնահերթություններ'!$A$5:$H$1327</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Առաջնահերթություններ'!$A$5:$H$1327</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Առաջնահերթություններ'!$A$5:$H$1327</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Առաջնահերթություններ'!$A$3:$H$1327</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Առաջնահերթություններ'!$1328:$1352,'Հ 16 Առաջնահերթություններ'!$1355:$1360</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Առաջնահերթություններ'!$A$5:$H$1327</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Առաջնահերթություններ'!$A$5:$H$1327</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Առաջնահերթություններ'!$A$5:$H$1327</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Առաջնահերթություններ'!$A$5:$H$1327</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Առաջնահերթություններ'!$A$5:$H$1327</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Առաջնահերթություններ'!$A$5:$H$1327</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Առաջնահերթություններ'!$A$5:$H$1327</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Առաջնահերթություններ'!$A$5:$H$1327</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Առաջնահերթություններ'!$A$5:$H$1327</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Առաջնահերթություններ'!$A$5:$H$1327</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Առաջնահերթություններ'!$A$5:$H$1327</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Առաջնահերթություններ'!$A$5:$H$1327</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Առաջնահերթություններ'!$A$5:$H$1327</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Առաջնահերթություններ'!$A$5:$H$1327</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Առաջնահերթություններ'!$A$3:$H$1327</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Առաջնահերթություններ'!$1346:$1346</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Առաջնահերթություններ'!$A$5:$H$1327</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Առաջնահերթություններ'!$A$5:$H$1327</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Առաջնահերթություններ'!$A$5:$H$1327</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Առաջնահերթություններ'!$A$5:$H$1327</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Առաջնահերթություններ'!$A$5:$H$1327</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Առաջնահերթություններ'!$A$5:$H$1327</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Առաջնահերթություններ'!$A$5:$H$1327</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Առաջնահերթություններ'!$A$5:$H$1327</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Առաջնահերթություններ'!$A$5:$H$1327</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Առաջնահերթություններ'!$A$5:$H$1327</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Առաջնահերթություններ'!$A$5:$H$1327</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Առաջնահերթություններ'!$A$5:$H$1327</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Առաջնահերթություններ'!$A$5:$H$1327</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Առաջնահերթություններ'!$A$5:$H$1327</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Առաջնահերթություններ'!$A$5:$H$1327</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Առաջնահերթություններ'!$A$5:$H$1327</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Առաջնահերթություններ'!$A$5:$H$1327</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Առաջնահերթություններ'!$A$5:$H$1327</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Առաջնահերթություններ'!$A$5:$H$1327</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Առաջնահերթություններ'!$A$5:$H$1327</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Առաջնահերթություններ'!$A$5:$H$1327</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Առաջնահերթություններ'!$A$5:$H$1327</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Առաջնահերթություններ'!$A$5:$H$1327</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Առաջնահերթություններ'!$A$5:$H$1327</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Առաջնահերթություններ'!$A$5:$H$1327</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Առաջնահերթություններ'!$A$5:$H$1327</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Առաջնահերթություններ'!$A$5:$H$1327</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Առաջնահերթություններ'!$A$5:$H$1327</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Առաջնահերթություններ'!$A$5:$H$1327</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Առաջնահերթություններ'!$A$5:$H$1327</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Առաջնահերթություններ'!$A$3:$H$1327</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Առաջնահերթություններ'!$1346:$1346</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Առաջնահերթություններ'!$A$5:$H$1327</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Առաջնահերթություններ'!$A$5:$H$1327</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Առաջնահերթություններ'!$A$5:$H$1327</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Առաջնահերթություններ'!$A$5:$H$1327</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Առաջնահերթություններ'!$A$5:$H$1327</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Առաջնահերթություններ'!$A$5:$H$1327</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Առաջնահերթություններ'!$A$5:$H$1327</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Առաջնահերթություններ'!$A$5:$H$1327</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Առաջնահերթություններ'!$A$5:$H$1327</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Առաջնահերթություններ'!$A$5:$H$1327</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Առաջնահերթություններ'!$A$5:$H$1327</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Առաջնահերթություններ'!$A$5:$H$1327</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Առաջնահերթություններ'!$A$5:$H$1327</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Առաջնահերթություններ'!$A$5:$H$1327</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Առաջնահերթություններ'!$A$5:$H$1327</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Առաջնահերթություններ'!$A$5:$H$1327</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Առաջնահերթություններ'!$A$5:$H$1327</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Առաջնահերթություններ'!$A$5:$H$1327</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Առաջնահերթություններ'!$A$5:$H$1327</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Առաջնահերթություններ'!$A$5:$H$1327</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Առաջնահերթություններ'!$A$5:$H$1327</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Առաջնահերթություններ'!$A$3:$H$1327</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Առաջնահերթություններ'!$A$5:$H$1327</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Առաջնահերթություններ'!$A$5:$H$1327</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Առաջնահերթություններ'!$A$5:$H$1327</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Առաջնահերթություններ'!$A$5:$H$1327</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Առաջնահերթություններ'!$A$5:$H$1327</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Առաջնահերթություններ'!$A$5:$H$1327</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Առաջնահերթություններ'!$A$5:$H$1327</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Առաջնահերթություններ'!$A$5:$H$1327</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Առաջնահերթություններ'!$A$5:$H$1327</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Առաջնահերթություններ'!$A$5:$H$1327</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Առաջնահերթություններ'!$A$5:$H$1327</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Առաջնահերթություններ'!$A$5:$H$1327</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Առաջնահերթություններ'!$A$5:$H$1327</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Առաջնահերթություններ'!$A$5:$H$1327</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Առաջնահերթություններ'!$A$5:$H$1327</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Առաջնահերթություններ'!$A$5:$H$1327</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Առաջնահերթություններ'!$A$3:$H$1327</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Առաջնահերթություններ'!$1328:$1352,'Հ 16 Առաջնահերթություններ'!$1355:$1360</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Առաջնահերթություններ'!$A$5:$H$1327</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Առաջնահերթություններ'!$A$5:$H$1327</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Առաջնահերթություններ'!$A$5:$H$1327</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Առաջնահերթություններ'!$A$5:$H$1327</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Առաջնահերթություններ'!$A$5:$H$1327</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Առաջնահերթություններ'!$A$5:$H$1327</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Առաջնահերթություններ'!$A$5:$H$1327</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Առաջնահերթություններ'!$A$5:$H$1327</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Առաջնահերթություններ'!$A$5:$H$1327</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Առաջնահերթություններ'!$A$5:$H$1327</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Առաջնահերթություններ'!$A$5:$H$1327</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Առաջնահերթություններ'!$A$5:$H$1327</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Առաջնահերթություններ'!$A$5:$H$1327</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Առաջնահերթություններ'!$A$5:$H$1327</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Առաջնահերթություններ'!$A$5:$H$1327</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Առաջնահերթություններ'!$A$5:$H$1327</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Առաջնահերթություններ'!$A$5:$H$1327</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Առաջնահերթություններ'!$A$5:$H$1327</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Առաջնահերթություններ'!$A$5:$H$1327</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Առաջնահերթություններ'!$A$5:$H$1327</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Առաջնահերթություններ'!$A$5:$H$1327</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Առաջնահերթություններ'!$A$5:$H$1327</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Առաջնահերթություններ'!$A$5:$H$1327</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Առաջնահերթություններ'!$A$5:$H$1327</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Առաջնահերթություններ'!$A$5:$H$1327</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Առաջնահերթություններ'!$A$5:$H$1327</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Առաջնահերթություններ'!$A$5:$L$1327</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Առաջնահերթություններ'!$A$5:$H$1327</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Առաջնահերթություններ'!$A$5:$H$1327</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Առաջնահերթություններ'!$A$3:$H$1327</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Առաջնահերթություններ'!$1328:$1352,'Հ 16 Առաջնահերթություններ'!$1355:$1360</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Առաջնահերթություններ'!$A$5:$H$1327</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Առաջնահերթություններ'!$A$5:$H$1327</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Առաջնահերթություններ'!$A$5:$H$1327</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Առաջնահերթություններ'!$A$5:$H$1327</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Առաջնահերթություններ'!$A$5:$H$1327</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Առաջնահերթություններ'!$A$5:$H$1327</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Առաջնահերթություններ'!$A$3:$H$1327</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Առաջնահերթություններ'!$1346:$1346</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Առաջնահերթություններ'!$A$5:$H$1327</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Առաջնահերթություններ'!$A$5:$H$1327</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Առաջնահերթություններ'!$A$5:$H$1327</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Առաջնահերթություններ'!$A$3:$H$1327</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Առաջնահերթություններ'!$1328:$1352,'Հ 16 Առաջնահերթություններ'!$1355:$1360</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Առաջնահերթություններ'!$A$5:$H$1327</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Առաջնահերթություններ'!$A$5:$H$1327</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Առաջնահերթություններ'!$A$5:$H$1327</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Առաջնահերթություններ'!$A$5:$H$1327</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Առաջնահերթություններ'!$A$5:$H$1327</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Առաջնահերթություններ'!$A$5:$H$1327</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Առաջնահերթություններ'!$A$5:$H$1327</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Առաջնահերթություններ'!$A$5:$H$1327</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Առաջնահերթություններ'!$A$5:$H$1327</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Առաջնահերթություններ'!$A$5:$H$1327</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Առաջնահերթություններ'!$A$5:$H$1327</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Առաջնահերթություններ'!$A$5:$H$1327</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Առաջնահերթություններ'!$A$5:$H$1327</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Առաջնահերթություններ'!$A$5:$H$1327</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Առաջնահերթություններ'!$A$5:$H$1327</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Առաջնահերթություններ'!$A$5:$H$1327</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Առաջնահերթություններ'!$A$5:$H$1327</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Առաջնահերթություններ'!$A$5:$H$1327</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Առաջնահերթություններ'!$A$5:$H$1327</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Առաջնահերթություններ'!$A$5:$H$1327</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Առաջնահերթություններ'!$A$5:$H$1327</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Առաջնահերթություններ'!$A$5:$H$1327</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Առաջնահերթություններ'!$A$5:$H$1327</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Առաջնահերթություններ'!$A$5:$H$1327</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Առաջնահերթություններ'!$A$5:$H$1327</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Առաջնահերթություններ'!$A$5:$H$1327</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Առաջնահերթություններ'!$A$5:$H$1327</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Առաջնահերթություններ'!$A$5:$H$1327</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Առաջնահերթություններ'!$A$5:$H$1327</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Առաջնահերթություններ'!$A$5:$H$1327</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Առաջնահերթություններ'!$A$5:$H$1327</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Առաջնահերթություններ'!$A$5:$H$1327</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Առաջնահերթություններ'!$A$5:$H$1327</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Առաջնահերթություններ'!$A$3:$H$1327</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Առաջնահերթություններ'!$A$5:$H$1327</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Առաջնահերթություններ'!$A$5:$H$1327</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Առաջնահերթություններ'!$A$5:$H$1327</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Առաջնահերթություններ'!$A$5:$H$1327</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Առաջնահերթություններ'!$A$5:$H$1327</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Առաջնահերթություններ'!$A$5:$H$1327</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Առաջնահերթություններ'!$A$5:$H$1327</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Առաջնահերթություններ'!$A$5:$H$1327</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Առաջնահերթություններ'!$A$5:$H$1327</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Առաջնահերթություններ'!$A$5:$H$1327</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Առաջնահերթություններ'!$A$5:$H$1327</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Առաջնահերթություններ'!$A$5:$H$1327</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Առաջնահերթություններ'!$A$5:$H$1327</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Առաջնահերթություններ'!$A$5:$H$1327</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Առաջնահերթություններ'!$A$5:$H$1327</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Առաջնահերթություններ'!$A$5:$H$1327</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Առաջնահերթություններ'!$A$5:$H$1327</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Առաջնահերթություններ'!$A$5:$H$1327</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Առաջնահերթություններ'!$A$5:$H$1327</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Առաջնահերթություններ'!$A$5:$H$1327</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Առաջնահերթություններ'!$A$5:$H$1327</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Առաջնահերթություններ'!$A$5:$H$1327</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Առաջնահերթություններ'!$A$5:$H$1327</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Առաջնահերթություններ'!$A$5:$H$1327</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Առաջնահերթություններ'!$A$5:$H$1327</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Առաջնահերթություններ'!$A$5:$H$1327</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Առաջնահերթություններ'!$A$5:$H$1327</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Առաջնահերթություններ'!$A$5:$H$1327</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Առաջնահերթություններ'!$A$3:$H$1327</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Առաջնահերթություններ'!$A$5:$H$1327</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Առաջնահերթություններ'!$A$5:$H$1327</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Առաջնահերթություններ'!$A$5:$H$1327</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Առաջնահերթություններ'!$A$5:$H$1327</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Առաջնահերթություններ'!$A$5:$H$1327</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Առաջնահերթություններ'!$A$5:$H$1327</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Առաջնահերթություններ'!$A$5:$H$1327</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Առաջնահերթություններ'!$A$5:$H$1327</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Առաջնահերթություններ'!$A$5:$H$1327</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Առաջնահերթություններ'!$A$5:$H$1327</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Առաջնահերթություններ'!$A$5:$H$1327</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Առաջնահերթություններ'!$A$5:$H$1327</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Առաջնահերթություններ'!$A$5:$H$1327</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Առաջնահերթություններ'!$A$5:$H$1327</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Առաջնահերթություններ'!$A$5:$H$1327</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Առաջնահերթություններ'!$A$5:$H$1327</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Առաջնահերթություններ'!$A$5:$H$1327</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Առաջնահերթություններ'!$A$5:$H$1327</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Առաջնահերթություններ'!$A$5:$H$1327</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Առաջնահերթություններ'!$A$5:$H$1327</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Առաջնահերթություններ'!$A$5:$H$1327</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Առաջնահերթություններ'!$A$5:$H$1327</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Առաջնահերթություններ'!$A$5:$H$1327</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Առաջնահերթություններ'!$A$5:$H$1327</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Առաջնահերթություններ'!$A$5:$H$1327</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Առաջնահերթություններ'!$A$5:$H$1327</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Առաջնահերթություններ'!$A$5:$H$1327</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Առաջնահերթություններ'!$A$5:$H$1327</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Առաջնահերթություններ'!$A$5:$H$1327</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Առաջնահերթություններ'!$A$5:$H$1327</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Առաջնահերթություններ'!$A$5:$H$1327</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Առաջնահերթություններ'!$A$5:$H$1327</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Առաջնահերթություններ'!$A$5:$H$1327</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Առաջնահերթություններ'!$A$5:$H$1327</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Առաջնահերթություններ'!$A$5:$H$1327</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Առաջնահերթություններ'!$A$5:$H$1327</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Առաջնահերթություններ'!$A$5:$H$1327</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Առաջնահերթություններ'!$A$5:$H$1327</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Առաջնահերթություններ'!$A$5:$H$1327</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Առաջնահերթություններ'!$A$5:$H$1327</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Առաջնահերթություններ'!$A$5:$H$1327</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Առաջնահերթություններ'!$A$5:$H$1327</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Առաջնահերթություններ'!$A$5:$H$1327</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Առաջնահերթություններ'!$A$5:$H$1327</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Առաջնահերթություններ'!$A$5:$H$1327</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Առաջնահերթություններ'!$A$5:$L$1327</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Առաջնահերթություններ'!$A$5:$H$1327</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Առաջնահերթություններ'!$A$5:$H$1327</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Առաջնահերթություններ'!$A$5:$H$1327</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Առաջնահերթություններ'!$A$5:$H$1327</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Առաջնահերթություններ'!$A$5:$H$1327</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Առաջնահերթություններ'!$A$5:$H$1327</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Առաջնահերթություններ'!$A$5:$H$1327</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Առաջնահերթություններ'!$A$5:$H$1327</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Առաջնահերթություններ'!$A$5:$H$1327</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Առաջնահերթություններ'!$A$5:$H$1327</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Առաջնահերթություններ'!$A$5:$H$1327</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Առաջնահերթություններ'!$A$5:$H$1327</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Առաջնահերթություններ'!$A$5:$H$1327</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Առաջնահերթություններ'!$A$5:$H$1327</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Առաջնահերթություններ'!$A$5:$H$1327</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Առաջնահերթություններ'!$A$5:$H$1327</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Առաջնահերթություններ'!$A$5:$H$1327</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Առաջնահերթություններ'!$A$5:$H$1327</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Առաջնահերթություններ'!$A$5:$H$1327</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Առաջնահերթություններ'!$A$5:$H$1327</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Առաջնահերթություններ'!$A$5:$H$1327</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Առաջնահերթություններ'!$A$5:$H$1327</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Առաջնահերթություններ'!$A$5:$H$1327</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Առաջնահերթություններ'!$A$5:$H$1327</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Առաջնահերթություններ'!$A$5:$H$1327</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Առաջնահերթություններ'!$A$5:$H$1327</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Առաջնահերթություններ'!$A$5:$H$1327</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Առաջնահերթություններ'!$A$5:$H$1327</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Առաջնահերթություններ'!$A$5:$H$1327</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Առաջնահերթություններ'!$A$5:$H$1327</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Առաջնահերթություններ'!$A$5:$H$1327</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Առաջնահերթություններ'!$A$5:$H$1327</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Առաջնահերթություններ'!$A$5:$H$1327</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Առաջնահերթություններ'!$A$5:$H$1327</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Առաջնահերթություններ'!$A$5:$H$1327</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Առաջնահերթություններ'!$A$5:$H$1327</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Առաջնահերթություններ'!$A$5:$H$1327</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Առաջնահերթություններ'!$A$5:$H$1327</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Առաջնահերթություններ'!$A$5:$H$1327</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Առաջնահերթություններ'!$A$5:$H$1327</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Առաջնահերթություններ'!$A$5:$H$1327</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Առաջնահերթություններ'!$A$5:$H$1327</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Առաջնահերթություններ'!$A$5:$H$1327</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Առաջնահերթություններ'!$A$5:$H$1327</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Առաջնահերթություններ'!$A$5:$H$1327</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Առաջնահերթություններ'!$A$5:$H$1327</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Առաջնահերթություններ'!$A$5:$H$1327</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Առաջնահերթություններ'!$A$5:$H$1327</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Առաջնահերթություններ'!$A$5:$H$1327</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Առաջնահերթություններ'!$A$5:$H$1327</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Առաջնահերթություններ'!$A$5:$H$1327</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Առաջնահերթություններ'!$A$3:$H$1327</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Առաջնահերթություններ'!$A$5:$H$1327</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Առաջնահերթություններ'!$A$5:$H$1327</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Առաջնահերթություններ'!$A$3:$H$1327</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Առաջնահերթություններ'!$1346:$1346</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Առաջնահերթություններ'!$A$5:$H$1327</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Առաջնահերթություններ'!$A$5:$H$1327</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Առաջնահերթություններ'!$A$5:$H$1327</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Առաջնահերթություններ'!$A$5:$H$1327</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Առաջնահերթություններ'!$A$5:$H$1327</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Առաջնահերթություններ'!$A$5:$H$1327</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Առաջնահերթություններ'!$A$5:$H$1327</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Առաջնահերթություններ'!$A$5:$H$1327</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Առաջնահերթություններ'!$A$5:$L$1327</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Առաջնահերթություններ'!$A$5:$H$1327</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Առաջնահերթություններ'!$A$5:$H$1327</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Առաջնահերթություններ'!$A$5:$H$1327</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Առաջնահերթություններ'!$A$5:$H$1327</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Առաջնահերթություններ'!$A$5:$H$1327</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Առաջնահերթություններ'!$A$5:$H$1327</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Առաջնահերթություններ'!$A$5:$H$1327</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Առաջնահերթություններ'!$A$5:$H$1327</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Առաջնահերթություններ'!$A$5:$H$1327</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Առաջնահերթություններ'!$A$5:$H$1327</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Առաջնահերթություններ'!$A$5:$H$1327</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Առաջնահերթություններ'!$A$3:$H$1327</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Առաջնահերթություններ'!$8:$11,'Հ 16 Առաջնահերթություններ'!$13:$21,'Հ 16 Առաջնահերթություններ'!$23:$96,'Հ 16 Առաջնահերթություններ'!$98:$101,'Հ 16 Առաջնահերթություններ'!$103:$129,'Հ 16 Առաջնահերթություններ'!$131:$140,'Հ 16 Առաջնահերթություններ'!$142:$322,'Հ 16 Առաջնահերթություններ'!$324:$394,'Հ 16 Առաջնահերթություններ'!$396:$438,'Հ 16 Առաջնահերթություններ'!$440:$535,'Հ 16 Առաջնահերթություններ'!$537:$555,'Հ 16 Առաջնահերթություններ'!$557:$598,'Հ 16 Առաջնահերթություններ'!$601:$632,'Հ 16 Առաջնահերթություններ'!$634:$650,'Հ 16 Առաջնահերթություններ'!$652:$657,'Հ 16 Առաջնահերթություններ'!$659:$672,'Հ 16 Առաջնահերթություններ'!$674:$688,'Հ 16 Առաջնահերթություններ'!$690:$695,'Հ 16 Առաջնահերթություններ'!$697:$704,'Հ 16 Առաջնահերթություններ'!$706:$708,'Հ 16 Առաջնահերթություններ'!$710:$743,'Հ 16 Առաջնահերթություններ'!#REF!,'Հ 16 Առաջնահերթություններ'!$745:$757,'Հ 16 Առաջնահերթություններ'!$759:$777,'Հ 16 Առաջնահերթություններ'!$779:$792,'Հ 16 Առաջնահերթություններ'!$794:$807,'Հ 16 Առաջնահերթություններ'!$840:$844,'Հ 16 Առաջնահերթություններ'!$846:$848,'Հ 16 Առաջնահերթություններ'!$850:$858,'Հ 16 Առաջնահերթություններ'!$860:$870,'Հ 16 Առաջնահերթություններ'!$872:$874,'Հ 16 Առաջնահերթություններ'!$892:$911,'Հ 16 Առաջնահերթություններ'!$913:$1038,'Հ 16 Առաջնահերթություններ'!$1040:$1069,'Հ 16 Առաջնահերթություններ'!$1071:$1093,'Հ 16 Առաջնահերթություններ'!$1095:$1121,'Հ 16 Առաջնահերթություններ'!$1123:$1130,'Հ 16 Առաջնահերթություններ'!$1132:$1136,'Հ 16 Առաջնահերթություններ'!$1138:$1146,'Հ 16 Առաջնահերթություններ'!$1148:$1151,'Հ 16 Առաջնահերթություններ'!$1153:$1163,'Հ 16 Առաջնահերթություններ'!$1165:$1168,'Հ 16 Առաջնահերթություններ'!$1170:$1186,'Հ 16 Առաջնահերթություններ'!$1188:$1194,'Հ 16 Առաջնահերթություններ'!$1196:$1199,'Հ 16 Առաջնահերթություններ'!$1202:$1210,'Հ 16 Առաջնահերթություններ'!$1212:$1216,'Հ 16 Առաջնահերթություններ'!$1218:$1223,'Հ 16 Առաջնահերթություններ'!$1225:$1228,'Հ 16 Առաջնահերթություններ'!$1230:$1236,'Հ 16 Առաջնահերթություններ'!$1238:$1246,'Հ 16 Առաջնահերթություններ'!$1248:$1256,'Հ 16 Առաջնահերթություններ'!$1258:$1260,'Հ 16 Առաջնահերթություններ'!$1262:$1264,'Հ 16 Առաջնահերթություններ'!$1266:$1271,'Հ 16 Առաջնահերթություններ'!$1273:$1275,'Հ 16 Առաջնահերթություններ'!$1277:$1278,'Հ 16 Առաջնահերթություններ'!$1280:$1283,'Հ 16 Առաջնահերթություններ'!$1285:$1288,'Հ 16 Առաջնահերթություններ'!$1290:$1292,'Հ 16 Առաջնահերթություններ'!$1294:$1297,'Հ 16 Առաջնահերթություններ'!$1299:$1302,'Հ 16 Առաջնահերթություններ'!$1304:$1307,'Հ 16 Առաջնահերթություններ'!$1309:$1312,'Հ 16 Առաջնահերթություններ'!$1314:$1316,'Հ 16 Առաջնահերթություններ'!$1318:$1327,'Հ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Առաջնահերթություններ'!$A$5:$H$1327</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Առաջնահերթություններ'!$A$5:$H$1327</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Առաջնահերթություններ'!$A$5:$H$1327</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Առաջնահերթություններ'!$A$5:$H$1327</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Առաջնահերթություններ'!$A$5:$H$1327</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Առաջնահերթություններ'!$A$5:$H$1327</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Առաջնահերթություններ'!$A$5:$H$1327</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Առաջնահերթություններ'!$A$5:$H$1327</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Առաջնահերթություններ'!$A$5:$H$1327</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Առաջնահերթություններ'!$A$5:$H$1327</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Առաջնահերթություններ'!$A$5:$H$1327</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Առաջնահերթություններ'!$A$5:$H$1327</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Առաջնահերթություններ'!$A$5:$H$1327</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Առաջնահերթություններ'!$A$5:$H$1327</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Առաջնահերթություններ'!$A$5:$H$1327</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Առաջնահերթություններ'!$A$5:$H$1327</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Առաջնահերթություններ'!$A$5:$H$1327</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Առաջնահերթություններ'!$A$5:$H$1327</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Առաջնահերթություններ'!$A$5:$H$1327</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Առաջնահերթություններ'!$A$5:$H$1327</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Առաջնահերթություններ'!$A$5:$H$1327</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Առաջնահերթություններ'!$A$5:$H$1327</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Առաջնահերթություններ'!$A$5:$H$1327</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Առաջնահերթություններ'!$A$5:$H$1327</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Առաջնահերթություններ'!$A$5:$H$1327</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Առաջնահերթություններ'!$A$5:$H$1327</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Առաջնահերթություններ'!$A$5:$H$1327</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Առաջնահերթություններ'!$A$5:$H$1327</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Առաջնահերթություններ'!$A$5:$H$1327</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Առաջնահերթություններ'!$A$3:$H$1327</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Առաջնահերթություններ'!$1346:$1346</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Առաջնահերթություններ'!$A$5:$H$1327</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Առաջնահերթություններ'!$A$5:$H$1327</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Առաջնահերթություններ'!$A$5:$H$1327</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Առաջնահերթություններ'!$A$5:$H$1327</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Առաջնահերթություններ'!$A$5:$H$1327</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Առաջնահերթություններ'!$A$5:$H$1327</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Առաջնահերթություններ'!$A$5:$H$1327</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Առաջնահերթություններ'!$A$3:$H$1327</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Առաջնահերթություններ'!$A$5:$H$1327</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Առաջնահերթություններ'!$A$5:$H$1327</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Առաջնահերթություններ'!$A$5:$H$1327</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Առաջնահերթություններ'!$A$5:$H$1327</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Առաջնահերթություններ'!$A$5:$H$1327</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Առաջնահերթություններ'!$A$5:$H$1327</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Առաջնահերթություններ'!$A$5:$H$1327</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Առաջնահերթություններ'!$A$5:$H$1327</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Առաջնահերթություններ'!$A$5:$H$1327</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Առաջնահերթություններ'!$A$5:$H$1327</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Առաջնահերթություններ'!$A$3:$H$1327</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Առաջնահերթություններ'!$1346:$1346</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Առաջնահերթություններ'!$A$5:$H$1327</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Առաջնահերթություններ'!$A$5:$H$1327</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Առաջնահերթություններ'!$A$5:$H$1327</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Առաջնահերթություններ'!$A$5:$H$1327</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Առաջնահերթություններ'!$A$5:$H$1327</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Առաջնահերթություններ'!$A$5:$H$1327</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Առաջնահերթություններ'!$A$5:$H$1327</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Առաջնահերթություններ'!$A$5:$H$1327</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Առաջնահերթություններ'!$A$5:$H$1327</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Առաջնահերթություններ'!$A$5:$H$1327</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Առաջնահերթություններ'!$A$3:$H$1327</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Առաջնահերթություններ'!$1346:$1346</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Առաջնահերթություններ'!$A$5:$H$1327</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Առաջնահերթություններ'!$A$5:$H$1327</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Առաջնահերթություններ'!$A$5:$H$1327</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Առաջնահերթություններ'!$A$5:$H$1327</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Առաջնահերթություններ'!$A$5:$H$1327</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Առաջնահերթություններ'!$A$5:$H$1327</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Առաջնահերթություններ'!$A$5:$H$1327</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Առաջնահերթություններ'!$A$5:$H$1327</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Առաջնահերթություններ'!$A$5:$H$1327</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Առաջնահերթություններ'!$A$5:$H$1327</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Առաջնահերթություններ'!$A$5:$H$1327</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Առաջնահերթություններ'!$A$5:$H$1327</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Առաջնահերթություններ'!$A$5:$H$1327</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Առաջնահերթություններ'!$A$5:$H$1327</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Առաջնահերթություններ'!$A$5:$H$1327</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Առաջնահերթություններ'!$A$5:$H$1327</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Առաջնահերթություններ'!$A$5:$H$1327</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Առաջնահերթություններ'!$A$5:$H$1327</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Առաջնահերթություններ'!$A$5:$H$1327</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Առաջնահերթություններ'!$A$5:$H$1327</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Առաջնահերթություններ'!$A$5:$H$1327</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Առաջնահերթություններ'!$A$5:$H$1327</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Առաջնահերթություններ'!$A$5:$H$1327</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Առաջնահերթություններ'!$A$5:$H$1327</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Առաջնահերթություններ'!$A$3:$H$1327</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Առաջնահերթություններ'!$1346:$1346</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Առաջնահերթություններ'!$A$5:$H$1327</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Առաջնահերթություններ'!$A$5:$H$1327</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Առաջնահերթություններ'!$A$5:$H$1327</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Առաջնահերթություններ'!$A$5:$H$1327</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Առաջնահերթություններ'!$A$5:$H$1327</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Առաջնահերթություններ'!$A$5:$H$1327</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Առաջնահերթություններ'!$A$5:$H$1327</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Առաջնահերթություններ'!$A$5:$H$1327</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Առաջնահերթություններ'!$A$5:$H$1327</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Առաջնահերթություններ'!$A$5:$H$1327</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Առաջնահերթություններ'!$A$5:$H$1327</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Առաջնահերթություններ'!$A$5:$H$1327</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Առաջնահերթություններ'!$A$5:$H$1327</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Առաջնահերթություններ'!$A$5:$H$1327</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Առաջնահերթություններ'!$A$5:$H$1327</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Առաջնահերթություններ'!$A$5:$H$1327</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Առաջնահերթություններ'!$A$5:$H$1327</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Առաջնահերթություններ'!$A$5:$H$1327</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Առաջնահերթություններ'!$A$5:$H$1327</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Առաջնահերթություններ'!$A$5:$H$1327</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Առաջնահերթություններ'!$A$5:$H$1327</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Առաջնահերթություններ'!$A$5:$H$1327</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Առաջնահերթություններ'!$A$5:$H$1327</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Առաջնահերթություններ'!$A$5:$H$1327</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Առաջնահերթություններ'!$A$5:$H$1327</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Առաջնահերթություններ'!$A$5:$H$1327</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Առաջնահերթություններ'!$A$5:$H$1327</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Առաջնահերթություններ'!$A$5:$H$1327</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Առաջնահերթություններ'!$A$5:$H$1327</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Առաջնահերթություններ'!$A$5:$H$1327</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Առաջնահերթություններ'!$A$5:$H$1327</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Առաջնահերթություններ'!$A$5:$H$1327</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Առաջնահերթություններ'!$A$5:$H$1327</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Առաջնահերթություններ'!$A$5:$H$1327</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Առաջնահերթություններ'!$A$5:$H$1327</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Առաջնահերթություններ'!$A$5:$H$1327</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Առաջնահերթություններ'!$A$5:$H$1327</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Առաջնահերթություններ'!$A$5:$H$1327</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Առաջնահերթություններ'!$A$5:$H$1327</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Առաջնահերթություններ'!$A$5:$H$1327</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Առաջնահերթություններ'!$A$5:$H$1327</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Առաջնահերթություններ'!$A$5:$H$1327</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Առաջնահերթություններ'!$A$5:$H$1327</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Առաջնահերթություններ'!$A$5:$H$1327</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Առաջնահերթություններ'!$A$5:$H$1327</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Առաջնահերթություններ'!$A$5:$H$1327</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Առաջնահերթություններ'!$A$5:$H$1327</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Առաջնահերթություններ'!$A$5:$H$1327</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Առաջնահերթություններ'!$A$5:$H$1327</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Առաջնահերթություններ'!$A$5:$H$1327</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Առաջնահերթություններ'!$A$5:$H$1327</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Առաջնահերթություններ'!$A$5:$H$1327</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Առաջնահերթություններ'!$A$5:$H$1327</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Առաջնահերթություններ'!$A$5:$H$1327</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Առաջնահերթություններ'!$A$5:$H$1327</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Առաջնահերթություններ'!$A$5:$H$1327</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Առաջնահերթություններ'!$A$5:$H$1327</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Առաջնահերթություններ'!$A$5:$H$1327</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Առաջնահերթություններ'!$A$5:$H$1327</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Առաջնահերթություններ'!$A$5:$H$1327</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Առաջնահերթություններ'!$A$5:$H$1327</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Առաջնահերթություններ'!$A$5:$H$1327</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Առաջնահերթություններ'!$A$5:$H$1327</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Առաջնահերթություններ'!$A$5:$H$1327</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Առաջնահերթություններ'!$A$5:$H$1327</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Առաջնահերթություններ'!$A$5:$H$1327</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Առաջնահերթություններ'!$A$5:$H$1327</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Առաջնահերթություններ'!$A$5:$H$1327</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Առաջնահերթություններ'!$A$5:$H$1327</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Առաջնահերթություններ'!$A$5:$H$1327</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Առաջնահերթություններ'!$A$5:$H$1327</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Առաջնահերթություններ'!$A$5:$H$1327</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Առաջնահերթություններ'!$A$5:$H$1327</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Առաջնահերթություններ'!$A$5:$H$1327</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Առաջնահերթություններ'!$A$5:$H$1327</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Առաջնահերթություններ'!$A$5:$H$1327</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Առաջնահերթություններ'!$A$5:$H$1327</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Առաջնահերթություններ'!$A$5:$H$1327</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Առաջնահերթություններ'!$A$5:$H$1327</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Առաջնահերթություններ'!$A$5:$H$1327</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Առաջնահերթություններ'!$A$5:$H$1327</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Առաջնահերթություններ'!$A$3:$H$1327</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Առաջնահերթություններ'!$A$5:$H$1327</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Առաջնահերթություններ'!$A$5:$H$1327</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Առաջնահերթություններ'!$A$5:$H$1327</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Առաջնահերթություններ'!$A$3:$H$1327</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Առաջնահերթություններ'!$1328:$1352,'Հ 16 Առաջնահերթություններ'!$1355:$1360</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Առաջնահերթություններ'!$A$5:$H$1327</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Առաջնահերթություններ'!$A$5:$H$1327</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Առաջնահերթություններ'!$A$5:$H$1327</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Առաջնահերթություններ'!$A$5:$H$1327</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Առաջնահերթություններ'!$A$5:$H$1327</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Առաջնահերթություններ'!$A$5:$H$1327</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Առաջնահերթություններ'!$A$5:$H$1327</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Առաջնահերթություններ'!$A$5:$H$1327</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Առաջնահերթություններ'!$A$5:$H$1327</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Առաջնահերթություններ'!$A$5:$H$1327</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Առաջնահերթություններ'!$A$5:$H$1327</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Առաջնահերթություններ'!$A$5:$H$1327</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Առաջնահերթություններ'!$A$5:$H$1327</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Առաջնահերթություններ'!$A$5:$H$1327</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Առաջնահերթություններ'!$A$5:$H$1327</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Առաջնահերթություններ'!$A$5:$H$1327</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Առաջնահերթություններ'!$A$5:$H$1327</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Առաջնահերթություններ'!$A$5:$H$1327</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Առաջնահերթություններ'!$A$5:$H$1327</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Առաջնահերթություններ'!$A$5:$H$1327</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Առաջնահերթություններ'!$A$5:$H$1327</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Առաջնահերթություններ'!$A$5:$H$1327</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Առաջնահերթություններ'!$A$3:$H$1327</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Առաջնահերթություններ'!$A$5:$H$1327</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Առաջնահերթություններ'!$A$5:$H$1327</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Առաջնահերթություններ'!$A$5:$H$1327</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Առաջնահերթություններ'!$A$5:$H$1327</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Առաջնահերթություններ'!$A$5:$H$1327</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Առաջնահերթություններ'!$A$5:$H$1327</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Առաջնահերթություններ'!$A$5:$H$1327</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Առաջնահերթություններ'!$A$5:$H$1327</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Առաջնահերթություններ'!$A$5:$H$1327</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Առաջնահերթություններ'!$A$5:$H$1327</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Առաջնահերթություններ'!$A$5:$H$1327</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Առաջնահերթություններ'!$A$5:$H$1327</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Առաջնահերթություններ'!$A$5:$H$1327</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Առաջնահերթություններ'!$A$5:$H$1327</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Առաջնահերթություններ'!$A$5:$H$1327</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Առաջնահերթություններ'!$A$5:$H$1327</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Առաջնահերթություններ'!$A$5:$H$1327</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Առաջնահերթություններ'!$A$5:$H$1327</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Առաջնահերթություններ'!$A$5:$H$1327</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Առաջնահերթություններ'!$A$5:$H$1327</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Առաջնահերթություններ'!$A$5:$H$1327</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Առաջնահերթություններ'!$A$5:$H$1327</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Առաջնահերթություններ'!$A$5:$H$1327</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Առաջնահերթություններ'!$A$5:$H$1327</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Առաջնահերթություններ'!$A$5:$H$1327</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Առաջնահերթություններ'!$A$5:$H$1327</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Առաջնահերթություններ'!$A$5:$H$1327</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Առաջնահերթություններ'!$A$5:$H$1327</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Առաջնահերթություններ'!$A$5:$H$1327</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Առաջնահերթություններ'!$A$5:$H$1327</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Առաջնահերթություններ'!$A$5:$H$1327</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Առաջնահերթություններ'!$A$5:$H$1327</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Առաջնահերթություններ'!$A$5:$H$1327</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Առաջնահերթություններ'!$A$5:$H$1327</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Առաջնահերթություններ'!$A$5:$H$1327</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Առաջնահերթություններ'!$A$5:$H$1327</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Առաջնահերթություններ'!$A$5:$H$1327</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Առաջնահերթություններ'!$A$3:$H$1327</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Առաջնահերթություններ'!$A$5:$H$1327</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Առաջնահերթություններ'!$A$5:$H$1327</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Առաջնահերթություններ'!$A$5:$H$1327</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Առաջնահերթություններ'!$A$5:$H$1327</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Առաջնահերթություններ'!$A$5:$H$1327</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Առաջնահերթություններ'!$A$3:$H$1327</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Առաջնահերթություններ'!$A$5:$H$1327</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Առաջնահերթություններ'!$A$5:$H$1327</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Առաջնահերթություններ'!$A$5:$H$1327</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Առաջնահերթություններ'!$A$5:$H$1327</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Առաջնահերթություններ'!$A$5:$H$1327</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Առաջնահերթություններ'!$A$5:$H$1327</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Առաջնահերթություններ'!$A$5:$H$1327</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Առաջնահերթություններ'!$A$5:$H$1327</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Առաջնահերթություններ'!$A$5:$H$1327</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Առաջնահերթություններ'!$A$5:$H$1327</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Առաջնահերթություններ'!$A$5:$H$1327</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Առաջնահերթություններ'!$A$5:$H$1327</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Առաջնահերթություններ'!$A$5:$H$1327</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Առաջնահերթություններ'!$A$5:$H$1327</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Առաջնահերթություններ'!$A$5:$H$1327</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Առաջնահերթություններ'!$A$5:$H$1327</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Առաջնահերթություններ'!$A$5:$H$1327</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Առաջնահերթություններ'!$A$5:$H$1327</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Առաջնահերթություններ'!$A$3:$H$1327</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Առաջնահերթություններ'!$A$5:$H$1327</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Առաջնահերթություններ'!$A$5:$H$1327</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Առաջնահերթություններ'!$A$5:$H$1327</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Առաջնահերթություններ'!$A$5:$H$1327</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Առաջնահերթություններ'!$A$5:$H$1327</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Առաջնահերթություններ'!$A$5:$H$1327</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Առաջնահերթություններ'!$A$5:$H$1327</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Առաջնահերթություններ'!$A$5:$H$1327</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Առաջնահերթություններ'!$A$5:$H$1327</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Առաջնահերթություններ'!$A$5:$H$1327</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Առաջնահերթություններ'!$A$5:$H$1327</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Առաջնահերթություններ'!$A$5:$H$1327</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Առաջնահերթություններ'!$A$5:$H$1327</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Առաջնահերթություններ'!$A$5:$H$1327</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Առաջնահերթություններ'!$A$5:$H$1327</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Առաջնահերթություններ'!$A$5:$H$1327</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Առաջնահերթություններ'!$A$5:$H$1327</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Առաջնահերթություններ'!$A$5:$H$1327</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Առաջնահերթություններ'!$A$5:$H$1327</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Առաջնահերթություններ'!$A$5:$H$1327</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Առաջնահերթություններ'!$A$5:$H$1327</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Առաջնահերթություններ'!$A$5:$H$1327</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Առաջնահերթություններ'!$A$5:$H$1327</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Առաջնահերթություններ'!$A$5:$H$1327</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Առաջնահերթություններ'!$A$5:$H$1327</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Առաջնահերթություններ'!$A$5:$H$1327</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Առաջնահերթություններ'!$A$5:$H$1327</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Առաջնահերթություններ'!$A$5:$H$1327</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Առաջնահերթություններ'!$A$5:$H$1327</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Առաջնահերթություններ'!$A$5:$H$1327</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Առաջնահերթություններ'!$A$5:$H$1327</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Առաջնահերթություններ'!$A$5:$H$1327</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Առաջնահերթություններ'!$A$5:$H$1327</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Առաջնահերթություններ'!$A$5:$H$1327</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Առաջնահերթություններ'!$A$5:$H$1327</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Առաջնահերթություններ'!$A$3:$H$1327</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Առաջնահերթություններ'!$1328:$1337,'Հ 16 Առաջնահերթություններ'!$1346:$1346</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Առաջնահերթություններ'!$A$5:$H$1327</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Առաջնահերթություններ'!$A$5:$H$1327</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Առաջնահերթություններ'!$A$5:$H$1327</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Առաջնահերթություններ'!$A$5:$H$1327</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Առաջնահերթություններ'!$A$5:$H$1327</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Առաջնահերթություններ'!$A$5:$H$1327</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Առաջնահերթություններ'!$A$5:$H$1327</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Առաջնահերթություններ'!$A$5:$H$1327</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Առաջնահերթություններ'!$A$5:$H$1327</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Առաջնահերթություններ'!$A$5:$H$1327</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Առաջնահերթություններ'!$A$5:$H$1327</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Առաջնահերթություններ'!$A$5:$H$1327</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Առաջնահերթություններ'!$A$5:$H$1327</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Առաջնահերթություններ'!$A$5:$H$1327</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Առաջնահերթություններ'!$A$5:$H$1327</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Առաջնահերթություններ'!$A$5:$H$1327</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Առաջնահերթություններ'!$A$5:$H$1327</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Առաջնահերթություններ'!$A$5:$H$1327</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Առաջնահերթություններ'!$A$5:$H$1327</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Առաջնահերթություններ'!$A$5:$H$1327</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Առաջնահերթություններ'!$A$5:$H$1327</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Առաջնահերթություններ'!$A$5:$H$1327</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Առաջնահերթություններ'!$A$5:$H$1327</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Առաջնահերթություններ'!$A$5:$H$1327</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Առաջնահերթություններ'!$A$5:$H$1327</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Առաջնահերթություններ'!$A$5:$H$1327</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Առաջնահերթություններ'!$A$5:$H$1327</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Առաջնահերթություններ'!$A$5:$H$1327</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Առաջնահերթություններ'!$A$5:$H$1327</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Առաջնահերթություններ'!$A$5:$H$1327</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Առաջնահերթություններ'!$A$5:$H$1327</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Առաջնահերթություններ'!$A$5:$H$1327</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Առաջնահերթություններ'!$A$5:$H$1327</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Առաջնահերթություններ'!$A$5:$H$1327</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Առաջնահերթություններ'!$A$5:$H$1327</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Առաջնահերթություններ'!$A$5:$H$1327</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Առաջնահերթություններ'!$A$5:$H$1327</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Առաջնահերթություններ'!$A$5:$H$1327</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Առաջնահերթություններ'!$A$5:$H$1327</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Առաջնահերթություններ'!$A$5:$H$1327</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Առաջնահերթություններ'!$A$5:$H$1327</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Առաջնահերթություններ'!$A$5:$H$1327</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Առաջնահերթություններ'!$A$5:$H$1327</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Առաջնահերթություններ'!$A$5:$H$1327</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Առաջնահերթություններ'!$A$5:$H$1327</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Առաջնահերթություններ'!$A$5:$H$1327</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Առաջնահերթություններ'!$A$5:$H$1327</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Առաջնահերթություններ'!$A$5:$H$1327</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Առաջնահերթություններ'!$A$5:$H$1327</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Առաջնահերթություններ'!$A$5:$H$1327</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Առաջնահերթություններ'!$A$5:$H$1327</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Առաջնահերթություններ'!$A$5:$H$1327</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Առաջնահերթություններ'!$A$5:$H$1327</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Առաջնահերթություններ'!$A$5:$H$1327</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Առաջնահերթություններ'!$A$5:$H$1327</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Առաջնահերթություններ'!$A$5:$H$1327</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Առաջնահերթություններ'!$A$5:$H$1327</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Առաջնահերթություններ'!$A$5:$H$1327</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Առաջնահերթություններ'!$A$5:$H$1327</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Առաջնահերթություններ'!$A$5:$H$1327</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Առաջնահերթություններ'!$A$5:$H$1327</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Առաջնահերթություններ'!$A$5:$H$1327</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Առաջնահերթություններ'!$A$5:$H$1327</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Առաջնահերթություններ'!$A$5:$H$1327</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Առաջնահերթություններ'!$A$5:$H$1327</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Առաջնահերթություններ'!$A$5:$H$1327</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Առաջնահերթություններ'!$A$5:$H$1327</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Առաջնահերթություններ'!$A$5:$H$1327</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Առաջնահերթություններ'!$A$5:$H$1327</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Առաջնահերթություններ'!$A$5:$H$1327</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Առաջնահերթություններ'!$A$5:$H$1327</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Առաջնահերթություններ'!$A$5:$H$1327</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Առաջնահերթություններ'!$A$5:$H$1327</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Առաջնահերթություններ'!$A$5:$H$1327</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Առաջնահերթություններ'!$A$5:$H$1327</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Առաջնահերթություններ'!$A$5:$H$1327</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Առաջնահերթություններ'!$A$5:$H$1327</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Առաջնահերթություններ'!$A$5:$H$1327</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Առաջնահերթություններ'!$A$5:$L$1327</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Առաջնահերթություններ'!$A$5:$H$1327</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Առաջնահերթություններ'!$A$5:$H$1327</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Առաջնահերթություններ'!$A$5:$H$1327</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Առաջնահերթություններ'!$A$5:$H$1327</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Առաջնահերթություններ'!$A$5:$H$1327</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Առաջնահերթություններ'!$A$5:$H$1327</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Առաջնահերթություններ'!$A$5:$H$1327</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Առաջնահերթություններ'!$A$5:$H$1327</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Առաջնահերթություններ'!$A$5:$H$1327</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Առաջնահերթություններ'!$A$5:$H$1327</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Առաջնահերթություններ'!$A$5:$H$1327</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Առաջնահերթություններ'!$A$5:$H$1327</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Առաջնահերթություններ'!$A$5:$H$1327</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Առաջնահերթություններ'!$A$5:$H$1327</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Առաջնահերթություններ'!$A$5:$H$1327</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Առաջնահերթություններ'!$A$5:$H$1327</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Առաջնահերթություններ'!$A$5:$H$1327</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Առաջնահերթություններ'!$A$5:$H$1327</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Առաջնահերթություններ'!$A$3:$H$1327</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Առաջնահերթություններ'!$1346:$1346</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Առաջնահերթություններ'!$A$5:$H$1327</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Առաջնահերթություններ'!$A$5:$H$1327</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Առաջնահերթություններ'!$A$5:$H$1327</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Առաջնահերթություններ'!$A$5:$H$1327</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Առաջնահերթություններ'!$A$5:$H$1327</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Առաջնահերթություններ'!$A$5:$H$1327</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Առաջնահերթություններ'!$A$5:$H$1327</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Առաջնահերթություններ'!$A$5:$H$1327</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Առաջնահերթություններ'!$A$5:$H$1327</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Առաջնահերթություններ'!$A$5:$H$1327</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Առաջնահերթություններ'!$A$5:$H$1327</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Առաջնահերթություններ'!$A$5:$H$1327</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Առաջնահերթություններ'!$A$5:$H$1327</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Առաջնահերթություններ'!$A$5:$H$1327</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Առաջնահերթություններ'!$A$5:$H$1327</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Առաջնահերթություններ'!$A$5:$H$1327</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Առաջնահերթություններ'!$A$5:$H$1327</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Առաջնահերթություններ'!$A$5:$H$1327</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Առաջնահերթություններ'!$A$5:$H$1327</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Առաջնահերթություններ'!$A$5:$H$1327</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Առաջնահերթություններ'!$A$5:$H$1327</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Առաջնահերթություններ'!$A$5:$H$1327</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Առաջնահերթություններ'!$A$5:$H$1327</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Առաջնահերթություններ'!$A$5:$H$1327</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Առաջնահերթություններ'!$A$5:$H$1327</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Առաջնահերթություններ'!$A$5:$H$1327</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Առաջնահերթություններ'!$A$5:$H$1327</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Առաջնահերթություններ'!$A$5:$H$1327</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Առաջնահերթություններ'!$A$5:$H$1327</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Առաջնահերթություններ'!$A$5:$H$1327</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Առաջնահերթություններ'!$A$5:$H$1327</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Առաջնահերթություններ'!$A$5:$H$1327</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Առաջնահերթություններ'!$A$5:$H$1327</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Առաջնահերթություններ'!$A$5:$H$1327</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Առաջնահերթություններ'!$A$5:$H$1327</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Առաջնահերթություններ'!$A$5:$H$1327</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Առաջնահերթություններ'!$A$5:$H$1327</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Առաջնահերթություններ'!$A$5:$H$1327</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Առաջնահերթություններ'!$A$5:$H$1327</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Առաջնահերթություններ'!$A$5:$H$1327</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Առաջնահերթություններ'!$A$5:$H$1327</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Առաջնահերթություններ'!$A$5:$H$1327</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Առաջնահերթություններ'!$A$5:$H$1327</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Առաջնահերթություններ'!$A$5:$H$1327</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Առաջնահերթություններ'!$A$5:$H$1327</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Առաջնահերթություններ'!$A$5:$H$1327</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Առաջնահերթություններ'!$A$5:$H$1327</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Առաջնահերթություններ'!$A$5:$H$1327</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Առաջնահերթություններ'!$A$5:$H$1327</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Առաջնահերթություններ'!$A$5:$H$1327</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Առաջնահերթություններ'!$A$5:$H$1327</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Առաջնահերթություններ'!$A$5:$H$1327</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Առաջնահերթություններ'!$A$5:$H$1327</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Առաջնահերթություններ'!$A$5:$H$1327</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Առաջնահերթություններ'!$A$5:$H$1327</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Առաջնահերթություններ'!$A$5:$H$1327</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Առաջնահերթություններ'!$A$5:$H$1327</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Առաջնահերթություններ'!$A$5:$H$1327</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Առաջնահերթություններ'!$A$5:$H$1327</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Առաջնահերթություններ'!$A$5:$H$1327</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Առաջնահերթություններ'!$A$5:$H$1327</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Առաջնահերթություններ'!$A$5:$H$1327</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Առաջնահերթություններ'!$A$5:$H$1327</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Առաջնահերթություններ'!$A$5:$H$1327</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Առաջնահերթություններ'!$A$3:$H$1327</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Առաջնահերթություններ'!$A$5:$H$1327</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Առաջնահերթություններ'!$A$5:$H$1327</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Առաջնահերթություններ'!$A$5:$H$1327</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Առաջնահերթություններ'!$A$5:$H$1327</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Առաջնահերթություններ'!$A$5:$H$1327</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Առաջնահերթություններ'!$A$5:$H$1327</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Առաջնահերթություններ'!$A$5:$H$1327</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Առաջնահերթություններ'!$A$5:$H$1327</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Առաջնահերթություններ'!$A$5:$H$1327</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Առաջնահերթություններ'!$A$5:$H$1327</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Առաջնահերթություններ'!$A$5:$H$1327</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Առաջնահերթություններ'!$A$5:$H$1327</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Առաջնահերթություններ'!$A$5:$H$1327</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Առաջնահերթություններ'!$A$5:$H$1327</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Առաջնահերթություններ'!$A$5:$H$1327</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Առաջնահերթություններ'!$A$5:$H$1327</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Առաջնահերթություններ'!$A$5:$H$1327</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Առաջնահերթություններ'!$A$5:$H$1327</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Առաջնահերթություններ'!$A$5:$H$1327</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Առաջնահերթություններ'!$A$5:$H$1327</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Առաջնահերթություններ'!$A$5:$H$1327</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Առաջնահերթություններ'!$A$5:$H$1327</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Առաջնահերթություններ'!$A$5:$H$1327</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Առաջնահերթություններ'!$A$5:$H$1327</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Առաջնահերթություններ'!$A$5:$H$1327</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Առաջնահերթություններ'!$A$5:$H$1327</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Առաջնահերթություններ'!$A$5:$H$1327</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Առաջնահերթություններ'!$A$5:$H$1327</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Առաջնահերթություններ'!$A$5:$H$1327</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Առաջնահերթություններ'!$A$5:$H$1327</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Առաջնահերթություններ'!$A$5:$H$1327</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Առաջնահերթություններ'!$A$5:$H$1327</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Առաջնահերթություններ'!$A$5:$H$1327</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Առաջնահերթություններ'!$A$5:$H$1327</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Առաջնահերթություններ'!$A$5:$H$1327</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Առաջնահերթություններ'!$A$5:$H$1327</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Առաջնահերթություններ'!$A$5:$H$1327</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Առաջնահերթություններ'!$A$5:$H$1327</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Առաջնահերթություններ'!$A$5:$H$1327</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Առաջնահերթություններ'!$A$5:$H$1327</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Առաջնահերթություններ'!$A$5:$H$1327</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Առաջնահերթություններ'!$A$5:$H$1327</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Առաջնահերթություններ'!$A$5:$H$1327</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Առաջնահերթություններ'!$A$5:$H$1327</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Առաջնահերթություններ'!$A$5:$H$1327</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Առաջնահերթություններ'!$A$5:$H$1327</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Առաջնահերթություններ'!$A$5:$H$1327</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Առաջնահերթություններ'!$A$5:$H$1327</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Առաջնահերթություններ'!$A$5:$L$1327</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Առաջնահերթություններ'!$A$5:$H$1327</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Առաջնահերթություններ'!$A$5:$H$1327</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Առաջնահերթություններ'!$A$5:$H$1327</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Առաջնահերթություններ'!$A$5:$H$1327</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Առաջնահերթություններ'!$A$5:$H$1327</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Առաջնահերթություններ'!$A$5:$H$1327</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Առաջնահերթություններ'!$A$5:$H$1327</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Առաջնահերթություններ'!$A$5:$H$1327</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Առաջնահերթություններ'!$A$5:$H$1327</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Առաջնահերթություններ'!$A$5:$H$1327</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Առաջնահերթություններ'!$A$5:$H$1327</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Առաջնահերթություններ'!$A$5:$H$1327</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Առաջնահերթություններ'!$A$5:$H$1327</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Առաջնահերթություններ'!$A$5:$H$1327</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Առաջնահերթություններ'!$A$5:$H$1327</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Առաջնահերթություններ'!$A$5:$H$1327</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Առաջնահերթություններ'!$A$5:$H$1327</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Առաջնահերթություններ'!$A$5:$H$1327</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Առաջնահերթություններ'!$A$5:$H$1327</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Առաջնահերթություններ'!$A$5:$H$1327</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Առաջնահերթություններ'!$A$3:$H$1327</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Առաջնահերթություններ'!$1346:$1346</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Առաջնահերթություններ'!$A$5:$H$1327</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Առաջնահերթություններ'!$A$5:$H$1327</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Առաջնահերթություններ'!$A$5:$H$1327</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Առաջնահերթություններ'!$A$5:$H$1327</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Առաջնահերթություններ'!$A$5:$H$1327</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Առաջնահերթություններ'!$A$5:$H$1327</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Առաջնահերթություններ'!$A$5:$H$1327</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Առաջնահերթություններ'!$A$5:$H$1327</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Առաջնահերթություններ'!$A$5:$H$1327</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Առաջնահերթություններ'!$A$5:$H$1327</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Առաջնահերթություններ'!$A$5:$H$1327</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Առաջնահերթություններ'!$A$5:$H$1327</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Առաջնահերթություններ'!$A$5:$H$1327</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Առաջնահերթություններ'!$A$5:$H$1327</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Առաջնահերթություններ'!$A$5:$H$1327</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Առաջնահերթություններ'!$A$5:$H$1327</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Առաջնահերթություններ'!$A$5:$H$1327</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Առաջնահերթություններ'!$A$5:$H$1327</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Առաջնահերթություններ'!$A$5:$H$1327</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Առաջնահերթություններ'!$A$5:$H$1327</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Առաջնահերթություններ'!$A$5:$H$1327</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Առաջնահերթություններ'!$A$5:$H$1327</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Առաջնահերթություններ'!$A$5:$H$1327</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Առաջնահերթություններ'!$A$5:$H$1327</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Առաջնահերթություններ'!$A$5:$H$1327</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Առաջնահերթություններ'!$A$5:$H$1327</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Առաջնահերթություններ'!$A$5:$H$1327</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Առաջնահերթություններ'!$A$5:$H$1327</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Առաջնահերթություններ'!$A$5:$H$1327</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Առաջնահերթություններ'!$A$5:$H$1327</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Առաջնահերթություններ'!$A$5:$H$1327</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Առաջնահերթություններ'!$A$5:$H$1327</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Առաջնահերթություններ'!$A$5:$H$1327</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Առաջնահերթություններ'!$A$5:$H$1327</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Առաջնահերթություններ'!$A$5:$H$1327</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Առաջնահերթություններ'!$A$5:$H$1327</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Առաջնահերթություններ'!$A$5:$H$1327</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Առաջնահերթություններ'!$A$5:$H$1327</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Առաջնահերթություններ'!$A$5:$H$1327</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Առաջնահերթություններ'!$A$5:$H$1327</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Առաջնահերթություններ'!$A$5:$H$1327</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Առաջնահերթություններ'!$A$5:$H$1327</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Առաջնահերթություններ'!$A$5:$H$1327</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Առաջնահերթություններ'!$A$5:$H$1327</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Առաջնահերթություններ'!$A$5:$H$1327</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Առաջնահերթություններ'!$A$5:$H$1327</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Առաջնահերթություններ'!$A$5:$H$1327</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Առաջնահերթություններ'!$A$5:$H$1327</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Առաջնահերթություններ'!$A$5:$H$1327</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Առաջնահերթություններ'!$A$5:$H$1327</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Առաջնահերթություններ'!$A$5:$H$1327</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Առաջնահերթություններ'!$A$5:$H$1327</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Առաջնահերթություններ'!$A$5:$H$1327</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Առաջնահերթություններ'!$A$5:$H$1327</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Առաջնահերթություններ'!$A$5:$H$1327</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Առաջնահերթություններ'!$A$5:$H$1327</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Առաջնահերթություններ'!$A$5:$H$1327</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Առաջնահերթություններ'!$A$5:$H$1327</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Առաջնահերթություններ'!$A$5:$H$1327</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Առաջնահերթություններ'!$A$5:$H$1327</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Առաջնահերթություններ'!$A$5:$H$1327</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Առաջնահերթություններ'!$A$5:$H$1327</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Առաջնահերթություններ'!$A$5:$H$1327</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Առաջնահերթություններ'!$A$5:$H$1327</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Առաջնահերթություններ'!$A$5:$H$1327</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Առաջնահերթություններ'!$A$5:$H$1327</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Առաջնահերթություններ'!$A$5:$H$1327</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Առաջնահերթություններ'!$A$5:$H$1327</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Առաջնահերթություններ'!$A$5:$H$1327</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Առաջնահերթություններ'!$A$5:$H$1327</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Առաջնահերթություններ'!$A$5:$H$1327</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Առաջնահերթություններ'!$A$5:$H$1327</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Առաջնահերթություններ'!$A$5:$H$1327</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Առաջնահերթություններ'!$A$5:$H$1327</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Առաջնահերթություններ'!$A$5:$H$1327</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Առաջնահերթություններ'!$A$5:$H$1327</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Առաջնահերթություններ'!$A$5:$H$1327</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Առաջնահերթություններ'!$A$5:$H$1327</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Առաջնահերթություններ'!$A$5:$H$1327</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Առաջնահերթություններ'!$A$5:$H$1327</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Առաջնահերթություններ'!$A$5:$H$1327</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Առաջնահերթություններ'!$A$5:$H$1327</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Առաջնահերթություններ'!$A$5:$H$1327</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Առաջնահերթություններ'!$A$5:$H$1327</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Առաջնահերթություններ'!$A$5:$H$1327</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Առաջնահերթություններ'!$A$5:$H$1327</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Առաջնահերթություններ'!$A$5:$H$1327</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Առաջնահերթություններ'!$A$5:$H$1327</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Առաջնահերթություններ'!$A$5:$H$1327</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Առաջնահերթություններ'!$A$5:$H$1327</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Առաջնահերթություններ'!$A$5:$H$1327</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Առաջնահերթություններ'!$A$5:$H$1327</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Առաջնահերթություններ'!$A$3:$H$1327</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Առաջնահերթություններ'!$A$5:$H$1327</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Առաջնահերթություններ'!$A$5:$H$1327</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Առաջնահերթություններ'!$A$5:$H$1327</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Առաջնահերթություններ'!$A$5:$H$1327</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Առաջնահերթություններ'!$A$5:$H$1327</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Առաջնահերթություններ'!$A$5:$H$1327</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Առաջնահերթություններ'!$A$3:$H$1327</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Առաջնահերթություններ'!$1346:$1346</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Առաջնահերթություններ'!$A$5:$H$1327</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Առաջնահերթություններ'!$A$5:$H$1327</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Առաջնահերթություններ'!$A$5:$H$1327</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Առաջնահերթություններ'!$A$5:$H$1327</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Առաջնահերթություններ'!$A$5:$H$1327</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Առաջնահերթություններ'!$A$5:$H$1327</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Առաջնահերթություններ'!$A$5:$H$1327</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Առաջնահերթություններ'!$A$5:$H$1327</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Առաջնահերթություններ'!$A$5:$H$1327</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Առաջնահերթություններ'!$A$5:$H$1327</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Առաջնահերթություններ'!$A$5:$H$1327</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Առաջնահերթություններ'!$A$5:$H$1327</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Առաջնահերթություններ'!$A$5:$H$1327</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Առաջնահերթություններ'!$A$5:$H$1327</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Առաջնահերթություններ'!$A$5:$H$1327</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Առաջնահերթություններ'!$A$5:$H$1327</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Առաջնահերթություններ'!$A$5:$H$1327</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Առաջնահերթություններ'!$A$5:$H$1327</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Առաջնահերթություններ'!$A$5:$H$1327</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Առաջնահերթություններ'!$A$5:$H$1327</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Առաջնահերթություններ'!$A$5:$H$1327</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Առաջնահերթություններ'!$A$5:$H$1327</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Առաջնահերթություններ'!$A$5:$H$1327</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Առաջնահերթություններ'!$A$5:$H$1327</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Առաջնահերթություններ'!$A$5:$H$1327</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Առաջնահերթություններ'!$A$3:$H$1327</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Առաջնահերթություններ'!$1328:$1337,'Հ 16 Առաջնահերթություններ'!$1346:$1346</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Առաջնահերթություններ'!$A$5:$H$1327</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Առաջնահերթություններ'!$A$5:$H$1327</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Առաջնահերթություններ'!$A$5:$H$1327</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Առաջնահերթություններ'!$A$5:$H$1327</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Առաջնահերթություններ'!$A$5:$H$1327</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Առաջնահերթություններ'!$A$5:$H$1327</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Առաջնահերթություններ'!$A$5:$H$1327</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Առաջնահերթություններ'!$A$5:$H$1327</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Առաջնահերթություններ'!$A$5:$H$1327</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Առաջնահերթություններ'!$A$5:$H$1327</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Առաջնահերթություններ'!$A$5:$H$1327</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Առաջնահերթություններ'!$A$5:$H$1327</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Առաջնահերթություններ'!$A$5:$H$1327</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Առաջնահերթություններ'!$A$5:$H$1327</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Առաջնահերթություններ'!$A$5:$H$1327</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Առաջնահերթություններ'!$A$5:$H$1327</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Առաջնահերթություններ'!$A$5:$H$1327</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Առաջնահերթություններ'!$A$5:$H$1327</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Առաջնահերթություններ'!$A$5:$H$1327</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Առաջնահերթություններ'!$A$5:$H$1327</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Առաջնահերթություններ'!$A$5:$H$1327</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Առաջնահերթություններ'!$A$5:$H$1327</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Առաջնահերթություններ'!$A$5:$H$1327</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Առաջնահերթություններ'!$A$5:$H$1327</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Առաջնահերթություններ'!$A$5:$H$1327</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Առաջնահերթություններ'!$A$5:$H$1327</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Առաջնահերթություններ'!$A$5:$H$1327</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Առաջնահերթություններ'!$A$5:$H$1327</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Առաջնահերթություններ'!$A$5:$H$1327</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Առաջնահերթություններ'!$A$5:$H$1327</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Առաջնահերթություններ'!$A$5:$H$1327</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Առաջնահերթություններ'!$A$5:$H$1327</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Առաջնահերթություններ'!$A$5:$H$1327</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Առաջնահերթություններ'!$A$5:$H$1327</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Առաջնահերթություններ'!$A$5:$H$1327</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Առաջնահերթություններ'!$A$5:$H$1327</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Առաջնահերթություններ'!$A$5:$H$1327</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Առաջնահերթություններ'!$A$5:$H$1327</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Առաջնահերթություններ'!$A$5:$H$1327</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Առաջնահերթություններ'!$A$5:$H$1327</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Առաջնահերթություններ'!$A$5:$H$1327</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Առաջնահերթություններ'!$A$5:$H$1327</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Առաջնահերթություններ'!$A$5:$H$1327</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Առաջնահերթություններ'!$A$5:$H$1327</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Առաջնահերթություններ'!$A$5:$H$1327</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Առաջնահերթություններ'!$A$5:$L$1327</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Առաջնահերթություններ'!$A$5:$H$1327</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Առաջնահերթություններ'!$A$5:$H$1327</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Առաջնահերթություններ'!$A$5:$H$1327</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Առաջնահերթություններ'!$A$5:$H$1327</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Առաջնահերթություններ'!$A$5:$H$1327</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Առաջնահերթություններ'!$A$5:$H$1327</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Առաջնահերթություններ'!$A$5:$H$1327</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Առաջնահերթություններ'!$A$5:$H$1327</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Առաջնահերթություններ'!$A$5:$H$1327</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Առաջնահերթություններ'!$A$5:$H$1327</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Առաջնահերթություններ'!$A$3:$H$1327</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Առաջնահերթություններ'!$1346:$1346</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Առաջնահերթություններ'!$A$5:$H$1327</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Առաջնահերթություններ'!$A$5:$H$1327</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Առաջնահերթություններ'!$A$3:$H$1327</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Առաջնահերթություններ'!$1346:$1346</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Առաջնահերթություններ'!$A$5:$H$1327</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Առաջնահերթություններ'!$A$5:$H$1327</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Առաջնահերթություններ'!$A$5:$H$1327</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Առաջնահերթություններ'!$A$5:$H$1327</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Առաջնահերթություններ'!$A$5:$H$1327</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Առաջնահերթություններ'!$A$5:$H$1327</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Առաջնահերթություններ'!$A$5:$H$1327</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Առաջնահերթություններ'!$A$5:$H$1327</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Առաջնահերթություններ'!$A$5:$H$1327</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Առաջնահերթություններ'!$A$5:$H$1327</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Առաջնահերթություններ'!$A$5:$H$1327</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Առաջնահերթություններ'!$A$5:$H$1327</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Առաջնահերթություններ'!$A$3:$H$1327</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Առաջնահերթություններ'!$A$5:$H$1327</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Առաջնահերթություններ'!$A$5:$H$1327</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Առաջնահերթություններ'!$A$5:$H$1327</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Առաջնահերթություններ'!$A$5:$H$1327</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Առաջնահերթություններ'!$A$5:$H$1327</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Առաջնահերթություններ'!$A$5:$H$1327</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Առաջնահերթություններ'!$A$5:$H$1327</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Առաջնահերթություններ'!$A$5:$H$1327</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Առաջնահերթություններ'!$A$5:$H$1327</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Առաջնահերթություններ'!$A$5:$H$1327</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Առաջնահերթություններ'!$A$5:$H$1327</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Առաջնահերթություններ'!$A$5:$H$1327</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Առաջնահերթություններ'!$A$5:$H$1327</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Առաջնահերթություններ'!$A$5:$H$1327</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Առաջնահերթություններ'!$A$5:$H$1327</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Առաջնահերթություններ'!$A$5:$H$1327</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Առաջնահերթություններ'!$A$5:$H$1327</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Առաջնահերթություններ'!$A$5:$H$1327</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Առաջնահերթություններ'!$A$5:$H$1327</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Առաջնահերթություններ'!$A$5:$H$1327</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Առաջնահերթություններ'!$A$5:$H$1327</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Առաջնահերթություններ'!$A$5:$H$1327</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Առաջնահերթություններ'!$A$5:$H$1327</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Առաջնահերթություններ'!$A$5:$H$1327</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Առաջնահերթություններ'!$A$3:$H$1327</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Առաջնահերթություններ'!$1346:$1346</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Առաջնահերթություններ'!$A$5:$H$1327</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Առաջնահերթություններ'!$A$5:$H$1327</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Առաջնահերթություններ'!$A$5:$H$1327</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Առաջնահերթություններ'!$A$5:$H$1327</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Առաջնահերթություններ'!$A$5:$H$1327</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Առաջնահերթություններ'!$A$5:$H$1327</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Առաջնահերթություններ'!$A$5:$H$1327</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Առաջնահերթություններ'!$A$5:$H$1327</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Առաջնահերթություններ'!$A$5:$L$1327</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Առաջնահերթություններ'!$A$5:$H$1327</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Առաջնահերթություններ'!$A$5:$H$1327</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Առաջնահերթություններ'!$A$3:$H$1327</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Առաջնահերթություններ'!$1346:$1346</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Առաջնահերթություններ'!$A$5:$H$1327</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Առաջնահերթություններ'!$A$5:$H$1327</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Առաջնահերթություններ'!$A$5:$H$1327</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Առաջնահերթություններ'!$A$5:$H$1327</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Առաջնահերթություններ'!$A$5:$H$1327</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Առաջնահերթություններ'!$A$5:$H$1327</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Առաջնահերթություններ'!$A$5:$H$1327</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Առաջնահերթություններ'!$A$5:$H$1327</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Առաջնահերթություններ'!$A$5:$H$1327</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Առաջնահերթություններ'!$A$5:$H$1327</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Առաջնահերթություններ'!$A$5:$H$1327</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Առաջնահերթություններ'!$A$5:$H$1327</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Առաջնահերթություններ'!$A$5:$H$1327</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Առաջնահերթություններ'!$A$5:$H$1327</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Առաջնահերթություններ'!$A$5:$H$1327</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Առաջնահերթություններ'!$A$5:$H$1327</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Առաջնահերթություններ'!$A$5:$H$1327</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Առաջնահերթություններ'!$A$5:$H$1327</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Առաջնահերթություններ'!$A$5:$H$1327</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Առաջնահերթություններ'!$A$3:$H$1327</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Առաջնահերթություններ'!$1346:$1346</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Առաջնահերթություններ'!$A$5:$H$1327</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Առաջնահերթություններ'!$A$5:$H$1327</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Առաջնահերթություններ'!$A$5:$H$1327</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Առաջնահերթություններ'!$A$5:$H$1327</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Առաջնահերթություններ'!$A$5:$H$1327</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Առաջնահերթություններ'!$A$5:$H$1327</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Առաջնահերթություններ'!$A$5:$H$1327</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Առաջնահերթություններ'!$A$5:$H$1327</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Առաջնահերթություններ'!$A$5:$H$1327</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Առաջնահերթություններ'!$A$5:$H$1327</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Առաջնահերթություններ'!$A$5:$H$1327</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Առաջնահերթություններ'!$A$5:$H$1327</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Առաջնահերթություններ'!$A$5:$H$1327</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Առաջնահերթություններ'!$A$5:$H$1327</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Առաջնահերթություններ'!$A$5:$H$1327</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Առաջնահերթություններ'!$A$5:$H$1327</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Առաջնահերթություններ'!$A$5:$H$1327</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Առաջնահերթություններ'!$A$5:$H$1327</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Առաջնահերթություններ'!$A$5:$H$1327</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Առաջնահերթություններ'!$A$5:$H$1327</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Առաջնահերթություններ'!$A$5:$H$1327</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Առաջնահերթություններ'!$A$5:$H$1327</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Առաջնահերթություններ'!$A$5:$H$1327</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Առաջնահերթություններ'!$A$5:$H$1327</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Առաջնահերթություններ'!$A$5:$H$1327</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Առաջնահերթություններ'!$A$5:$H$1327</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Առաջնահերթություններ'!$A$5:$H$1327</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Առաջնահերթություններ'!$A$5:$H$1327</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Առաջնահերթություններ'!$A$5:$H$1327</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Առաջնահերթություններ'!$A$5:$H$1327</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Առաջնահերթություններ'!$A$5:$H$1327</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Առաջնահերթություններ'!$A$5:$H$1327</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Առաջնահերթություններ'!$A$5:$H$1327</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Առաջնահերթություններ'!$A$5:$H$1327</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Առաջնահերթություններ'!$A$5:$H$1327</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Առաջնահերթություններ'!$A$5:$H$1327</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Առաջնահերթություններ'!$A$5:$H$1327</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Առաջնահերթություններ'!$A$5:$H$1327</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Առաջնահերթություններ'!$A$3:$H$1327</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Առաջնահերթություններ'!$A$5:$H$1327</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Առաջնահերթություններ'!$A$5:$H$1327</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Առաջնահերթություններ'!$A$5:$H$1327</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Առաջնահերթություններ'!$A$5:$H$1327</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Առաջնահերթություններ'!$A$5:$H$1327</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Առաջնահերթություններ'!$A$5:$H$1327</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Առաջնահերթություններ'!$A$5:$H$1327</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Առաջնահերթություններ'!$A$5:$H$1327</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Առաջնահերթություններ'!$A$5:$H$1327</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Առաջնահերթություններ'!$A$5:$H$1327</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Առաջնահերթություններ'!$A$5:$H$1327</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Առաջնահերթություններ'!$A$5:$H$1327</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Առաջնահերթություններ'!$A$5:$H$1327</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Առաջնահերթություններ'!$A$5:$H$1327</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Առաջնահերթություններ'!$A$5:$H$1327</definedName>
    <definedName name="Z_FFC28C71_2B9A_49E7_B2C5_6899775B962E_.wvu.FilterData" localSheetId="2" hidden="1">'Հ 17 Այլընտրանքներ'!$A$5:$H$1328</definedName>
  </definedNames>
  <calcPr calcId="162913"/>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876" i="4"/>
  <c r="G876"/>
  <c r="H876"/>
  <c r="H1326" i="6" l="1"/>
  <c r="G1326"/>
  <c r="F1326"/>
  <c r="E1326"/>
  <c r="D1326"/>
  <c r="H1324"/>
  <c r="G1324"/>
  <c r="F1324"/>
  <c r="E1324"/>
  <c r="D1324"/>
  <c r="H1318"/>
  <c r="H1317" s="1"/>
  <c r="G1318"/>
  <c r="F1318"/>
  <c r="E1318"/>
  <c r="D1318"/>
  <c r="H1314"/>
  <c r="H1313" s="1"/>
  <c r="G1314"/>
  <c r="G1313" s="1"/>
  <c r="F1314"/>
  <c r="F1313" s="1"/>
  <c r="E1314"/>
  <c r="E1313" s="1"/>
  <c r="D1314"/>
  <c r="D1313" s="1"/>
  <c r="H1309"/>
  <c r="H1308" s="1"/>
  <c r="G1309"/>
  <c r="G1308" s="1"/>
  <c r="F1309"/>
  <c r="F1308" s="1"/>
  <c r="E1309"/>
  <c r="E1308" s="1"/>
  <c r="D1309"/>
  <c r="D1308" s="1"/>
  <c r="H1304"/>
  <c r="H1303" s="1"/>
  <c r="G1304"/>
  <c r="G1303" s="1"/>
  <c r="F1304"/>
  <c r="F1303" s="1"/>
  <c r="E1304"/>
  <c r="E1303" s="1"/>
  <c r="D1304"/>
  <c r="D1303" s="1"/>
  <c r="H1299"/>
  <c r="H1298" s="1"/>
  <c r="G1299"/>
  <c r="G1298" s="1"/>
  <c r="F1299"/>
  <c r="E1299"/>
  <c r="E1298" s="1"/>
  <c r="D1299"/>
  <c r="D1298" s="1"/>
  <c r="F1298"/>
  <c r="H1294"/>
  <c r="G1294"/>
  <c r="G1293" s="1"/>
  <c r="F1294"/>
  <c r="F1293" s="1"/>
  <c r="E1294"/>
  <c r="D1294"/>
  <c r="H1293"/>
  <c r="E1293"/>
  <c r="D1293"/>
  <c r="H1290"/>
  <c r="H1289" s="1"/>
  <c r="G1290"/>
  <c r="G1289" s="1"/>
  <c r="F1290"/>
  <c r="F1289" s="1"/>
  <c r="E1290"/>
  <c r="E1289" s="1"/>
  <c r="D1290"/>
  <c r="D1289" s="1"/>
  <c r="H1285"/>
  <c r="H1284" s="1"/>
  <c r="G1285"/>
  <c r="G1284" s="1"/>
  <c r="F1285"/>
  <c r="F1284" s="1"/>
  <c r="E1285"/>
  <c r="E1284" s="1"/>
  <c r="D1285"/>
  <c r="D1284" s="1"/>
  <c r="H1280"/>
  <c r="H1279" s="1"/>
  <c r="G1280"/>
  <c r="G1279" s="1"/>
  <c r="F1280"/>
  <c r="F1279" s="1"/>
  <c r="E1280"/>
  <c r="E1279" s="1"/>
  <c r="D1280"/>
  <c r="D1279" s="1"/>
  <c r="H1277"/>
  <c r="H1276" s="1"/>
  <c r="G1277"/>
  <c r="F1277"/>
  <c r="E1277"/>
  <c r="E1276" s="1"/>
  <c r="D1277"/>
  <c r="D1276" s="1"/>
  <c r="G1276"/>
  <c r="F1276"/>
  <c r="H1273"/>
  <c r="H1272" s="1"/>
  <c r="G1273"/>
  <c r="F1273"/>
  <c r="E1273"/>
  <c r="D1273"/>
  <c r="D1272" s="1"/>
  <c r="G1272"/>
  <c r="F1272"/>
  <c r="E1272"/>
  <c r="H1266"/>
  <c r="H1265" s="1"/>
  <c r="G1266"/>
  <c r="G1265" s="1"/>
  <c r="F1266"/>
  <c r="F1265" s="1"/>
  <c r="E1266"/>
  <c r="E1265" s="1"/>
  <c r="D1266"/>
  <c r="D1265" s="1"/>
  <c r="H1262"/>
  <c r="H1261" s="1"/>
  <c r="G1262"/>
  <c r="G1261" s="1"/>
  <c r="F1262"/>
  <c r="E1262"/>
  <c r="E1261" s="1"/>
  <c r="D1262"/>
  <c r="D1261" s="1"/>
  <c r="F1261"/>
  <c r="H1258"/>
  <c r="H1257" s="1"/>
  <c r="G1258"/>
  <c r="G1257" s="1"/>
  <c r="F1258"/>
  <c r="F1257" s="1"/>
  <c r="E1258"/>
  <c r="E1257" s="1"/>
  <c r="D1258"/>
  <c r="D1257" s="1"/>
  <c r="H1248"/>
  <c r="G1248"/>
  <c r="G1247" s="1"/>
  <c r="F1248"/>
  <c r="F1247" s="1"/>
  <c r="E1248"/>
  <c r="E1247" s="1"/>
  <c r="D1248"/>
  <c r="D1247" s="1"/>
  <c r="H1247"/>
  <c r="H1238"/>
  <c r="H1237" s="1"/>
  <c r="G1238"/>
  <c r="G1237" s="1"/>
  <c r="F1238"/>
  <c r="F1237" s="1"/>
  <c r="E1238"/>
  <c r="E1237" s="1"/>
  <c r="D1238"/>
  <c r="D1237" s="1"/>
  <c r="H1230"/>
  <c r="H1229" s="1"/>
  <c r="G1230"/>
  <c r="F1230"/>
  <c r="E1230"/>
  <c r="D1230"/>
  <c r="D1229" s="1"/>
  <c r="G1229"/>
  <c r="F1229"/>
  <c r="E1229"/>
  <c r="H1225"/>
  <c r="H1224" s="1"/>
  <c r="G1225"/>
  <c r="F1225"/>
  <c r="F1224" s="1"/>
  <c r="E1225"/>
  <c r="E1224" s="1"/>
  <c r="D1225"/>
  <c r="G1224"/>
  <c r="D1224"/>
  <c r="H1218"/>
  <c r="H1217" s="1"/>
  <c r="G1218"/>
  <c r="G1217" s="1"/>
  <c r="F1218"/>
  <c r="F1217" s="1"/>
  <c r="E1218"/>
  <c r="E1217" s="1"/>
  <c r="D1218"/>
  <c r="D1217" s="1"/>
  <c r="H1212"/>
  <c r="H1211" s="1"/>
  <c r="G1212"/>
  <c r="G1211" s="1"/>
  <c r="F1212"/>
  <c r="F1211" s="1"/>
  <c r="E1212"/>
  <c r="E1211" s="1"/>
  <c r="D1212"/>
  <c r="D1211" s="1"/>
  <c r="H1202"/>
  <c r="H1201" s="1"/>
  <c r="G1202"/>
  <c r="G1201" s="1"/>
  <c r="F1202"/>
  <c r="F1201" s="1"/>
  <c r="E1202"/>
  <c r="E1201" s="1"/>
  <c r="D1202"/>
  <c r="D1201" s="1"/>
  <c r="H1196"/>
  <c r="H1195" s="1"/>
  <c r="G1196"/>
  <c r="G1195" s="1"/>
  <c r="F1196"/>
  <c r="F1195" s="1"/>
  <c r="E1196"/>
  <c r="E1195" s="1"/>
  <c r="D1196"/>
  <c r="D1195" s="1"/>
  <c r="H1188"/>
  <c r="H1187" s="1"/>
  <c r="G1188"/>
  <c r="G1187" s="1"/>
  <c r="F1188"/>
  <c r="F1187" s="1"/>
  <c r="E1188"/>
  <c r="E1187" s="1"/>
  <c r="D1188"/>
  <c r="D1187" s="1"/>
  <c r="H1184"/>
  <c r="G1184"/>
  <c r="F1184"/>
  <c r="E1184"/>
  <c r="D1184"/>
  <c r="H1170"/>
  <c r="G1170"/>
  <c r="F1170"/>
  <c r="E1170"/>
  <c r="D1170"/>
  <c r="H1165"/>
  <c r="H1164" s="1"/>
  <c r="G1165"/>
  <c r="F1165"/>
  <c r="F1164" s="1"/>
  <c r="E1165"/>
  <c r="D1165"/>
  <c r="D1164" s="1"/>
  <c r="G1164"/>
  <c r="E1164"/>
  <c r="H1153"/>
  <c r="H1152" s="1"/>
  <c r="G1153"/>
  <c r="G1152" s="1"/>
  <c r="F1153"/>
  <c r="F1152" s="1"/>
  <c r="E1153"/>
  <c r="E1152" s="1"/>
  <c r="D1153"/>
  <c r="D1152" s="1"/>
  <c r="H1148"/>
  <c r="H1147" s="1"/>
  <c r="G1148"/>
  <c r="G1147" s="1"/>
  <c r="F1148"/>
  <c r="F1147" s="1"/>
  <c r="E1148"/>
  <c r="E1147" s="1"/>
  <c r="D1148"/>
  <c r="D1147" s="1"/>
  <c r="H1138"/>
  <c r="H1137" s="1"/>
  <c r="G1138"/>
  <c r="G1137" s="1"/>
  <c r="F1138"/>
  <c r="F1137" s="1"/>
  <c r="E1138"/>
  <c r="E1137" s="1"/>
  <c r="D1138"/>
  <c r="D1137" s="1"/>
  <c r="H1132"/>
  <c r="H1131" s="1"/>
  <c r="G1132"/>
  <c r="G1131" s="1"/>
  <c r="F1132"/>
  <c r="F1131" s="1"/>
  <c r="E1132"/>
  <c r="E1131" s="1"/>
  <c r="D1132"/>
  <c r="D1131" s="1"/>
  <c r="H1123"/>
  <c r="H1122" s="1"/>
  <c r="G1123"/>
  <c r="F1123"/>
  <c r="F1122" s="1"/>
  <c r="E1123"/>
  <c r="E1122" s="1"/>
  <c r="D1123"/>
  <c r="D1122" s="1"/>
  <c r="G1122"/>
  <c r="H1117"/>
  <c r="G1117"/>
  <c r="F1117"/>
  <c r="E1117"/>
  <c r="D1117"/>
  <c r="H1099"/>
  <c r="G1099"/>
  <c r="F1099"/>
  <c r="E1099"/>
  <c r="D1099"/>
  <c r="H1095"/>
  <c r="G1095"/>
  <c r="F1095"/>
  <c r="E1095"/>
  <c r="D1095"/>
  <c r="H1090"/>
  <c r="G1090"/>
  <c r="F1090"/>
  <c r="E1090"/>
  <c r="D1090"/>
  <c r="H1079"/>
  <c r="G1079"/>
  <c r="F1079"/>
  <c r="E1079"/>
  <c r="D1079"/>
  <c r="H1077"/>
  <c r="G1077"/>
  <c r="F1077"/>
  <c r="E1077"/>
  <c r="D1077"/>
  <c r="H1071"/>
  <c r="G1071"/>
  <c r="F1071"/>
  <c r="F1070" s="1"/>
  <c r="E1071"/>
  <c r="D1071"/>
  <c r="H1066"/>
  <c r="G1066"/>
  <c r="F1066"/>
  <c r="E1066"/>
  <c r="D1066"/>
  <c r="H1060"/>
  <c r="G1060"/>
  <c r="F1060"/>
  <c r="E1060"/>
  <c r="D1060"/>
  <c r="H1055"/>
  <c r="G1055"/>
  <c r="F1055"/>
  <c r="E1055"/>
  <c r="D1055"/>
  <c r="H1050"/>
  <c r="G1050"/>
  <c r="F1050"/>
  <c r="E1050"/>
  <c r="D1050"/>
  <c r="H1040"/>
  <c r="G1040"/>
  <c r="F1040"/>
  <c r="E1040"/>
  <c r="D1040"/>
  <c r="H1034"/>
  <c r="G1034"/>
  <c r="F1034"/>
  <c r="E1034"/>
  <c r="D1034"/>
  <c r="H1030"/>
  <c r="G1030"/>
  <c r="F1030"/>
  <c r="E1030"/>
  <c r="D1030"/>
  <c r="H1016"/>
  <c r="G1016"/>
  <c r="F1016"/>
  <c r="E1016"/>
  <c r="D1016"/>
  <c r="H1013"/>
  <c r="G1013"/>
  <c r="F1013"/>
  <c r="E1013"/>
  <c r="D1013"/>
  <c r="H1005"/>
  <c r="G1005"/>
  <c r="F1005"/>
  <c r="E1005"/>
  <c r="D1005"/>
  <c r="H1002"/>
  <c r="G1002"/>
  <c r="F1002"/>
  <c r="E1002"/>
  <c r="D1002"/>
  <c r="H987"/>
  <c r="G987"/>
  <c r="F987"/>
  <c r="E987"/>
  <c r="D987"/>
  <c r="H981"/>
  <c r="G981"/>
  <c r="F981"/>
  <c r="E981"/>
  <c r="D981"/>
  <c r="H979"/>
  <c r="G979"/>
  <c r="F979"/>
  <c r="E979"/>
  <c r="D979"/>
  <c r="H971"/>
  <c r="G971"/>
  <c r="F971"/>
  <c r="E971"/>
  <c r="D971"/>
  <c r="H963"/>
  <c r="G963"/>
  <c r="F963"/>
  <c r="E963"/>
  <c r="D963"/>
  <c r="H954"/>
  <c r="G954"/>
  <c r="F954"/>
  <c r="E954"/>
  <c r="D954"/>
  <c r="H949"/>
  <c r="G949"/>
  <c r="F949"/>
  <c r="E949"/>
  <c r="D949"/>
  <c r="H942"/>
  <c r="G942"/>
  <c r="F942"/>
  <c r="E942"/>
  <c r="D942"/>
  <c r="H933"/>
  <c r="G933"/>
  <c r="F933"/>
  <c r="E933"/>
  <c r="D933"/>
  <c r="H931"/>
  <c r="G931"/>
  <c r="F931"/>
  <c r="E931"/>
  <c r="D931"/>
  <c r="H918"/>
  <c r="G918"/>
  <c r="F918"/>
  <c r="E918"/>
  <c r="D918"/>
  <c r="H913"/>
  <c r="G913"/>
  <c r="F913"/>
  <c r="E913"/>
  <c r="D913"/>
  <c r="H905"/>
  <c r="G905"/>
  <c r="F905"/>
  <c r="E905"/>
  <c r="D905"/>
  <c r="H903"/>
  <c r="G903"/>
  <c r="F903"/>
  <c r="E903"/>
  <c r="D903"/>
  <c r="H901"/>
  <c r="G901"/>
  <c r="F901"/>
  <c r="E901"/>
  <c r="D901"/>
  <c r="H894"/>
  <c r="G894"/>
  <c r="F894"/>
  <c r="E894"/>
  <c r="D894"/>
  <c r="H892"/>
  <c r="G892"/>
  <c r="F892"/>
  <c r="E892"/>
  <c r="D892"/>
  <c r="H887"/>
  <c r="G887"/>
  <c r="F887"/>
  <c r="E887"/>
  <c r="D887"/>
  <c r="D882" s="1"/>
  <c r="H882"/>
  <c r="G882"/>
  <c r="F882"/>
  <c r="E882"/>
  <c r="E875"/>
  <c r="D875"/>
  <c r="H871"/>
  <c r="G871"/>
  <c r="F871"/>
  <c r="E871"/>
  <c r="D871"/>
  <c r="H859"/>
  <c r="G859"/>
  <c r="F859"/>
  <c r="E859"/>
  <c r="D859"/>
  <c r="H849"/>
  <c r="G849"/>
  <c r="F849"/>
  <c r="E849"/>
  <c r="D849"/>
  <c r="H845"/>
  <c r="G845"/>
  <c r="F845"/>
  <c r="E845"/>
  <c r="D845"/>
  <c r="H839"/>
  <c r="G839"/>
  <c r="F839"/>
  <c r="E839"/>
  <c r="D839"/>
  <c r="H823"/>
  <c r="G823"/>
  <c r="F823"/>
  <c r="E823"/>
  <c r="D823"/>
  <c r="H818"/>
  <c r="G818"/>
  <c r="F818"/>
  <c r="E818"/>
  <c r="D818"/>
  <c r="H808"/>
  <c r="G808"/>
  <c r="F808"/>
  <c r="E808"/>
  <c r="D808"/>
  <c r="H793"/>
  <c r="G793"/>
  <c r="F793"/>
  <c r="E793"/>
  <c r="D793"/>
  <c r="H778"/>
  <c r="G778"/>
  <c r="F778"/>
  <c r="E778"/>
  <c r="D778"/>
  <c r="H758"/>
  <c r="G758"/>
  <c r="F758"/>
  <c r="E758"/>
  <c r="D758"/>
  <c r="H744"/>
  <c r="G744"/>
  <c r="F744"/>
  <c r="E744"/>
  <c r="D744"/>
  <c r="H709"/>
  <c r="G709"/>
  <c r="F709"/>
  <c r="E709"/>
  <c r="D709"/>
  <c r="H705"/>
  <c r="G705"/>
  <c r="F705"/>
  <c r="E705"/>
  <c r="D705"/>
  <c r="H696"/>
  <c r="G696"/>
  <c r="F696"/>
  <c r="E696"/>
  <c r="D696"/>
  <c r="H689"/>
  <c r="G689"/>
  <c r="F689"/>
  <c r="E689"/>
  <c r="D689"/>
  <c r="H673"/>
  <c r="G673"/>
  <c r="F673"/>
  <c r="E673"/>
  <c r="D673"/>
  <c r="H658"/>
  <c r="G658"/>
  <c r="F658"/>
  <c r="E658"/>
  <c r="D658"/>
  <c r="H651"/>
  <c r="G651"/>
  <c r="F651"/>
  <c r="E651"/>
  <c r="D651"/>
  <c r="H633"/>
  <c r="G633"/>
  <c r="F633"/>
  <c r="E633"/>
  <c r="D633"/>
  <c r="H600"/>
  <c r="G600"/>
  <c r="F600"/>
  <c r="E600"/>
  <c r="D600"/>
  <c r="H595"/>
  <c r="G595"/>
  <c r="F595"/>
  <c r="E595"/>
  <c r="D595"/>
  <c r="H587"/>
  <c r="G587"/>
  <c r="F587"/>
  <c r="E587"/>
  <c r="D587"/>
  <c r="H571"/>
  <c r="G571"/>
  <c r="F571"/>
  <c r="E571"/>
  <c r="D571"/>
  <c r="H569"/>
  <c r="G569"/>
  <c r="F569"/>
  <c r="E569"/>
  <c r="D569"/>
  <c r="H564"/>
  <c r="G564"/>
  <c r="F564"/>
  <c r="E564"/>
  <c r="D564"/>
  <c r="H557"/>
  <c r="G557"/>
  <c r="F557"/>
  <c r="E557"/>
  <c r="D557"/>
  <c r="H552"/>
  <c r="G552"/>
  <c r="F552"/>
  <c r="E552"/>
  <c r="D552"/>
  <c r="H548"/>
  <c r="G548"/>
  <c r="F548"/>
  <c r="E548"/>
  <c r="D548"/>
  <c r="H545"/>
  <c r="G545"/>
  <c r="F545"/>
  <c r="E545"/>
  <c r="D545"/>
  <c r="H539"/>
  <c r="G539"/>
  <c r="F539"/>
  <c r="E539"/>
  <c r="D539"/>
  <c r="H537"/>
  <c r="G537"/>
  <c r="F537"/>
  <c r="E537"/>
  <c r="D537"/>
  <c r="H528"/>
  <c r="G528"/>
  <c r="F528"/>
  <c r="E528"/>
  <c r="D528"/>
  <c r="H511"/>
  <c r="G511"/>
  <c r="F511"/>
  <c r="E511"/>
  <c r="D511"/>
  <c r="H494"/>
  <c r="G494"/>
  <c r="F494"/>
  <c r="E494"/>
  <c r="D494"/>
  <c r="H490"/>
  <c r="G490"/>
  <c r="F490"/>
  <c r="E490"/>
  <c r="D490"/>
  <c r="H486"/>
  <c r="G486"/>
  <c r="F486"/>
  <c r="E486"/>
  <c r="D486"/>
  <c r="H478"/>
  <c r="G478"/>
  <c r="F478"/>
  <c r="E478"/>
  <c r="D478"/>
  <c r="H470"/>
  <c r="G470"/>
  <c r="F470"/>
  <c r="E470"/>
  <c r="D470"/>
  <c r="H466"/>
  <c r="G466"/>
  <c r="F466"/>
  <c r="E466"/>
  <c r="D466"/>
  <c r="H460"/>
  <c r="G460"/>
  <c r="F460"/>
  <c r="E460"/>
  <c r="D460"/>
  <c r="H452"/>
  <c r="G452"/>
  <c r="F452"/>
  <c r="E452"/>
  <c r="D452"/>
  <c r="H440"/>
  <c r="G440"/>
  <c r="F440"/>
  <c r="E440"/>
  <c r="D440"/>
  <c r="H432"/>
  <c r="G432"/>
  <c r="F432"/>
  <c r="E432"/>
  <c r="D432"/>
  <c r="H428"/>
  <c r="G428"/>
  <c r="F428"/>
  <c r="E428"/>
  <c r="D428"/>
  <c r="H424"/>
  <c r="G424"/>
  <c r="F424"/>
  <c r="E424"/>
  <c r="D424"/>
  <c r="H420"/>
  <c r="G420"/>
  <c r="F420"/>
  <c r="E420"/>
  <c r="D420"/>
  <c r="H408"/>
  <c r="G408"/>
  <c r="F408"/>
  <c r="E408"/>
  <c r="D408"/>
  <c r="H403"/>
  <c r="G403"/>
  <c r="F403"/>
  <c r="E403"/>
  <c r="D403"/>
  <c r="H398"/>
  <c r="G398"/>
  <c r="F398"/>
  <c r="E398"/>
  <c r="D398"/>
  <c r="H396"/>
  <c r="G396"/>
  <c r="F396"/>
  <c r="E396"/>
  <c r="D396"/>
  <c r="H390"/>
  <c r="G390"/>
  <c r="F390"/>
  <c r="E390"/>
  <c r="D390"/>
  <c r="H381"/>
  <c r="G381"/>
  <c r="F381"/>
  <c r="E381"/>
  <c r="D381"/>
  <c r="H374"/>
  <c r="G374"/>
  <c r="F374"/>
  <c r="E374"/>
  <c r="D374"/>
  <c r="H372"/>
  <c r="G372"/>
  <c r="F372"/>
  <c r="E372"/>
  <c r="D372"/>
  <c r="H366"/>
  <c r="G366"/>
  <c r="F366"/>
  <c r="E366"/>
  <c r="D366"/>
  <c r="H362"/>
  <c r="G362"/>
  <c r="F362"/>
  <c r="E362"/>
  <c r="D362"/>
  <c r="H358"/>
  <c r="G358"/>
  <c r="F358"/>
  <c r="E358"/>
  <c r="D358"/>
  <c r="H355"/>
  <c r="G355"/>
  <c r="F355"/>
  <c r="E355"/>
  <c r="D355"/>
  <c r="H349"/>
  <c r="G349"/>
  <c r="F349"/>
  <c r="E349"/>
  <c r="D349"/>
  <c r="H344"/>
  <c r="G344"/>
  <c r="F344"/>
  <c r="E344"/>
  <c r="D344"/>
  <c r="H330"/>
  <c r="G330"/>
  <c r="F330"/>
  <c r="E330"/>
  <c r="D330"/>
  <c r="H324"/>
  <c r="G324"/>
  <c r="F324"/>
  <c r="E324"/>
  <c r="D324"/>
  <c r="H316"/>
  <c r="G316"/>
  <c r="F316"/>
  <c r="E316"/>
  <c r="D316"/>
  <c r="H306"/>
  <c r="G306"/>
  <c r="F306"/>
  <c r="E306"/>
  <c r="D306"/>
  <c r="H301"/>
  <c r="G301"/>
  <c r="F301"/>
  <c r="E301"/>
  <c r="D301"/>
  <c r="H299"/>
  <c r="G299"/>
  <c r="F299"/>
  <c r="E299"/>
  <c r="D299"/>
  <c r="H296"/>
  <c r="G296"/>
  <c r="F296"/>
  <c r="E296"/>
  <c r="D296"/>
  <c r="H268"/>
  <c r="G268"/>
  <c r="F268"/>
  <c r="E268"/>
  <c r="D268"/>
  <c r="H266"/>
  <c r="G266"/>
  <c r="F266"/>
  <c r="E266"/>
  <c r="D266"/>
  <c r="H263"/>
  <c r="G263"/>
  <c r="F263"/>
  <c r="E263"/>
  <c r="D263"/>
  <c r="H261"/>
  <c r="G261"/>
  <c r="F261"/>
  <c r="E261"/>
  <c r="D261"/>
  <c r="H252"/>
  <c r="G252"/>
  <c r="F252"/>
  <c r="E252"/>
  <c r="D252"/>
  <c r="H250"/>
  <c r="G250"/>
  <c r="F250"/>
  <c r="E250"/>
  <c r="D250"/>
  <c r="H247"/>
  <c r="G247"/>
  <c r="F247"/>
  <c r="E247"/>
  <c r="D247"/>
  <c r="H232"/>
  <c r="G232"/>
  <c r="F232"/>
  <c r="E232"/>
  <c r="D232"/>
  <c r="H225"/>
  <c r="G225"/>
  <c r="F225"/>
  <c r="E225"/>
  <c r="D225"/>
  <c r="H191"/>
  <c r="G191"/>
  <c r="F191"/>
  <c r="E191"/>
  <c r="D191"/>
  <c r="H187"/>
  <c r="G187"/>
  <c r="F187"/>
  <c r="E187"/>
  <c r="D187"/>
  <c r="H185"/>
  <c r="G185"/>
  <c r="F185"/>
  <c r="E185"/>
  <c r="D185"/>
  <c r="H183"/>
  <c r="G183"/>
  <c r="F183"/>
  <c r="E183"/>
  <c r="D183"/>
  <c r="H177"/>
  <c r="G177"/>
  <c r="F177"/>
  <c r="E177"/>
  <c r="D177"/>
  <c r="H174"/>
  <c r="G174"/>
  <c r="F174"/>
  <c r="E174"/>
  <c r="D174"/>
  <c r="H145"/>
  <c r="G145"/>
  <c r="F145"/>
  <c r="E145"/>
  <c r="D145"/>
  <c r="H142"/>
  <c r="G142"/>
  <c r="F142"/>
  <c r="E142"/>
  <c r="D142"/>
  <c r="H138"/>
  <c r="G138"/>
  <c r="F138"/>
  <c r="E138"/>
  <c r="D138"/>
  <c r="H133"/>
  <c r="G133"/>
  <c r="F133"/>
  <c r="E133"/>
  <c r="D133"/>
  <c r="H131"/>
  <c r="G131"/>
  <c r="F131"/>
  <c r="E131"/>
  <c r="D131"/>
  <c r="H103"/>
  <c r="H102" s="1"/>
  <c r="G103"/>
  <c r="G102" s="1"/>
  <c r="F103"/>
  <c r="F102" s="1"/>
  <c r="E103"/>
  <c r="E102" s="1"/>
  <c r="D103"/>
  <c r="D102" s="1"/>
  <c r="H98"/>
  <c r="H97" s="1"/>
  <c r="G98"/>
  <c r="G97" s="1"/>
  <c r="F98"/>
  <c r="F97" s="1"/>
  <c r="E98"/>
  <c r="E97" s="1"/>
  <c r="D98"/>
  <c r="D97"/>
  <c r="H93"/>
  <c r="G93"/>
  <c r="F93"/>
  <c r="E93"/>
  <c r="D93"/>
  <c r="H90"/>
  <c r="G90"/>
  <c r="F90"/>
  <c r="E90"/>
  <c r="D90"/>
  <c r="H87"/>
  <c r="G87"/>
  <c r="F87"/>
  <c r="E87"/>
  <c r="D87"/>
  <c r="H85"/>
  <c r="G85"/>
  <c r="F85"/>
  <c r="E85"/>
  <c r="D85"/>
  <c r="H61"/>
  <c r="G61"/>
  <c r="F61"/>
  <c r="E61"/>
  <c r="D61"/>
  <c r="H52"/>
  <c r="G52"/>
  <c r="F52"/>
  <c r="E52"/>
  <c r="D52"/>
  <c r="H40"/>
  <c r="G40"/>
  <c r="F40"/>
  <c r="E40"/>
  <c r="D40"/>
  <c r="H38"/>
  <c r="G38"/>
  <c r="F38"/>
  <c r="E38"/>
  <c r="D38"/>
  <c r="H31"/>
  <c r="G31"/>
  <c r="F31"/>
  <c r="E31"/>
  <c r="D31"/>
  <c r="H26"/>
  <c r="G26"/>
  <c r="F26"/>
  <c r="E26"/>
  <c r="D26"/>
  <c r="H23"/>
  <c r="G23"/>
  <c r="F23"/>
  <c r="E23"/>
  <c r="D23"/>
  <c r="H13"/>
  <c r="H12" s="1"/>
  <c r="G13"/>
  <c r="G12" s="1"/>
  <c r="F13"/>
  <c r="F12" s="1"/>
  <c r="E13"/>
  <c r="E12" s="1"/>
  <c r="D13"/>
  <c r="D12" s="1"/>
  <c r="G8"/>
  <c r="G7" s="1"/>
  <c r="F8"/>
  <c r="F7" s="1"/>
  <c r="E8"/>
  <c r="E7" s="1"/>
  <c r="D8"/>
  <c r="D7" s="1"/>
  <c r="H7"/>
  <c r="D1317" l="1"/>
  <c r="D1169"/>
  <c r="E1169"/>
  <c r="G1169"/>
  <c r="H1169"/>
  <c r="F1039"/>
  <c r="F891"/>
  <c r="G556"/>
  <c r="F536"/>
  <c r="E395"/>
  <c r="D141"/>
  <c r="G130"/>
  <c r="F130"/>
  <c r="E130"/>
  <c r="G599"/>
  <c r="F556"/>
  <c r="E1070"/>
  <c r="E141"/>
  <c r="F395"/>
  <c r="F439"/>
  <c r="G536"/>
  <c r="F912"/>
  <c r="G1039"/>
  <c r="D1070"/>
  <c r="G439"/>
  <c r="H536"/>
  <c r="D891"/>
  <c r="G912"/>
  <c r="H1039"/>
  <c r="E1094"/>
  <c r="D1094"/>
  <c r="D599"/>
  <c r="D395"/>
  <c r="D439"/>
  <c r="H439"/>
  <c r="E891"/>
  <c r="H912"/>
  <c r="F1169"/>
  <c r="E22"/>
  <c r="G22"/>
  <c r="D130"/>
  <c r="G141"/>
  <c r="E439"/>
  <c r="D536"/>
  <c r="D556"/>
  <c r="E599"/>
  <c r="G891"/>
  <c r="E1039"/>
  <c r="H1070"/>
  <c r="F1094"/>
  <c r="G1317"/>
  <c r="F22"/>
  <c r="H22"/>
  <c r="D323"/>
  <c r="G395"/>
  <c r="E556"/>
  <c r="F599"/>
  <c r="H891"/>
  <c r="E912"/>
  <c r="G1094"/>
  <c r="F1317"/>
  <c r="E323"/>
  <c r="G323"/>
  <c r="H395"/>
  <c r="H1094"/>
  <c r="D22"/>
  <c r="H130"/>
  <c r="F141"/>
  <c r="H141"/>
  <c r="F323"/>
  <c r="H323"/>
  <c r="E536"/>
  <c r="H556"/>
  <c r="H599"/>
  <c r="D912"/>
  <c r="D1039"/>
  <c r="G1070"/>
  <c r="E1317"/>
  <c r="H1327" i="4"/>
  <c r="G1327"/>
  <c r="F1327"/>
  <c r="H1325"/>
  <c r="G1325"/>
  <c r="F1325"/>
  <c r="H1319"/>
  <c r="G1319"/>
  <c r="F1319"/>
  <c r="H1315"/>
  <c r="H1314" s="1"/>
  <c r="G1315"/>
  <c r="G1314" s="1"/>
  <c r="F1315"/>
  <c r="F1314" s="1"/>
  <c r="H1310"/>
  <c r="H1309" s="1"/>
  <c r="G1310"/>
  <c r="G1309" s="1"/>
  <c r="F1310"/>
  <c r="F1309" s="1"/>
  <c r="H1305"/>
  <c r="H1304" s="1"/>
  <c r="G1305"/>
  <c r="G1304" s="1"/>
  <c r="F1305"/>
  <c r="F1304" s="1"/>
  <c r="H1300"/>
  <c r="H1299" s="1"/>
  <c r="G1300"/>
  <c r="G1299" s="1"/>
  <c r="F1300"/>
  <c r="F1299" s="1"/>
  <c r="H1295"/>
  <c r="H1294" s="1"/>
  <c r="G1295"/>
  <c r="G1294" s="1"/>
  <c r="F1295"/>
  <c r="F1294" s="1"/>
  <c r="H1291"/>
  <c r="H1290" s="1"/>
  <c r="G1291"/>
  <c r="G1290" s="1"/>
  <c r="F1291"/>
  <c r="F1290" s="1"/>
  <c r="H1286"/>
  <c r="H1285" s="1"/>
  <c r="G1286"/>
  <c r="G1285" s="1"/>
  <c r="F1286"/>
  <c r="F1285" s="1"/>
  <c r="H1281"/>
  <c r="H1280" s="1"/>
  <c r="G1281"/>
  <c r="G1280" s="1"/>
  <c r="F1281"/>
  <c r="F1280" s="1"/>
  <c r="H1278"/>
  <c r="H1277" s="1"/>
  <c r="G1278"/>
  <c r="G1277" s="1"/>
  <c r="F1278"/>
  <c r="F1277" s="1"/>
  <c r="H1274"/>
  <c r="H1273" s="1"/>
  <c r="G1274"/>
  <c r="G1273" s="1"/>
  <c r="F1274"/>
  <c r="F1273" s="1"/>
  <c r="H1267"/>
  <c r="H1266" s="1"/>
  <c r="G1267"/>
  <c r="G1266" s="1"/>
  <c r="F1267"/>
  <c r="F1266" s="1"/>
  <c r="H1263"/>
  <c r="H1262" s="1"/>
  <c r="G1263"/>
  <c r="G1262" s="1"/>
  <c r="F1263"/>
  <c r="F1262" s="1"/>
  <c r="H1259"/>
  <c r="H1258" s="1"/>
  <c r="G1259"/>
  <c r="G1258" s="1"/>
  <c r="F1259"/>
  <c r="F1258" s="1"/>
  <c r="H1249"/>
  <c r="H1248" s="1"/>
  <c r="G1249"/>
  <c r="G1248" s="1"/>
  <c r="F1249"/>
  <c r="F1248" s="1"/>
  <c r="H1239"/>
  <c r="H1238" s="1"/>
  <c r="G1239"/>
  <c r="G1238" s="1"/>
  <c r="F1239"/>
  <c r="F1238" s="1"/>
  <c r="H1231"/>
  <c r="H1230" s="1"/>
  <c r="G1231"/>
  <c r="G1230" s="1"/>
  <c r="F1231"/>
  <c r="F1230" s="1"/>
  <c r="H1226"/>
  <c r="H1225" s="1"/>
  <c r="G1226"/>
  <c r="G1225" s="1"/>
  <c r="F1226"/>
  <c r="F1225" s="1"/>
  <c r="H1219"/>
  <c r="H1218" s="1"/>
  <c r="G1219"/>
  <c r="G1218" s="1"/>
  <c r="F1219"/>
  <c r="F1218" s="1"/>
  <c r="H1213"/>
  <c r="H1212" s="1"/>
  <c r="G1213"/>
  <c r="G1212" s="1"/>
  <c r="F1213"/>
  <c r="F1212" s="1"/>
  <c r="H1203"/>
  <c r="H1202" s="1"/>
  <c r="G1203"/>
  <c r="G1202" s="1"/>
  <c r="F1203"/>
  <c r="F1202" s="1"/>
  <c r="H1197"/>
  <c r="H1196" s="1"/>
  <c r="G1197"/>
  <c r="G1196" s="1"/>
  <c r="F1197"/>
  <c r="F1196" s="1"/>
  <c r="H1189"/>
  <c r="H1188" s="1"/>
  <c r="G1189"/>
  <c r="G1188" s="1"/>
  <c r="F1189"/>
  <c r="F1188" s="1"/>
  <c r="H1185"/>
  <c r="G1185"/>
  <c r="F1185"/>
  <c r="H1171"/>
  <c r="G1171"/>
  <c r="F1171"/>
  <c r="H1166"/>
  <c r="H1165" s="1"/>
  <c r="G1166"/>
  <c r="G1165" s="1"/>
  <c r="F1166"/>
  <c r="F1165" s="1"/>
  <c r="H1154"/>
  <c r="H1153" s="1"/>
  <c r="G1154"/>
  <c r="G1153" s="1"/>
  <c r="F1154"/>
  <c r="F1153" s="1"/>
  <c r="H1149"/>
  <c r="H1148" s="1"/>
  <c r="G1149"/>
  <c r="G1148" s="1"/>
  <c r="F1149"/>
  <c r="F1148" s="1"/>
  <c r="H1139"/>
  <c r="H1138" s="1"/>
  <c r="G1139"/>
  <c r="G1138" s="1"/>
  <c r="F1139"/>
  <c r="F1138" s="1"/>
  <c r="H1133"/>
  <c r="H1132" s="1"/>
  <c r="G1133"/>
  <c r="G1132" s="1"/>
  <c r="F1133"/>
  <c r="F1132" s="1"/>
  <c r="H1124"/>
  <c r="H1123" s="1"/>
  <c r="G1124"/>
  <c r="G1123" s="1"/>
  <c r="F1124"/>
  <c r="F1123" s="1"/>
  <c r="H1118"/>
  <c r="G1118"/>
  <c r="F1118"/>
  <c r="H1100"/>
  <c r="G1100"/>
  <c r="F1100"/>
  <c r="H1096"/>
  <c r="G1096"/>
  <c r="F1096"/>
  <c r="H1091"/>
  <c r="G1091"/>
  <c r="F1091"/>
  <c r="H1080"/>
  <c r="G1080"/>
  <c r="F1080"/>
  <c r="H1078"/>
  <c r="G1078"/>
  <c r="F1078"/>
  <c r="H1072"/>
  <c r="G1072"/>
  <c r="F1072"/>
  <c r="H1067"/>
  <c r="G1067"/>
  <c r="F1067"/>
  <c r="H1061"/>
  <c r="G1061"/>
  <c r="F1061"/>
  <c r="H1056"/>
  <c r="G1056"/>
  <c r="F1056"/>
  <c r="H1051"/>
  <c r="G1051"/>
  <c r="F1051"/>
  <c r="H1041"/>
  <c r="G1041"/>
  <c r="F1041"/>
  <c r="H1035"/>
  <c r="G1035"/>
  <c r="F1035"/>
  <c r="H1031"/>
  <c r="G1031"/>
  <c r="F1031"/>
  <c r="H1017"/>
  <c r="G1017"/>
  <c r="F1017"/>
  <c r="H1014"/>
  <c r="G1014"/>
  <c r="F1014"/>
  <c r="H1006"/>
  <c r="G1006"/>
  <c r="F1006"/>
  <c r="H1003"/>
  <c r="G1003"/>
  <c r="F1003"/>
  <c r="H988"/>
  <c r="G988"/>
  <c r="F988"/>
  <c r="H982"/>
  <c r="G982"/>
  <c r="F982"/>
  <c r="H980"/>
  <c r="G980"/>
  <c r="F980"/>
  <c r="H972"/>
  <c r="G972"/>
  <c r="F972"/>
  <c r="H964"/>
  <c r="G964"/>
  <c r="F964"/>
  <c r="H955"/>
  <c r="G955"/>
  <c r="F955"/>
  <c r="H950"/>
  <c r="G950"/>
  <c r="F950"/>
  <c r="H943"/>
  <c r="G943"/>
  <c r="F943"/>
  <c r="H934"/>
  <c r="G934"/>
  <c r="F934"/>
  <c r="H932"/>
  <c r="G932"/>
  <c r="F932"/>
  <c r="H919"/>
  <c r="G919"/>
  <c r="F919"/>
  <c r="H914"/>
  <c r="G914"/>
  <c r="F914"/>
  <c r="H906"/>
  <c r="G906"/>
  <c r="F906"/>
  <c r="H904"/>
  <c r="G904"/>
  <c r="F904"/>
  <c r="H902"/>
  <c r="G902"/>
  <c r="F902"/>
  <c r="H895"/>
  <c r="G895"/>
  <c r="F895"/>
  <c r="H893"/>
  <c r="G893"/>
  <c r="F893"/>
  <c r="H888"/>
  <c r="G888"/>
  <c r="F888"/>
  <c r="H883"/>
  <c r="G883"/>
  <c r="F883"/>
  <c r="H872"/>
  <c r="G872"/>
  <c r="F872"/>
  <c r="H860"/>
  <c r="G860"/>
  <c r="F860"/>
  <c r="H850"/>
  <c r="G850"/>
  <c r="F850"/>
  <c r="H846"/>
  <c r="G846"/>
  <c r="F846"/>
  <c r="H840"/>
  <c r="G840"/>
  <c r="F840"/>
  <c r="H824"/>
  <c r="G824"/>
  <c r="F824"/>
  <c r="H819"/>
  <c r="G819"/>
  <c r="F819"/>
  <c r="H809"/>
  <c r="G809"/>
  <c r="F809"/>
  <c r="H794"/>
  <c r="G794"/>
  <c r="F794"/>
  <c r="H779"/>
  <c r="G779"/>
  <c r="F779"/>
  <c r="H759"/>
  <c r="G759"/>
  <c r="F759"/>
  <c r="H745"/>
  <c r="G745"/>
  <c r="F745"/>
  <c r="H710"/>
  <c r="G710"/>
  <c r="F710"/>
  <c r="H706"/>
  <c r="G706"/>
  <c r="F706"/>
  <c r="H697"/>
  <c r="G697"/>
  <c r="F697"/>
  <c r="H690"/>
  <c r="G690"/>
  <c r="F690"/>
  <c r="H674"/>
  <c r="G674"/>
  <c r="F674"/>
  <c r="H659"/>
  <c r="G659"/>
  <c r="F659"/>
  <c r="H652"/>
  <c r="G652"/>
  <c r="F652"/>
  <c r="H634"/>
  <c r="G634"/>
  <c r="F634"/>
  <c r="H601"/>
  <c r="G601"/>
  <c r="F601"/>
  <c r="H596"/>
  <c r="G596"/>
  <c r="F596"/>
  <c r="H588"/>
  <c r="G588"/>
  <c r="F588"/>
  <c r="H572"/>
  <c r="G572"/>
  <c r="F572"/>
  <c r="H570"/>
  <c r="G570"/>
  <c r="F570"/>
  <c r="H565"/>
  <c r="G565"/>
  <c r="F565"/>
  <c r="H558"/>
  <c r="G558"/>
  <c r="F558"/>
  <c r="H553"/>
  <c r="G553"/>
  <c r="F553"/>
  <c r="H549"/>
  <c r="G549"/>
  <c r="F549"/>
  <c r="H546"/>
  <c r="G546"/>
  <c r="F546"/>
  <c r="H540"/>
  <c r="G540"/>
  <c r="F540"/>
  <c r="H538"/>
  <c r="G538"/>
  <c r="F538"/>
  <c r="H529"/>
  <c r="G529"/>
  <c r="F529"/>
  <c r="H512"/>
  <c r="G512"/>
  <c r="F512"/>
  <c r="H495"/>
  <c r="G495"/>
  <c r="F495"/>
  <c r="H491"/>
  <c r="G491"/>
  <c r="F491"/>
  <c r="H487"/>
  <c r="G487"/>
  <c r="F487"/>
  <c r="H479"/>
  <c r="G479"/>
  <c r="F479"/>
  <c r="H471"/>
  <c r="G471"/>
  <c r="F471"/>
  <c r="H467"/>
  <c r="G467"/>
  <c r="F467"/>
  <c r="H461"/>
  <c r="G461"/>
  <c r="F461"/>
  <c r="H453"/>
  <c r="G453"/>
  <c r="F453"/>
  <c r="H441"/>
  <c r="G441"/>
  <c r="F441"/>
  <c r="H433"/>
  <c r="G433"/>
  <c r="F433"/>
  <c r="H429"/>
  <c r="G429"/>
  <c r="F429"/>
  <c r="H425"/>
  <c r="G425"/>
  <c r="F425"/>
  <c r="H421"/>
  <c r="G421"/>
  <c r="F421"/>
  <c r="H409"/>
  <c r="G409"/>
  <c r="F409"/>
  <c r="H404"/>
  <c r="G404"/>
  <c r="F404"/>
  <c r="H399"/>
  <c r="G399"/>
  <c r="F399"/>
  <c r="H397"/>
  <c r="G397"/>
  <c r="F397"/>
  <c r="H391"/>
  <c r="G391"/>
  <c r="F391"/>
  <c r="H382"/>
  <c r="G382"/>
  <c r="F382"/>
  <c r="H375"/>
  <c r="G375"/>
  <c r="F375"/>
  <c r="H373"/>
  <c r="G373"/>
  <c r="F373"/>
  <c r="H367"/>
  <c r="G367"/>
  <c r="F367"/>
  <c r="H363"/>
  <c r="G363"/>
  <c r="F363"/>
  <c r="H359"/>
  <c r="G359"/>
  <c r="F359"/>
  <c r="H356"/>
  <c r="G356"/>
  <c r="F356"/>
  <c r="H350"/>
  <c r="G350"/>
  <c r="F350"/>
  <c r="H345"/>
  <c r="G345"/>
  <c r="F345"/>
  <c r="H331"/>
  <c r="G331"/>
  <c r="F331"/>
  <c r="H325"/>
  <c r="G325"/>
  <c r="F325"/>
  <c r="H317"/>
  <c r="G317"/>
  <c r="F317"/>
  <c r="H307"/>
  <c r="G307"/>
  <c r="F307"/>
  <c r="H302"/>
  <c r="G302"/>
  <c r="F302"/>
  <c r="H300"/>
  <c r="G300"/>
  <c r="F300"/>
  <c r="H297"/>
  <c r="G297"/>
  <c r="F297"/>
  <c r="H269"/>
  <c r="G269"/>
  <c r="F269"/>
  <c r="H267"/>
  <c r="G267"/>
  <c r="F267"/>
  <c r="H264"/>
  <c r="G264"/>
  <c r="F264"/>
  <c r="H262"/>
  <c r="G262"/>
  <c r="F262"/>
  <c r="H253"/>
  <c r="G253"/>
  <c r="F253"/>
  <c r="H251"/>
  <c r="G251"/>
  <c r="F251"/>
  <c r="H248"/>
  <c r="G248"/>
  <c r="F248"/>
  <c r="H233"/>
  <c r="G233"/>
  <c r="F233"/>
  <c r="H226"/>
  <c r="G226"/>
  <c r="F226"/>
  <c r="H192"/>
  <c r="G192"/>
  <c r="F192"/>
  <c r="H188"/>
  <c r="G188"/>
  <c r="F188"/>
  <c r="H186"/>
  <c r="G186"/>
  <c r="F186"/>
  <c r="H184"/>
  <c r="G184"/>
  <c r="F184"/>
  <c r="H178"/>
  <c r="G178"/>
  <c r="F178"/>
  <c r="H175"/>
  <c r="G175"/>
  <c r="F175"/>
  <c r="H146"/>
  <c r="G146"/>
  <c r="F146"/>
  <c r="H143"/>
  <c r="G143"/>
  <c r="F143"/>
  <c r="H139"/>
  <c r="G139"/>
  <c r="F139"/>
  <c r="H134"/>
  <c r="G134"/>
  <c r="F134"/>
  <c r="H132"/>
  <c r="G132"/>
  <c r="F132"/>
  <c r="H104"/>
  <c r="H103" s="1"/>
  <c r="G104"/>
  <c r="G103" s="1"/>
  <c r="F104"/>
  <c r="F103" s="1"/>
  <c r="H99"/>
  <c r="H98" s="1"/>
  <c r="G99"/>
  <c r="G98" s="1"/>
  <c r="F99"/>
  <c r="F98" s="1"/>
  <c r="H94"/>
  <c r="G94"/>
  <c r="F94"/>
  <c r="H91"/>
  <c r="G91"/>
  <c r="F91"/>
  <c r="H88"/>
  <c r="G88"/>
  <c r="F88"/>
  <c r="H86"/>
  <c r="G86"/>
  <c r="F86"/>
  <c r="H62"/>
  <c r="G62"/>
  <c r="F62"/>
  <c r="H53"/>
  <c r="G53"/>
  <c r="F53"/>
  <c r="H41"/>
  <c r="G41"/>
  <c r="F41"/>
  <c r="H39"/>
  <c r="G39"/>
  <c r="F39"/>
  <c r="H32"/>
  <c r="G32"/>
  <c r="F32"/>
  <c r="H27"/>
  <c r="G27"/>
  <c r="F27"/>
  <c r="H24"/>
  <c r="G24"/>
  <c r="F24"/>
  <c r="H14"/>
  <c r="H13" s="1"/>
  <c r="G14"/>
  <c r="G13" s="1"/>
  <c r="F14"/>
  <c r="F13" s="1"/>
  <c r="H9"/>
  <c r="H8" s="1"/>
  <c r="G9"/>
  <c r="G8" s="1"/>
  <c r="F9"/>
  <c r="F8" s="1"/>
  <c r="E317"/>
  <c r="I317"/>
  <c r="J317"/>
  <c r="K317"/>
  <c r="L317"/>
  <c r="E307"/>
  <c r="I307"/>
  <c r="J307"/>
  <c r="K307"/>
  <c r="L307"/>
  <c r="E302"/>
  <c r="I302"/>
  <c r="J302"/>
  <c r="K302"/>
  <c r="L302"/>
  <c r="E300"/>
  <c r="I300"/>
  <c r="J300"/>
  <c r="K300"/>
  <c r="L300"/>
  <c r="E297"/>
  <c r="I297"/>
  <c r="J297"/>
  <c r="K297"/>
  <c r="L297"/>
  <c r="E269"/>
  <c r="I269"/>
  <c r="J269"/>
  <c r="K269"/>
  <c r="L269"/>
  <c r="E267"/>
  <c r="I267"/>
  <c r="J267"/>
  <c r="K267"/>
  <c r="L267"/>
  <c r="E264"/>
  <c r="I264"/>
  <c r="J264"/>
  <c r="K264"/>
  <c r="L264"/>
  <c r="E262"/>
  <c r="I262"/>
  <c r="J262"/>
  <c r="K262"/>
  <c r="L262"/>
  <c r="E253"/>
  <c r="I253"/>
  <c r="J253"/>
  <c r="K253"/>
  <c r="L253"/>
  <c r="E251"/>
  <c r="I251"/>
  <c r="J251"/>
  <c r="K251"/>
  <c r="L251"/>
  <c r="E248"/>
  <c r="I248"/>
  <c r="J248"/>
  <c r="K248"/>
  <c r="L248"/>
  <c r="E233"/>
  <c r="I233"/>
  <c r="J233"/>
  <c r="K233"/>
  <c r="L233"/>
  <c r="E226"/>
  <c r="I226"/>
  <c r="J226"/>
  <c r="K226"/>
  <c r="L226"/>
  <c r="E192"/>
  <c r="I192"/>
  <c r="J192"/>
  <c r="K192"/>
  <c r="L192"/>
  <c r="E188"/>
  <c r="I188"/>
  <c r="J188"/>
  <c r="K188"/>
  <c r="L188"/>
  <c r="E186"/>
  <c r="I186"/>
  <c r="J186"/>
  <c r="K186"/>
  <c r="L186"/>
  <c r="E184"/>
  <c r="I184"/>
  <c r="J184"/>
  <c r="K184"/>
  <c r="L184"/>
  <c r="E178"/>
  <c r="I178"/>
  <c r="J178"/>
  <c r="K178"/>
  <c r="L178"/>
  <c r="E175"/>
  <c r="I175"/>
  <c r="J175"/>
  <c r="K175"/>
  <c r="L175"/>
  <c r="E146"/>
  <c r="I146"/>
  <c r="J146"/>
  <c r="K146"/>
  <c r="L146"/>
  <c r="E143"/>
  <c r="I143"/>
  <c r="J143"/>
  <c r="K143"/>
  <c r="L143"/>
  <c r="E139"/>
  <c r="I139"/>
  <c r="J139"/>
  <c r="K139"/>
  <c r="L139"/>
  <c r="E134"/>
  <c r="I134"/>
  <c r="J134"/>
  <c r="K134"/>
  <c r="L134"/>
  <c r="E132"/>
  <c r="I132"/>
  <c r="J132"/>
  <c r="K132"/>
  <c r="L132"/>
  <c r="E104"/>
  <c r="I104"/>
  <c r="J104"/>
  <c r="K104"/>
  <c r="L104"/>
  <c r="E99"/>
  <c r="I99"/>
  <c r="J99"/>
  <c r="K99"/>
  <c r="L99"/>
  <c r="E94"/>
  <c r="I94"/>
  <c r="J94"/>
  <c r="K94"/>
  <c r="L94"/>
  <c r="E91"/>
  <c r="I91"/>
  <c r="J91"/>
  <c r="K91"/>
  <c r="L91"/>
  <c r="E88"/>
  <c r="I88"/>
  <c r="J88"/>
  <c r="K88"/>
  <c r="L88"/>
  <c r="E86"/>
  <c r="I86"/>
  <c r="J86"/>
  <c r="K86"/>
  <c r="L86"/>
  <c r="E62"/>
  <c r="I62"/>
  <c r="J62"/>
  <c r="K62"/>
  <c r="L62"/>
  <c r="E53"/>
  <c r="I53"/>
  <c r="J53"/>
  <c r="K53"/>
  <c r="L53"/>
  <c r="E41"/>
  <c r="I41"/>
  <c r="J41"/>
  <c r="K41"/>
  <c r="L41"/>
  <c r="E39"/>
  <c r="I39"/>
  <c r="J39"/>
  <c r="K39"/>
  <c r="L39"/>
  <c r="E32"/>
  <c r="I32"/>
  <c r="J32"/>
  <c r="K32"/>
  <c r="L32"/>
  <c r="E27"/>
  <c r="I27"/>
  <c r="J27"/>
  <c r="K27"/>
  <c r="L27"/>
  <c r="E24"/>
  <c r="I24"/>
  <c r="J24"/>
  <c r="K24"/>
  <c r="L24"/>
  <c r="E14"/>
  <c r="I14"/>
  <c r="J14"/>
  <c r="K14"/>
  <c r="L14"/>
  <c r="E9"/>
  <c r="I9"/>
  <c r="J9"/>
  <c r="K9"/>
  <c r="L9"/>
  <c r="D91"/>
  <c r="I1267"/>
  <c r="I1266" s="1"/>
  <c r="J1267"/>
  <c r="J1266" s="1"/>
  <c r="K1267"/>
  <c r="K1266" s="1"/>
  <c r="L1267"/>
  <c r="L1266" s="1"/>
  <c r="E1267"/>
  <c r="E1266" s="1"/>
  <c r="D1267"/>
  <c r="D1266" s="1"/>
  <c r="G6" i="6" l="1"/>
  <c r="D6"/>
  <c r="H6"/>
  <c r="F6"/>
  <c r="E6"/>
  <c r="F1170" i="4"/>
  <c r="G1318"/>
  <c r="G537"/>
  <c r="G396"/>
  <c r="G440"/>
  <c r="F324"/>
  <c r="F1318"/>
  <c r="H1318"/>
  <c r="H537"/>
  <c r="H440"/>
  <c r="G892"/>
  <c r="G913"/>
  <c r="H1170"/>
  <c r="F440"/>
  <c r="G1071"/>
  <c r="H1071"/>
  <c r="F1071"/>
  <c r="F1095"/>
  <c r="H600"/>
  <c r="H892"/>
  <c r="H913"/>
  <c r="G1170"/>
  <c r="H396"/>
  <c r="F537"/>
  <c r="G324"/>
  <c r="G1095"/>
  <c r="H324"/>
  <c r="H1095"/>
  <c r="F23"/>
  <c r="F142"/>
  <c r="F1040"/>
  <c r="G23"/>
  <c r="G142"/>
  <c r="G1040"/>
  <c r="H23"/>
  <c r="H142"/>
  <c r="H1040"/>
  <c r="F131"/>
  <c r="F557"/>
  <c r="G131"/>
  <c r="G557"/>
  <c r="H131"/>
  <c r="H557"/>
  <c r="G600"/>
  <c r="F396"/>
  <c r="F600"/>
  <c r="F892"/>
  <c r="F913"/>
  <c r="G7" l="1"/>
  <c r="H7"/>
  <c r="F7"/>
  <c r="L1327" l="1"/>
  <c r="L1325"/>
  <c r="L1319"/>
  <c r="L1315"/>
  <c r="L1314" s="1"/>
  <c r="L1310"/>
  <c r="L1309" s="1"/>
  <c r="L1305"/>
  <c r="L1304" s="1"/>
  <c r="L1300"/>
  <c r="L1299" s="1"/>
  <c r="L1295"/>
  <c r="L1294" s="1"/>
  <c r="L1291"/>
  <c r="L1290" s="1"/>
  <c r="L1286"/>
  <c r="L1285" s="1"/>
  <c r="L1281"/>
  <c r="L1280" s="1"/>
  <c r="L1278"/>
  <c r="L1277" s="1"/>
  <c r="L1274"/>
  <c r="L1273" s="1"/>
  <c r="L1263"/>
  <c r="L1262" s="1"/>
  <c r="L1259"/>
  <c r="L1258" s="1"/>
  <c r="L1249"/>
  <c r="L1248" s="1"/>
  <c r="L1239"/>
  <c r="L1238" s="1"/>
  <c r="L1231"/>
  <c r="L1230" s="1"/>
  <c r="L1226"/>
  <c r="L1225" s="1"/>
  <c r="L1219"/>
  <c r="L1218" s="1"/>
  <c r="L1213"/>
  <c r="L1212" s="1"/>
  <c r="L1203"/>
  <c r="L1202" s="1"/>
  <c r="L1197"/>
  <c r="L1196" s="1"/>
  <c r="L1189"/>
  <c r="L1188" s="1"/>
  <c r="L1171"/>
  <c r="L1170" s="1"/>
  <c r="L1166"/>
  <c r="L1165" s="1"/>
  <c r="L1154"/>
  <c r="L1153" s="1"/>
  <c r="L1149"/>
  <c r="L1148" s="1"/>
  <c r="L1139"/>
  <c r="L1138" s="1"/>
  <c r="L1133"/>
  <c r="L1132" s="1"/>
  <c r="L1124"/>
  <c r="L1123" s="1"/>
  <c r="L1118"/>
  <c r="L1100"/>
  <c r="L1096"/>
  <c r="L1091"/>
  <c r="L1080"/>
  <c r="L1078"/>
  <c r="L1072"/>
  <c r="L1061"/>
  <c r="L1056"/>
  <c r="L1051"/>
  <c r="L1041"/>
  <c r="L1035"/>
  <c r="L1031"/>
  <c r="L1017"/>
  <c r="L1014"/>
  <c r="L1006"/>
  <c r="L1003"/>
  <c r="L988"/>
  <c r="L982"/>
  <c r="L972"/>
  <c r="L964"/>
  <c r="L955"/>
  <c r="L950"/>
  <c r="L943"/>
  <c r="L934"/>
  <c r="L932"/>
  <c r="L919"/>
  <c r="L914"/>
  <c r="L906"/>
  <c r="L904"/>
  <c r="L902"/>
  <c r="L895"/>
  <c r="L893"/>
  <c r="L883"/>
  <c r="L876"/>
  <c r="L872"/>
  <c r="L860"/>
  <c r="L850"/>
  <c r="L846"/>
  <c r="L840"/>
  <c r="L824"/>
  <c r="L809"/>
  <c r="L794"/>
  <c r="L779"/>
  <c r="L759"/>
  <c r="L745"/>
  <c r="L710"/>
  <c r="L706"/>
  <c r="L697"/>
  <c r="L690"/>
  <c r="L674"/>
  <c r="L659"/>
  <c r="L652"/>
  <c r="L634"/>
  <c r="L601"/>
  <c r="L596"/>
  <c r="L588"/>
  <c r="L572"/>
  <c r="L570"/>
  <c r="L565"/>
  <c r="L558"/>
  <c r="L553"/>
  <c r="L549"/>
  <c r="L546"/>
  <c r="L540"/>
  <c r="L538"/>
  <c r="L529"/>
  <c r="L512"/>
  <c r="L495"/>
  <c r="L491"/>
  <c r="L487"/>
  <c r="L479"/>
  <c r="L471"/>
  <c r="L467"/>
  <c r="L461"/>
  <c r="L453"/>
  <c r="L441"/>
  <c r="L433"/>
  <c r="L429"/>
  <c r="L425"/>
  <c r="L421"/>
  <c r="L409"/>
  <c r="L404"/>
  <c r="L399"/>
  <c r="L397"/>
  <c r="L391"/>
  <c r="L382"/>
  <c r="L375"/>
  <c r="L373"/>
  <c r="L367"/>
  <c r="L363"/>
  <c r="L359"/>
  <c r="L356"/>
  <c r="L350"/>
  <c r="L345"/>
  <c r="L331"/>
  <c r="L325"/>
  <c r="L103"/>
  <c r="L98"/>
  <c r="L13"/>
  <c r="L8"/>
  <c r="AB7" i="6"/>
  <c r="AC7"/>
  <c r="AD7"/>
  <c r="AE7"/>
  <c r="AF7"/>
  <c r="AG7"/>
  <c r="AH7"/>
  <c r="AI7"/>
  <c r="AJ7"/>
  <c r="AK7"/>
  <c r="AL7"/>
  <c r="AM7"/>
  <c r="AB8"/>
  <c r="AC8"/>
  <c r="AD8"/>
  <c r="AE8"/>
  <c r="AF8"/>
  <c r="AG8"/>
  <c r="AH8"/>
  <c r="AI8"/>
  <c r="AJ8"/>
  <c r="AK8"/>
  <c r="AL8"/>
  <c r="AM8"/>
  <c r="AB9"/>
  <c r="AC9"/>
  <c r="AD9"/>
  <c r="AE9"/>
  <c r="AF9"/>
  <c r="AG9"/>
  <c r="AH9"/>
  <c r="AI9"/>
  <c r="AJ9"/>
  <c r="AK9"/>
  <c r="AL9"/>
  <c r="AM9"/>
  <c r="AB10"/>
  <c r="AC10"/>
  <c r="AD10"/>
  <c r="AE10"/>
  <c r="AF10"/>
  <c r="AG10"/>
  <c r="AH10"/>
  <c r="AI10"/>
  <c r="AJ10"/>
  <c r="AK10"/>
  <c r="AL10"/>
  <c r="AM10"/>
  <c r="AB11"/>
  <c r="AC11"/>
  <c r="AD11"/>
  <c r="AE11"/>
  <c r="AF11"/>
  <c r="AG11"/>
  <c r="AH11"/>
  <c r="AI11"/>
  <c r="AJ11"/>
  <c r="AK11"/>
  <c r="AL11"/>
  <c r="AM11"/>
  <c r="AB12"/>
  <c r="AC12"/>
  <c r="AD12"/>
  <c r="AE12"/>
  <c r="AF12"/>
  <c r="AG12"/>
  <c r="AH12"/>
  <c r="AI12"/>
  <c r="AJ12"/>
  <c r="AK12"/>
  <c r="AL12"/>
  <c r="AM12"/>
  <c r="AB13"/>
  <c r="AC13"/>
  <c r="AD13"/>
  <c r="AE13"/>
  <c r="AF13"/>
  <c r="AG13"/>
  <c r="AH13"/>
  <c r="AI13"/>
  <c r="AJ13"/>
  <c r="AK13"/>
  <c r="AL13"/>
  <c r="AM13"/>
  <c r="AB14"/>
  <c r="AC14"/>
  <c r="AD14"/>
  <c r="AE14"/>
  <c r="AF14"/>
  <c r="AG14"/>
  <c r="AH14"/>
  <c r="AI14"/>
  <c r="AJ14"/>
  <c r="AK14"/>
  <c r="AL14"/>
  <c r="AM14"/>
  <c r="AB15"/>
  <c r="AC15"/>
  <c r="AD15"/>
  <c r="AE15"/>
  <c r="AF15"/>
  <c r="AG15"/>
  <c r="AH15"/>
  <c r="AI15"/>
  <c r="AJ15"/>
  <c r="AK15"/>
  <c r="AL15"/>
  <c r="AM15"/>
  <c r="AB16"/>
  <c r="AC16"/>
  <c r="AD16"/>
  <c r="AE16"/>
  <c r="AF16"/>
  <c r="AG16"/>
  <c r="AH16"/>
  <c r="AI16"/>
  <c r="AJ16"/>
  <c r="AK16"/>
  <c r="AL16"/>
  <c r="AM16"/>
  <c r="AB17"/>
  <c r="AC17"/>
  <c r="AD17"/>
  <c r="AE17"/>
  <c r="AF17"/>
  <c r="AG17"/>
  <c r="AH17"/>
  <c r="AI17"/>
  <c r="AJ17"/>
  <c r="AK17"/>
  <c r="AL17"/>
  <c r="AM17"/>
  <c r="AB18"/>
  <c r="AC18"/>
  <c r="AD18"/>
  <c r="AE18"/>
  <c r="AF18"/>
  <c r="AG18"/>
  <c r="AH18"/>
  <c r="AI18"/>
  <c r="AJ18"/>
  <c r="AK18"/>
  <c r="AL18"/>
  <c r="AM18"/>
  <c r="AB19"/>
  <c r="AC19"/>
  <c r="AD19"/>
  <c r="AE19"/>
  <c r="AF19"/>
  <c r="AG19"/>
  <c r="AH19"/>
  <c r="AI19"/>
  <c r="AJ19"/>
  <c r="AK19"/>
  <c r="AL19"/>
  <c r="AM19"/>
  <c r="AB20"/>
  <c r="AC20"/>
  <c r="AD20"/>
  <c r="AE20"/>
  <c r="AF20"/>
  <c r="AG20"/>
  <c r="AH20"/>
  <c r="AI20"/>
  <c r="AJ20"/>
  <c r="AK20"/>
  <c r="AL20"/>
  <c r="AM20"/>
  <c r="AB21"/>
  <c r="AC21"/>
  <c r="AD21"/>
  <c r="AE21"/>
  <c r="AF21"/>
  <c r="AG21"/>
  <c r="AH21"/>
  <c r="AI21"/>
  <c r="AJ21"/>
  <c r="AK21"/>
  <c r="AL21"/>
  <c r="AM21"/>
  <c r="AB22"/>
  <c r="AC22"/>
  <c r="AD22"/>
  <c r="AE22"/>
  <c r="AF22"/>
  <c r="AG22"/>
  <c r="AH22"/>
  <c r="AI22"/>
  <c r="AJ22"/>
  <c r="AK22"/>
  <c r="AL22"/>
  <c r="AM22"/>
  <c r="AB23"/>
  <c r="AC23"/>
  <c r="AD23"/>
  <c r="AE23"/>
  <c r="AF23"/>
  <c r="AG23"/>
  <c r="AH23"/>
  <c r="AI23"/>
  <c r="AJ23"/>
  <c r="AK23"/>
  <c r="AL23"/>
  <c r="AM23"/>
  <c r="AB24"/>
  <c r="AC24"/>
  <c r="AD24"/>
  <c r="AE24"/>
  <c r="AF24"/>
  <c r="AG24"/>
  <c r="AH24"/>
  <c r="AI24"/>
  <c r="AJ24"/>
  <c r="AK24"/>
  <c r="AL24"/>
  <c r="AM24"/>
  <c r="AB25"/>
  <c r="AC25"/>
  <c r="AD25"/>
  <c r="AE25"/>
  <c r="AF25"/>
  <c r="AG25"/>
  <c r="AH25"/>
  <c r="AI25"/>
  <c r="AJ25"/>
  <c r="AK25"/>
  <c r="AL25"/>
  <c r="AM25"/>
  <c r="AB26"/>
  <c r="AC26"/>
  <c r="AD26"/>
  <c r="AE26"/>
  <c r="AF26"/>
  <c r="AG26"/>
  <c r="AH26"/>
  <c r="AI26"/>
  <c r="AJ26"/>
  <c r="AK26"/>
  <c r="AL26"/>
  <c r="AM26"/>
  <c r="AB27"/>
  <c r="AC27"/>
  <c r="AD27"/>
  <c r="AE27"/>
  <c r="AF27"/>
  <c r="AG27"/>
  <c r="AH27"/>
  <c r="AI27"/>
  <c r="AJ27"/>
  <c r="AK27"/>
  <c r="AL27"/>
  <c r="AM27"/>
  <c r="AB28"/>
  <c r="AC28"/>
  <c r="AD28"/>
  <c r="AE28"/>
  <c r="AF28"/>
  <c r="AG28"/>
  <c r="AH28"/>
  <c r="AI28"/>
  <c r="AJ28"/>
  <c r="AK28"/>
  <c r="AL28"/>
  <c r="AM28"/>
  <c r="AB29"/>
  <c r="AC29"/>
  <c r="AD29"/>
  <c r="AE29"/>
  <c r="AF29"/>
  <c r="AG29"/>
  <c r="AH29"/>
  <c r="AI29"/>
  <c r="AJ29"/>
  <c r="AK29"/>
  <c r="AL29"/>
  <c r="AM29"/>
  <c r="AB30"/>
  <c r="AC30"/>
  <c r="AD30"/>
  <c r="AE30"/>
  <c r="AF30"/>
  <c r="AG30"/>
  <c r="AH30"/>
  <c r="AI30"/>
  <c r="AJ30"/>
  <c r="AK30"/>
  <c r="AL30"/>
  <c r="AM30"/>
  <c r="AB31"/>
  <c r="AC31"/>
  <c r="AD31"/>
  <c r="AE31"/>
  <c r="AF31"/>
  <c r="AG31"/>
  <c r="AH31"/>
  <c r="AI31"/>
  <c r="AJ31"/>
  <c r="AK31"/>
  <c r="AL31"/>
  <c r="AM31"/>
  <c r="AB32"/>
  <c r="AC32"/>
  <c r="AD32"/>
  <c r="AE32"/>
  <c r="AF32"/>
  <c r="AG32"/>
  <c r="AH32"/>
  <c r="AI32"/>
  <c r="AJ32"/>
  <c r="AK32"/>
  <c r="AL32"/>
  <c r="AM32"/>
  <c r="AB33"/>
  <c r="AC33"/>
  <c r="AD33"/>
  <c r="AE33"/>
  <c r="AF33"/>
  <c r="AG33"/>
  <c r="AH33"/>
  <c r="AI33"/>
  <c r="AJ33"/>
  <c r="AK33"/>
  <c r="AL33"/>
  <c r="AM33"/>
  <c r="AB34"/>
  <c r="AC34"/>
  <c r="AD34"/>
  <c r="AE34"/>
  <c r="AF34"/>
  <c r="AG34"/>
  <c r="AH34"/>
  <c r="AI34"/>
  <c r="AJ34"/>
  <c r="AK34"/>
  <c r="AL34"/>
  <c r="AM34"/>
  <c r="AB35"/>
  <c r="AC35"/>
  <c r="AD35"/>
  <c r="AE35"/>
  <c r="AF35"/>
  <c r="AG35"/>
  <c r="AH35"/>
  <c r="AI35"/>
  <c r="AJ35"/>
  <c r="AK35"/>
  <c r="AL35"/>
  <c r="AM35"/>
  <c r="AB36"/>
  <c r="AC36"/>
  <c r="AD36"/>
  <c r="AE36"/>
  <c r="AF36"/>
  <c r="AG36"/>
  <c r="AH36"/>
  <c r="AI36"/>
  <c r="AJ36"/>
  <c r="AK36"/>
  <c r="AL36"/>
  <c r="AM36"/>
  <c r="AB37"/>
  <c r="AC37"/>
  <c r="AD37"/>
  <c r="AE37"/>
  <c r="AF37"/>
  <c r="AG37"/>
  <c r="AH37"/>
  <c r="AI37"/>
  <c r="AJ37"/>
  <c r="AK37"/>
  <c r="AL37"/>
  <c r="AM37"/>
  <c r="AB38"/>
  <c r="AC38"/>
  <c r="AD38"/>
  <c r="AE38"/>
  <c r="AF38"/>
  <c r="AG38"/>
  <c r="AH38"/>
  <c r="AI38"/>
  <c r="AJ38"/>
  <c r="AK38"/>
  <c r="AL38"/>
  <c r="AM38"/>
  <c r="AB39"/>
  <c r="AC39"/>
  <c r="AD39"/>
  <c r="AE39"/>
  <c r="AF39"/>
  <c r="AG39"/>
  <c r="AH39"/>
  <c r="AI39"/>
  <c r="AJ39"/>
  <c r="AK39"/>
  <c r="AL39"/>
  <c r="AM39"/>
  <c r="AB40"/>
  <c r="AC40"/>
  <c r="AD40"/>
  <c r="AE40"/>
  <c r="AF40"/>
  <c r="AG40"/>
  <c r="AH40"/>
  <c r="AI40"/>
  <c r="AJ40"/>
  <c r="AK40"/>
  <c r="AL40"/>
  <c r="AM40"/>
  <c r="AB41"/>
  <c r="AC41"/>
  <c r="AD41"/>
  <c r="AE41"/>
  <c r="AF41"/>
  <c r="AG41"/>
  <c r="AH41"/>
  <c r="AI41"/>
  <c r="AJ41"/>
  <c r="AK41"/>
  <c r="AL41"/>
  <c r="AM41"/>
  <c r="AB42"/>
  <c r="AC42"/>
  <c r="AD42"/>
  <c r="AE42"/>
  <c r="AF42"/>
  <c r="AG42"/>
  <c r="AH42"/>
  <c r="AI42"/>
  <c r="AJ42"/>
  <c r="AK42"/>
  <c r="AL42"/>
  <c r="AM42"/>
  <c r="AB43"/>
  <c r="AC43"/>
  <c r="AD43"/>
  <c r="AE43"/>
  <c r="AF43"/>
  <c r="AG43"/>
  <c r="AH43"/>
  <c r="AI43"/>
  <c r="AJ43"/>
  <c r="AK43"/>
  <c r="AL43"/>
  <c r="AM43"/>
  <c r="AB44"/>
  <c r="AC44"/>
  <c r="AD44"/>
  <c r="AE44"/>
  <c r="AF44"/>
  <c r="AG44"/>
  <c r="AH44"/>
  <c r="AI44"/>
  <c r="AJ44"/>
  <c r="AK44"/>
  <c r="AL44"/>
  <c r="AM44"/>
  <c r="AB45"/>
  <c r="AC45"/>
  <c r="AD45"/>
  <c r="AE45"/>
  <c r="AF45"/>
  <c r="AG45"/>
  <c r="AH45"/>
  <c r="AI45"/>
  <c r="AJ45"/>
  <c r="AK45"/>
  <c r="AL45"/>
  <c r="AM45"/>
  <c r="AB46"/>
  <c r="AC46"/>
  <c r="AD46"/>
  <c r="AE46"/>
  <c r="AF46"/>
  <c r="AG46"/>
  <c r="AH46"/>
  <c r="AI46"/>
  <c r="AJ46"/>
  <c r="AK46"/>
  <c r="AL46"/>
  <c r="AM46"/>
  <c r="AB47"/>
  <c r="AC47"/>
  <c r="AD47"/>
  <c r="AE47"/>
  <c r="AF47"/>
  <c r="AG47"/>
  <c r="AH47"/>
  <c r="AI47"/>
  <c r="AJ47"/>
  <c r="AK47"/>
  <c r="AL47"/>
  <c r="AM47"/>
  <c r="AB48"/>
  <c r="AC48"/>
  <c r="AD48"/>
  <c r="AE48"/>
  <c r="AF48"/>
  <c r="AG48"/>
  <c r="AH48"/>
  <c r="AI48"/>
  <c r="AJ48"/>
  <c r="AK48"/>
  <c r="AL48"/>
  <c r="AM48"/>
  <c r="AB49"/>
  <c r="AC49"/>
  <c r="AD49"/>
  <c r="AE49"/>
  <c r="AF49"/>
  <c r="AG49"/>
  <c r="AH49"/>
  <c r="AI49"/>
  <c r="AJ49"/>
  <c r="AK49"/>
  <c r="AL49"/>
  <c r="AM49"/>
  <c r="AB50"/>
  <c r="AC50"/>
  <c r="AD50"/>
  <c r="AE50"/>
  <c r="AF50"/>
  <c r="AG50"/>
  <c r="AH50"/>
  <c r="AI50"/>
  <c r="AJ50"/>
  <c r="AK50"/>
  <c r="AL50"/>
  <c r="AM50"/>
  <c r="AB51"/>
  <c r="AC51"/>
  <c r="AD51"/>
  <c r="AE51"/>
  <c r="AF51"/>
  <c r="AG51"/>
  <c r="AH51"/>
  <c r="AI51"/>
  <c r="AJ51"/>
  <c r="AK51"/>
  <c r="AL51"/>
  <c r="AM51"/>
  <c r="AB52"/>
  <c r="AC52"/>
  <c r="AD52"/>
  <c r="AE52"/>
  <c r="AF52"/>
  <c r="AG52"/>
  <c r="AH52"/>
  <c r="AI52"/>
  <c r="AJ52"/>
  <c r="AK52"/>
  <c r="AL52"/>
  <c r="AM52"/>
  <c r="AB53"/>
  <c r="AC53"/>
  <c r="AD53"/>
  <c r="AE53"/>
  <c r="AF53"/>
  <c r="AG53"/>
  <c r="AH53"/>
  <c r="AI53"/>
  <c r="AJ53"/>
  <c r="AK53"/>
  <c r="AL53"/>
  <c r="AM53"/>
  <c r="AB54"/>
  <c r="AC54"/>
  <c r="AD54"/>
  <c r="AE54"/>
  <c r="AF54"/>
  <c r="AG54"/>
  <c r="AH54"/>
  <c r="AI54"/>
  <c r="AJ54"/>
  <c r="AK54"/>
  <c r="AL54"/>
  <c r="AM54"/>
  <c r="AB55"/>
  <c r="AC55"/>
  <c r="AD55"/>
  <c r="AE55"/>
  <c r="AF55"/>
  <c r="AG55"/>
  <c r="AH55"/>
  <c r="AI55"/>
  <c r="AJ55"/>
  <c r="AK55"/>
  <c r="AL55"/>
  <c r="AM55"/>
  <c r="AB56"/>
  <c r="AC56"/>
  <c r="AD56"/>
  <c r="AE56"/>
  <c r="AF56"/>
  <c r="AG56"/>
  <c r="AH56"/>
  <c r="AI56"/>
  <c r="AJ56"/>
  <c r="AK56"/>
  <c r="AL56"/>
  <c r="AM56"/>
  <c r="AB57"/>
  <c r="AC57"/>
  <c r="AD57"/>
  <c r="AE57"/>
  <c r="AF57"/>
  <c r="AG57"/>
  <c r="AH57"/>
  <c r="AI57"/>
  <c r="AJ57"/>
  <c r="AK57"/>
  <c r="AL57"/>
  <c r="AM57"/>
  <c r="AB58"/>
  <c r="AC58"/>
  <c r="AD58"/>
  <c r="AE58"/>
  <c r="AF58"/>
  <c r="AG58"/>
  <c r="AH58"/>
  <c r="AI58"/>
  <c r="AJ58"/>
  <c r="AK58"/>
  <c r="AL58"/>
  <c r="AM58"/>
  <c r="AB59"/>
  <c r="AC59"/>
  <c r="AD59"/>
  <c r="AE59"/>
  <c r="AF59"/>
  <c r="AG59"/>
  <c r="AH59"/>
  <c r="AI59"/>
  <c r="AJ59"/>
  <c r="AK59"/>
  <c r="AL59"/>
  <c r="AM59"/>
  <c r="AB60"/>
  <c r="AC60"/>
  <c r="AD60"/>
  <c r="AE60"/>
  <c r="AF60"/>
  <c r="AG60"/>
  <c r="AH60"/>
  <c r="AI60"/>
  <c r="AJ60"/>
  <c r="AK60"/>
  <c r="AL60"/>
  <c r="AM60"/>
  <c r="AB61"/>
  <c r="AC61"/>
  <c r="AD61"/>
  <c r="AE61"/>
  <c r="AF61"/>
  <c r="AG61"/>
  <c r="AH61"/>
  <c r="AI61"/>
  <c r="AJ61"/>
  <c r="AK61"/>
  <c r="AL61"/>
  <c r="AM61"/>
  <c r="AB62"/>
  <c r="AC62"/>
  <c r="AD62"/>
  <c r="AE62"/>
  <c r="AF62"/>
  <c r="AG62"/>
  <c r="AH62"/>
  <c r="AI62"/>
  <c r="AJ62"/>
  <c r="AK62"/>
  <c r="AL62"/>
  <c r="AM62"/>
  <c r="AB63"/>
  <c r="AC63"/>
  <c r="AD63"/>
  <c r="AE63"/>
  <c r="AF63"/>
  <c r="AG63"/>
  <c r="AH63"/>
  <c r="AI63"/>
  <c r="AJ63"/>
  <c r="AK63"/>
  <c r="AL63"/>
  <c r="AM63"/>
  <c r="AB64"/>
  <c r="AC64"/>
  <c r="AD64"/>
  <c r="AE64"/>
  <c r="AF64"/>
  <c r="AG64"/>
  <c r="AH64"/>
  <c r="AI64"/>
  <c r="AJ64"/>
  <c r="AK64"/>
  <c r="AL64"/>
  <c r="AM64"/>
  <c r="AB65"/>
  <c r="AC65"/>
  <c r="AD65"/>
  <c r="AE65"/>
  <c r="AF65"/>
  <c r="AG65"/>
  <c r="AH65"/>
  <c r="AI65"/>
  <c r="AJ65"/>
  <c r="AK65"/>
  <c r="AL65"/>
  <c r="AM65"/>
  <c r="AB66"/>
  <c r="AC66"/>
  <c r="AD66"/>
  <c r="AE66"/>
  <c r="AF66"/>
  <c r="AG66"/>
  <c r="AH66"/>
  <c r="AI66"/>
  <c r="AJ66"/>
  <c r="AK66"/>
  <c r="AL66"/>
  <c r="AM66"/>
  <c r="AB67"/>
  <c r="AC67"/>
  <c r="AD67"/>
  <c r="AE67"/>
  <c r="AF67"/>
  <c r="AG67"/>
  <c r="AH67"/>
  <c r="AI67"/>
  <c r="AJ67"/>
  <c r="AK67"/>
  <c r="AL67"/>
  <c r="AM67"/>
  <c r="AB68"/>
  <c r="AC68"/>
  <c r="AD68"/>
  <c r="AE68"/>
  <c r="AF68"/>
  <c r="AG68"/>
  <c r="AH68"/>
  <c r="AI68"/>
  <c r="AJ68"/>
  <c r="AK68"/>
  <c r="AL68"/>
  <c r="AM68"/>
  <c r="AB69"/>
  <c r="AC69"/>
  <c r="AD69"/>
  <c r="AE69"/>
  <c r="AF69"/>
  <c r="AG69"/>
  <c r="AH69"/>
  <c r="AI69"/>
  <c r="AJ69"/>
  <c r="AK69"/>
  <c r="AL69"/>
  <c r="AM69"/>
  <c r="AB70"/>
  <c r="AC70"/>
  <c r="AD70"/>
  <c r="AE70"/>
  <c r="AF70"/>
  <c r="AG70"/>
  <c r="AH70"/>
  <c r="AI70"/>
  <c r="AJ70"/>
  <c r="AK70"/>
  <c r="AL70"/>
  <c r="AM70"/>
  <c r="AB71"/>
  <c r="AC71"/>
  <c r="AD71"/>
  <c r="AE71"/>
  <c r="AF71"/>
  <c r="AG71"/>
  <c r="AH71"/>
  <c r="AI71"/>
  <c r="AJ71"/>
  <c r="AK71"/>
  <c r="AL71"/>
  <c r="AM71"/>
  <c r="AB72"/>
  <c r="AC72"/>
  <c r="AD72"/>
  <c r="AE72"/>
  <c r="AF72"/>
  <c r="AG72"/>
  <c r="AH72"/>
  <c r="AI72"/>
  <c r="AJ72"/>
  <c r="AK72"/>
  <c r="AL72"/>
  <c r="AM72"/>
  <c r="AB73"/>
  <c r="AC73"/>
  <c r="AD73"/>
  <c r="AE73"/>
  <c r="AF73"/>
  <c r="AG73"/>
  <c r="AH73"/>
  <c r="AI73"/>
  <c r="AJ73"/>
  <c r="AK73"/>
  <c r="AL73"/>
  <c r="AM73"/>
  <c r="AB74"/>
  <c r="AC74"/>
  <c r="AD74"/>
  <c r="AE74"/>
  <c r="AF74"/>
  <c r="AG74"/>
  <c r="AH74"/>
  <c r="AI74"/>
  <c r="AJ74"/>
  <c r="AK74"/>
  <c r="AL74"/>
  <c r="AM74"/>
  <c r="AB75"/>
  <c r="AC75"/>
  <c r="AD75"/>
  <c r="AE75"/>
  <c r="AF75"/>
  <c r="AG75"/>
  <c r="AH75"/>
  <c r="AI75"/>
  <c r="AJ75"/>
  <c r="AK75"/>
  <c r="AL75"/>
  <c r="AM75"/>
  <c r="AB76"/>
  <c r="AC76"/>
  <c r="AD76"/>
  <c r="AE76"/>
  <c r="AF76"/>
  <c r="AG76"/>
  <c r="AH76"/>
  <c r="AI76"/>
  <c r="AJ76"/>
  <c r="AK76"/>
  <c r="AL76"/>
  <c r="AM76"/>
  <c r="AB77"/>
  <c r="AC77"/>
  <c r="AD77"/>
  <c r="AE77"/>
  <c r="AF77"/>
  <c r="AG77"/>
  <c r="AH77"/>
  <c r="AI77"/>
  <c r="AJ77"/>
  <c r="AK77"/>
  <c r="AL77"/>
  <c r="AM77"/>
  <c r="AB78"/>
  <c r="AC78"/>
  <c r="AD78"/>
  <c r="AE78"/>
  <c r="AF78"/>
  <c r="AG78"/>
  <c r="AH78"/>
  <c r="AI78"/>
  <c r="AJ78"/>
  <c r="AK78"/>
  <c r="AL78"/>
  <c r="AM78"/>
  <c r="AB79"/>
  <c r="AC79"/>
  <c r="AD79"/>
  <c r="AE79"/>
  <c r="AF79"/>
  <c r="AG79"/>
  <c r="AH79"/>
  <c r="AI79"/>
  <c r="AJ79"/>
  <c r="AK79"/>
  <c r="AL79"/>
  <c r="AM79"/>
  <c r="AB80"/>
  <c r="AC80"/>
  <c r="AD80"/>
  <c r="AE80"/>
  <c r="AF80"/>
  <c r="AG80"/>
  <c r="AH80"/>
  <c r="AI80"/>
  <c r="AJ80"/>
  <c r="AK80"/>
  <c r="AL80"/>
  <c r="AM80"/>
  <c r="AB81"/>
  <c r="AC81"/>
  <c r="AD81"/>
  <c r="AE81"/>
  <c r="AF81"/>
  <c r="AG81"/>
  <c r="AH81"/>
  <c r="AI81"/>
  <c r="AJ81"/>
  <c r="AK81"/>
  <c r="AL81"/>
  <c r="AM81"/>
  <c r="AB82"/>
  <c r="AC82"/>
  <c r="AD82"/>
  <c r="AE82"/>
  <c r="AF82"/>
  <c r="AG82"/>
  <c r="AH82"/>
  <c r="AI82"/>
  <c r="AJ82"/>
  <c r="AK82"/>
  <c r="AL82"/>
  <c r="AM82"/>
  <c r="AB83"/>
  <c r="AC83"/>
  <c r="AD83"/>
  <c r="AE83"/>
  <c r="AF83"/>
  <c r="AG83"/>
  <c r="AH83"/>
  <c r="AI83"/>
  <c r="AJ83"/>
  <c r="AK83"/>
  <c r="AL83"/>
  <c r="AM83"/>
  <c r="AB84"/>
  <c r="AC84"/>
  <c r="AD84"/>
  <c r="AE84"/>
  <c r="AF84"/>
  <c r="AG84"/>
  <c r="AH84"/>
  <c r="AI84"/>
  <c r="AJ84"/>
  <c r="AK84"/>
  <c r="AL84"/>
  <c r="AM84"/>
  <c r="AB85"/>
  <c r="AC85"/>
  <c r="AD85"/>
  <c r="AE85"/>
  <c r="AF85"/>
  <c r="AG85"/>
  <c r="AH85"/>
  <c r="AI85"/>
  <c r="AJ85"/>
  <c r="AK85"/>
  <c r="AL85"/>
  <c r="AM85"/>
  <c r="AB86"/>
  <c r="AC86"/>
  <c r="AD86"/>
  <c r="AE86"/>
  <c r="AF86"/>
  <c r="AG86"/>
  <c r="AH86"/>
  <c r="AI86"/>
  <c r="AJ86"/>
  <c r="AK86"/>
  <c r="AL86"/>
  <c r="AM86"/>
  <c r="AB87"/>
  <c r="AC87"/>
  <c r="AD87"/>
  <c r="AE87"/>
  <c r="AF87"/>
  <c r="AG87"/>
  <c r="AH87"/>
  <c r="AI87"/>
  <c r="AJ87"/>
  <c r="AK87"/>
  <c r="AL87"/>
  <c r="AM87"/>
  <c r="AB88"/>
  <c r="AC88"/>
  <c r="AD88"/>
  <c r="AE88"/>
  <c r="AF88"/>
  <c r="AG88"/>
  <c r="AH88"/>
  <c r="AI88"/>
  <c r="AJ88"/>
  <c r="AK88"/>
  <c r="AL88"/>
  <c r="AM88"/>
  <c r="AB89"/>
  <c r="AC89"/>
  <c r="AD89"/>
  <c r="AE89"/>
  <c r="AF89"/>
  <c r="AG89"/>
  <c r="AH89"/>
  <c r="AI89"/>
  <c r="AJ89"/>
  <c r="AK89"/>
  <c r="AL89"/>
  <c r="AM89"/>
  <c r="AB90"/>
  <c r="AC90"/>
  <c r="AD90"/>
  <c r="AE90"/>
  <c r="AF90"/>
  <c r="AG90"/>
  <c r="AH90"/>
  <c r="AI90"/>
  <c r="AJ90"/>
  <c r="AK90"/>
  <c r="AL90"/>
  <c r="AM90"/>
  <c r="AB91"/>
  <c r="AC91"/>
  <c r="AD91"/>
  <c r="AE91"/>
  <c r="AF91"/>
  <c r="AG91"/>
  <c r="AH91"/>
  <c r="AI91"/>
  <c r="AJ91"/>
  <c r="AK91"/>
  <c r="AL91"/>
  <c r="AM91"/>
  <c r="AB92"/>
  <c r="AC92"/>
  <c r="AD92"/>
  <c r="AE92"/>
  <c r="AF92"/>
  <c r="AG92"/>
  <c r="AH92"/>
  <c r="AI92"/>
  <c r="AJ92"/>
  <c r="AK92"/>
  <c r="AL92"/>
  <c r="AM92"/>
  <c r="AB93"/>
  <c r="AC93"/>
  <c r="AD93"/>
  <c r="AE93"/>
  <c r="AF93"/>
  <c r="AG93"/>
  <c r="AH93"/>
  <c r="AI93"/>
  <c r="AJ93"/>
  <c r="AK93"/>
  <c r="AL93"/>
  <c r="AM93"/>
  <c r="AB94"/>
  <c r="AC94"/>
  <c r="AD94"/>
  <c r="AE94"/>
  <c r="AF94"/>
  <c r="AG94"/>
  <c r="AH94"/>
  <c r="AI94"/>
  <c r="AJ94"/>
  <c r="AK94"/>
  <c r="AL94"/>
  <c r="AM94"/>
  <c r="AB95"/>
  <c r="AC95"/>
  <c r="AD95"/>
  <c r="AE95"/>
  <c r="AF95"/>
  <c r="AG95"/>
  <c r="AH95"/>
  <c r="AI95"/>
  <c r="AJ95"/>
  <c r="AK95"/>
  <c r="AL95"/>
  <c r="AM95"/>
  <c r="AB96"/>
  <c r="AC96"/>
  <c r="AD96"/>
  <c r="AE96"/>
  <c r="AF96"/>
  <c r="AG96"/>
  <c r="AH96"/>
  <c r="AI96"/>
  <c r="AJ96"/>
  <c r="AK96"/>
  <c r="AL96"/>
  <c r="AM96"/>
  <c r="AB97"/>
  <c r="AC97"/>
  <c r="AD97"/>
  <c r="AE97"/>
  <c r="AF97"/>
  <c r="AG97"/>
  <c r="AH97"/>
  <c r="AI97"/>
  <c r="AJ97"/>
  <c r="AK97"/>
  <c r="AL97"/>
  <c r="AM97"/>
  <c r="AB98"/>
  <c r="AC98"/>
  <c r="AD98"/>
  <c r="AE98"/>
  <c r="AF98"/>
  <c r="AG98"/>
  <c r="AH98"/>
  <c r="AI98"/>
  <c r="AJ98"/>
  <c r="AK98"/>
  <c r="AL98"/>
  <c r="AM98"/>
  <c r="AB99"/>
  <c r="AC99"/>
  <c r="AD99"/>
  <c r="AE99"/>
  <c r="AF99"/>
  <c r="AG99"/>
  <c r="AH99"/>
  <c r="AI99"/>
  <c r="AJ99"/>
  <c r="AK99"/>
  <c r="AL99"/>
  <c r="AM99"/>
  <c r="AB100"/>
  <c r="AC100"/>
  <c r="AD100"/>
  <c r="AE100"/>
  <c r="AF100"/>
  <c r="AG100"/>
  <c r="AH100"/>
  <c r="AI100"/>
  <c r="AJ100"/>
  <c r="AK100"/>
  <c r="AL100"/>
  <c r="AM100"/>
  <c r="AB101"/>
  <c r="AC101"/>
  <c r="AD101"/>
  <c r="AE101"/>
  <c r="AF101"/>
  <c r="AG101"/>
  <c r="AH101"/>
  <c r="AI101"/>
  <c r="AJ101"/>
  <c r="AK101"/>
  <c r="AL101"/>
  <c r="AM101"/>
  <c r="AB102"/>
  <c r="AC102"/>
  <c r="AD102"/>
  <c r="AE102"/>
  <c r="AF102"/>
  <c r="AG102"/>
  <c r="AH102"/>
  <c r="AI102"/>
  <c r="AJ102"/>
  <c r="AK102"/>
  <c r="AL102"/>
  <c r="AM102"/>
  <c r="AB103"/>
  <c r="AC103"/>
  <c r="AD103"/>
  <c r="AE103"/>
  <c r="AF103"/>
  <c r="AG103"/>
  <c r="AH103"/>
  <c r="AI103"/>
  <c r="AJ103"/>
  <c r="AK103"/>
  <c r="AL103"/>
  <c r="AM103"/>
  <c r="AB104"/>
  <c r="AC104"/>
  <c r="AD104"/>
  <c r="AE104"/>
  <c r="AF104"/>
  <c r="AG104"/>
  <c r="AH104"/>
  <c r="AI104"/>
  <c r="AJ104"/>
  <c r="AK104"/>
  <c r="AL104"/>
  <c r="AM104"/>
  <c r="AB105"/>
  <c r="AC105"/>
  <c r="AD105"/>
  <c r="AE105"/>
  <c r="AF105"/>
  <c r="AG105"/>
  <c r="AH105"/>
  <c r="AI105"/>
  <c r="AJ105"/>
  <c r="AK105"/>
  <c r="AL105"/>
  <c r="AM105"/>
  <c r="AB106"/>
  <c r="AC106"/>
  <c r="AD106"/>
  <c r="AE106"/>
  <c r="AF106"/>
  <c r="AG106"/>
  <c r="AH106"/>
  <c r="AI106"/>
  <c r="AJ106"/>
  <c r="AK106"/>
  <c r="AL106"/>
  <c r="AM106"/>
  <c r="AB107"/>
  <c r="AC107"/>
  <c r="AD107"/>
  <c r="AE107"/>
  <c r="AF107"/>
  <c r="AG107"/>
  <c r="AH107"/>
  <c r="AI107"/>
  <c r="AJ107"/>
  <c r="AK107"/>
  <c r="AL107"/>
  <c r="AM107"/>
  <c r="AB108"/>
  <c r="AC108"/>
  <c r="AD108"/>
  <c r="AE108"/>
  <c r="AF108"/>
  <c r="AG108"/>
  <c r="AH108"/>
  <c r="AI108"/>
  <c r="AJ108"/>
  <c r="AK108"/>
  <c r="AL108"/>
  <c r="AM108"/>
  <c r="AB109"/>
  <c r="AC109"/>
  <c r="AD109"/>
  <c r="AE109"/>
  <c r="AF109"/>
  <c r="AG109"/>
  <c r="AH109"/>
  <c r="AI109"/>
  <c r="AJ109"/>
  <c r="AK109"/>
  <c r="AL109"/>
  <c r="AM109"/>
  <c r="AB110"/>
  <c r="AC110"/>
  <c r="AD110"/>
  <c r="AE110"/>
  <c r="AF110"/>
  <c r="AG110"/>
  <c r="AH110"/>
  <c r="AI110"/>
  <c r="AJ110"/>
  <c r="AK110"/>
  <c r="AL110"/>
  <c r="AM110"/>
  <c r="AB111"/>
  <c r="AC111"/>
  <c r="AD111"/>
  <c r="AE111"/>
  <c r="AF111"/>
  <c r="AG111"/>
  <c r="AH111"/>
  <c r="AI111"/>
  <c r="AJ111"/>
  <c r="AK111"/>
  <c r="AL111"/>
  <c r="AM111"/>
  <c r="AB112"/>
  <c r="AC112"/>
  <c r="AD112"/>
  <c r="AE112"/>
  <c r="AF112"/>
  <c r="AG112"/>
  <c r="AH112"/>
  <c r="AI112"/>
  <c r="AJ112"/>
  <c r="AK112"/>
  <c r="AL112"/>
  <c r="AM112"/>
  <c r="AB113"/>
  <c r="AC113"/>
  <c r="AD113"/>
  <c r="AE113"/>
  <c r="AF113"/>
  <c r="AG113"/>
  <c r="AH113"/>
  <c r="AI113"/>
  <c r="AJ113"/>
  <c r="AK113"/>
  <c r="AL113"/>
  <c r="AM113"/>
  <c r="AB114"/>
  <c r="AC114"/>
  <c r="AD114"/>
  <c r="AE114"/>
  <c r="AF114"/>
  <c r="AG114"/>
  <c r="AH114"/>
  <c r="AI114"/>
  <c r="AJ114"/>
  <c r="AK114"/>
  <c r="AL114"/>
  <c r="AM114"/>
  <c r="AB115"/>
  <c r="AC115"/>
  <c r="AD115"/>
  <c r="AE115"/>
  <c r="AF115"/>
  <c r="AG115"/>
  <c r="AH115"/>
  <c r="AI115"/>
  <c r="AJ115"/>
  <c r="AK115"/>
  <c r="AL115"/>
  <c r="AM115"/>
  <c r="AB116"/>
  <c r="AC116"/>
  <c r="AD116"/>
  <c r="AE116"/>
  <c r="AF116"/>
  <c r="AG116"/>
  <c r="AH116"/>
  <c r="AI116"/>
  <c r="AJ116"/>
  <c r="AK116"/>
  <c r="AL116"/>
  <c r="AM116"/>
  <c r="AB117"/>
  <c r="AC117"/>
  <c r="AD117"/>
  <c r="AE117"/>
  <c r="AF117"/>
  <c r="AG117"/>
  <c r="AH117"/>
  <c r="AI117"/>
  <c r="AJ117"/>
  <c r="AK117"/>
  <c r="AL117"/>
  <c r="AM117"/>
  <c r="AB118"/>
  <c r="AC118"/>
  <c r="AD118"/>
  <c r="AE118"/>
  <c r="AF118"/>
  <c r="AG118"/>
  <c r="AH118"/>
  <c r="AI118"/>
  <c r="AJ118"/>
  <c r="AK118"/>
  <c r="AL118"/>
  <c r="AM118"/>
  <c r="AB119"/>
  <c r="AC119"/>
  <c r="AD119"/>
  <c r="AE119"/>
  <c r="AF119"/>
  <c r="AG119"/>
  <c r="AH119"/>
  <c r="AI119"/>
  <c r="AJ119"/>
  <c r="AK119"/>
  <c r="AL119"/>
  <c r="AM119"/>
  <c r="AB120"/>
  <c r="AC120"/>
  <c r="AD120"/>
  <c r="AE120"/>
  <c r="AF120"/>
  <c r="AG120"/>
  <c r="AH120"/>
  <c r="AI120"/>
  <c r="AJ120"/>
  <c r="AK120"/>
  <c r="AL120"/>
  <c r="AM120"/>
  <c r="AB121"/>
  <c r="AC121"/>
  <c r="AD121"/>
  <c r="AE121"/>
  <c r="AF121"/>
  <c r="AG121"/>
  <c r="AH121"/>
  <c r="AI121"/>
  <c r="AJ121"/>
  <c r="AK121"/>
  <c r="AL121"/>
  <c r="AM121"/>
  <c r="AB122"/>
  <c r="AC122"/>
  <c r="AD122"/>
  <c r="AE122"/>
  <c r="AF122"/>
  <c r="AG122"/>
  <c r="AH122"/>
  <c r="AI122"/>
  <c r="AJ122"/>
  <c r="AK122"/>
  <c r="AL122"/>
  <c r="AM122"/>
  <c r="AB123"/>
  <c r="AC123"/>
  <c r="AD123"/>
  <c r="AE123"/>
  <c r="AF123"/>
  <c r="AG123"/>
  <c r="AH123"/>
  <c r="AI123"/>
  <c r="AJ123"/>
  <c r="AK123"/>
  <c r="AL123"/>
  <c r="AM123"/>
  <c r="AB124"/>
  <c r="AC124"/>
  <c r="AD124"/>
  <c r="AE124"/>
  <c r="AF124"/>
  <c r="AG124"/>
  <c r="AH124"/>
  <c r="AI124"/>
  <c r="AJ124"/>
  <c r="AK124"/>
  <c r="AL124"/>
  <c r="AM124"/>
  <c r="AB125"/>
  <c r="AC125"/>
  <c r="AD125"/>
  <c r="AE125"/>
  <c r="AF125"/>
  <c r="AG125"/>
  <c r="AH125"/>
  <c r="AI125"/>
  <c r="AJ125"/>
  <c r="AK125"/>
  <c r="AL125"/>
  <c r="AM125"/>
  <c r="AB126"/>
  <c r="AC126"/>
  <c r="AD126"/>
  <c r="AE126"/>
  <c r="AF126"/>
  <c r="AG126"/>
  <c r="AH126"/>
  <c r="AI126"/>
  <c r="AJ126"/>
  <c r="AK126"/>
  <c r="AL126"/>
  <c r="AM126"/>
  <c r="AB127"/>
  <c r="AC127"/>
  <c r="AD127"/>
  <c r="AE127"/>
  <c r="AF127"/>
  <c r="AG127"/>
  <c r="AH127"/>
  <c r="AI127"/>
  <c r="AJ127"/>
  <c r="AK127"/>
  <c r="AL127"/>
  <c r="AM127"/>
  <c r="AB128"/>
  <c r="AC128"/>
  <c r="AD128"/>
  <c r="AE128"/>
  <c r="AF128"/>
  <c r="AG128"/>
  <c r="AH128"/>
  <c r="AI128"/>
  <c r="AJ128"/>
  <c r="AK128"/>
  <c r="AL128"/>
  <c r="AM128"/>
  <c r="AB129"/>
  <c r="AC129"/>
  <c r="AD129"/>
  <c r="AE129"/>
  <c r="AF129"/>
  <c r="AG129"/>
  <c r="AH129"/>
  <c r="AI129"/>
  <c r="AJ129"/>
  <c r="AK129"/>
  <c r="AL129"/>
  <c r="AM129"/>
  <c r="AB130"/>
  <c r="AC130"/>
  <c r="AD130"/>
  <c r="AE130"/>
  <c r="AF130"/>
  <c r="AG130"/>
  <c r="AH130"/>
  <c r="AI130"/>
  <c r="AJ130"/>
  <c r="AK130"/>
  <c r="AL130"/>
  <c r="AM130"/>
  <c r="AB131"/>
  <c r="AC131"/>
  <c r="AD131"/>
  <c r="AE131"/>
  <c r="AF131"/>
  <c r="AG131"/>
  <c r="AH131"/>
  <c r="AI131"/>
  <c r="AJ131"/>
  <c r="AK131"/>
  <c r="AL131"/>
  <c r="AM131"/>
  <c r="AB132"/>
  <c r="AC132"/>
  <c r="AD132"/>
  <c r="AE132"/>
  <c r="AF132"/>
  <c r="AG132"/>
  <c r="AH132"/>
  <c r="AI132"/>
  <c r="AJ132"/>
  <c r="AK132"/>
  <c r="AL132"/>
  <c r="AM132"/>
  <c r="AB133"/>
  <c r="AC133"/>
  <c r="AD133"/>
  <c r="AE133"/>
  <c r="AF133"/>
  <c r="AG133"/>
  <c r="AH133"/>
  <c r="AI133"/>
  <c r="AJ133"/>
  <c r="AK133"/>
  <c r="AL133"/>
  <c r="AM133"/>
  <c r="AB134"/>
  <c r="AC134"/>
  <c r="AD134"/>
  <c r="AE134"/>
  <c r="AF134"/>
  <c r="AG134"/>
  <c r="AH134"/>
  <c r="AI134"/>
  <c r="AJ134"/>
  <c r="AK134"/>
  <c r="AL134"/>
  <c r="AM134"/>
  <c r="AB135"/>
  <c r="AC135"/>
  <c r="AD135"/>
  <c r="AE135"/>
  <c r="AF135"/>
  <c r="AG135"/>
  <c r="AH135"/>
  <c r="AI135"/>
  <c r="AJ135"/>
  <c r="AK135"/>
  <c r="AL135"/>
  <c r="AM135"/>
  <c r="AB136"/>
  <c r="AC136"/>
  <c r="AD136"/>
  <c r="AE136"/>
  <c r="AF136"/>
  <c r="AG136"/>
  <c r="AH136"/>
  <c r="AI136"/>
  <c r="AJ136"/>
  <c r="AK136"/>
  <c r="AL136"/>
  <c r="AM136"/>
  <c r="AB137"/>
  <c r="AC137"/>
  <c r="AD137"/>
  <c r="AE137"/>
  <c r="AF137"/>
  <c r="AG137"/>
  <c r="AH137"/>
  <c r="AI137"/>
  <c r="AJ137"/>
  <c r="AK137"/>
  <c r="AL137"/>
  <c r="AM137"/>
  <c r="AB138"/>
  <c r="AC138"/>
  <c r="AD138"/>
  <c r="AE138"/>
  <c r="AF138"/>
  <c r="AG138"/>
  <c r="AH138"/>
  <c r="AI138"/>
  <c r="AJ138"/>
  <c r="AK138"/>
  <c r="AL138"/>
  <c r="AM138"/>
  <c r="AB139"/>
  <c r="AC139"/>
  <c r="AD139"/>
  <c r="AE139"/>
  <c r="AF139"/>
  <c r="AG139"/>
  <c r="AH139"/>
  <c r="AI139"/>
  <c r="AJ139"/>
  <c r="AK139"/>
  <c r="AL139"/>
  <c r="AM139"/>
  <c r="AB140"/>
  <c r="AC140"/>
  <c r="AD140"/>
  <c r="AE140"/>
  <c r="AF140"/>
  <c r="AG140"/>
  <c r="AH140"/>
  <c r="AI140"/>
  <c r="AJ140"/>
  <c r="AK140"/>
  <c r="AL140"/>
  <c r="AM140"/>
  <c r="AB141"/>
  <c r="AC141"/>
  <c r="AD141"/>
  <c r="AE141"/>
  <c r="AF141"/>
  <c r="AG141"/>
  <c r="AH141"/>
  <c r="AI141"/>
  <c r="AJ141"/>
  <c r="AK141"/>
  <c r="AL141"/>
  <c r="AM141"/>
  <c r="AB142"/>
  <c r="AC142"/>
  <c r="AD142"/>
  <c r="AE142"/>
  <c r="AF142"/>
  <c r="AG142"/>
  <c r="AH142"/>
  <c r="AI142"/>
  <c r="AJ142"/>
  <c r="AK142"/>
  <c r="AL142"/>
  <c r="AM142"/>
  <c r="AB143"/>
  <c r="AC143"/>
  <c r="AD143"/>
  <c r="AE143"/>
  <c r="AF143"/>
  <c r="AG143"/>
  <c r="AH143"/>
  <c r="AI143"/>
  <c r="AJ143"/>
  <c r="AK143"/>
  <c r="AL143"/>
  <c r="AM143"/>
  <c r="AB144"/>
  <c r="AC144"/>
  <c r="AD144"/>
  <c r="AE144"/>
  <c r="AF144"/>
  <c r="AG144"/>
  <c r="AH144"/>
  <c r="AI144"/>
  <c r="AJ144"/>
  <c r="AK144"/>
  <c r="AL144"/>
  <c r="AM144"/>
  <c r="AB145"/>
  <c r="AC145"/>
  <c r="AD145"/>
  <c r="AE145"/>
  <c r="AF145"/>
  <c r="AG145"/>
  <c r="AH145"/>
  <c r="AI145"/>
  <c r="AJ145"/>
  <c r="AK145"/>
  <c r="AL145"/>
  <c r="AM145"/>
  <c r="AB146"/>
  <c r="AC146"/>
  <c r="AD146"/>
  <c r="AE146"/>
  <c r="AF146"/>
  <c r="AG146"/>
  <c r="AH146"/>
  <c r="AI146"/>
  <c r="AJ146"/>
  <c r="AK146"/>
  <c r="AL146"/>
  <c r="AM146"/>
  <c r="AB147"/>
  <c r="AC147"/>
  <c r="AD147"/>
  <c r="AE147"/>
  <c r="AF147"/>
  <c r="AG147"/>
  <c r="AH147"/>
  <c r="AI147"/>
  <c r="AJ147"/>
  <c r="AK147"/>
  <c r="AL147"/>
  <c r="AM147"/>
  <c r="AB148"/>
  <c r="AC148"/>
  <c r="AD148"/>
  <c r="AE148"/>
  <c r="AF148"/>
  <c r="AG148"/>
  <c r="AH148"/>
  <c r="AI148"/>
  <c r="AJ148"/>
  <c r="AK148"/>
  <c r="AL148"/>
  <c r="AM148"/>
  <c r="AB149"/>
  <c r="AC149"/>
  <c r="AD149"/>
  <c r="AE149"/>
  <c r="AF149"/>
  <c r="AG149"/>
  <c r="AH149"/>
  <c r="AI149"/>
  <c r="AJ149"/>
  <c r="AK149"/>
  <c r="AL149"/>
  <c r="AM149"/>
  <c r="AB150"/>
  <c r="AC150"/>
  <c r="AD150"/>
  <c r="AE150"/>
  <c r="AF150"/>
  <c r="AG150"/>
  <c r="AH150"/>
  <c r="AI150"/>
  <c r="AJ150"/>
  <c r="AK150"/>
  <c r="AL150"/>
  <c r="AM150"/>
  <c r="AB151"/>
  <c r="AC151"/>
  <c r="AD151"/>
  <c r="AE151"/>
  <c r="AF151"/>
  <c r="AG151"/>
  <c r="AH151"/>
  <c r="AI151"/>
  <c r="AJ151"/>
  <c r="AK151"/>
  <c r="AL151"/>
  <c r="AM151"/>
  <c r="AB152"/>
  <c r="AC152"/>
  <c r="AD152"/>
  <c r="AE152"/>
  <c r="AF152"/>
  <c r="AG152"/>
  <c r="AH152"/>
  <c r="AI152"/>
  <c r="AJ152"/>
  <c r="AK152"/>
  <c r="AL152"/>
  <c r="AM152"/>
  <c r="AB153"/>
  <c r="AC153"/>
  <c r="AD153"/>
  <c r="AE153"/>
  <c r="AF153"/>
  <c r="AG153"/>
  <c r="AH153"/>
  <c r="AI153"/>
  <c r="AJ153"/>
  <c r="AK153"/>
  <c r="AL153"/>
  <c r="AM153"/>
  <c r="AB154"/>
  <c r="AC154"/>
  <c r="AD154"/>
  <c r="AE154"/>
  <c r="AF154"/>
  <c r="AG154"/>
  <c r="AH154"/>
  <c r="AI154"/>
  <c r="AJ154"/>
  <c r="AK154"/>
  <c r="AL154"/>
  <c r="AM154"/>
  <c r="AB155"/>
  <c r="AC155"/>
  <c r="AD155"/>
  <c r="AE155"/>
  <c r="AF155"/>
  <c r="AG155"/>
  <c r="AH155"/>
  <c r="AI155"/>
  <c r="AJ155"/>
  <c r="AK155"/>
  <c r="AL155"/>
  <c r="AM155"/>
  <c r="AB156"/>
  <c r="AC156"/>
  <c r="AD156"/>
  <c r="AE156"/>
  <c r="AF156"/>
  <c r="AG156"/>
  <c r="AH156"/>
  <c r="AI156"/>
  <c r="AJ156"/>
  <c r="AK156"/>
  <c r="AL156"/>
  <c r="AM156"/>
  <c r="AB157"/>
  <c r="AC157"/>
  <c r="AD157"/>
  <c r="AE157"/>
  <c r="AF157"/>
  <c r="AG157"/>
  <c r="AH157"/>
  <c r="AI157"/>
  <c r="AJ157"/>
  <c r="AK157"/>
  <c r="AL157"/>
  <c r="AM157"/>
  <c r="AB158"/>
  <c r="AC158"/>
  <c r="AD158"/>
  <c r="AE158"/>
  <c r="AF158"/>
  <c r="AG158"/>
  <c r="AH158"/>
  <c r="AI158"/>
  <c r="AJ158"/>
  <c r="AK158"/>
  <c r="AL158"/>
  <c r="AM158"/>
  <c r="AB159"/>
  <c r="AC159"/>
  <c r="AD159"/>
  <c r="AE159"/>
  <c r="AF159"/>
  <c r="AG159"/>
  <c r="AH159"/>
  <c r="AI159"/>
  <c r="AJ159"/>
  <c r="AK159"/>
  <c r="AL159"/>
  <c r="AM159"/>
  <c r="AB160"/>
  <c r="AC160"/>
  <c r="AD160"/>
  <c r="AE160"/>
  <c r="AF160"/>
  <c r="AG160"/>
  <c r="AH160"/>
  <c r="AI160"/>
  <c r="AJ160"/>
  <c r="AK160"/>
  <c r="AL160"/>
  <c r="AM160"/>
  <c r="AB161"/>
  <c r="AC161"/>
  <c r="AD161"/>
  <c r="AE161"/>
  <c r="AF161"/>
  <c r="AG161"/>
  <c r="AH161"/>
  <c r="AI161"/>
  <c r="AJ161"/>
  <c r="AK161"/>
  <c r="AL161"/>
  <c r="AM161"/>
  <c r="AB162"/>
  <c r="AC162"/>
  <c r="AD162"/>
  <c r="AE162"/>
  <c r="AF162"/>
  <c r="AG162"/>
  <c r="AH162"/>
  <c r="AI162"/>
  <c r="AJ162"/>
  <c r="AK162"/>
  <c r="AL162"/>
  <c r="AM162"/>
  <c r="AB163"/>
  <c r="AC163"/>
  <c r="AD163"/>
  <c r="AE163"/>
  <c r="AF163"/>
  <c r="AG163"/>
  <c r="AH163"/>
  <c r="AI163"/>
  <c r="AJ163"/>
  <c r="AK163"/>
  <c r="AL163"/>
  <c r="AM163"/>
  <c r="AB164"/>
  <c r="AC164"/>
  <c r="AD164"/>
  <c r="AE164"/>
  <c r="AF164"/>
  <c r="AG164"/>
  <c r="AH164"/>
  <c r="AI164"/>
  <c r="AJ164"/>
  <c r="AK164"/>
  <c r="AL164"/>
  <c r="AM164"/>
  <c r="AB165"/>
  <c r="AC165"/>
  <c r="AD165"/>
  <c r="AE165"/>
  <c r="AF165"/>
  <c r="AG165"/>
  <c r="AH165"/>
  <c r="AI165"/>
  <c r="AJ165"/>
  <c r="AK165"/>
  <c r="AL165"/>
  <c r="AM165"/>
  <c r="AB166"/>
  <c r="AC166"/>
  <c r="AD166"/>
  <c r="AE166"/>
  <c r="AF166"/>
  <c r="AG166"/>
  <c r="AH166"/>
  <c r="AI166"/>
  <c r="AJ166"/>
  <c r="AK166"/>
  <c r="AL166"/>
  <c r="AM166"/>
  <c r="AB167"/>
  <c r="AC167"/>
  <c r="AD167"/>
  <c r="AE167"/>
  <c r="AF167"/>
  <c r="AG167"/>
  <c r="AH167"/>
  <c r="AI167"/>
  <c r="AJ167"/>
  <c r="AK167"/>
  <c r="AL167"/>
  <c r="AM167"/>
  <c r="AB168"/>
  <c r="AC168"/>
  <c r="AD168"/>
  <c r="AE168"/>
  <c r="AF168"/>
  <c r="AG168"/>
  <c r="AH168"/>
  <c r="AI168"/>
  <c r="AJ168"/>
  <c r="AK168"/>
  <c r="AL168"/>
  <c r="AM168"/>
  <c r="AB169"/>
  <c r="AC169"/>
  <c r="AD169"/>
  <c r="AE169"/>
  <c r="AF169"/>
  <c r="AG169"/>
  <c r="AH169"/>
  <c r="AI169"/>
  <c r="AJ169"/>
  <c r="AK169"/>
  <c r="AL169"/>
  <c r="AM169"/>
  <c r="AB170"/>
  <c r="AC170"/>
  <c r="AD170"/>
  <c r="AE170"/>
  <c r="AF170"/>
  <c r="AG170"/>
  <c r="AH170"/>
  <c r="AI170"/>
  <c r="AJ170"/>
  <c r="AK170"/>
  <c r="AL170"/>
  <c r="AM170"/>
  <c r="AB171"/>
  <c r="AC171"/>
  <c r="AD171"/>
  <c r="AE171"/>
  <c r="AF171"/>
  <c r="AG171"/>
  <c r="AH171"/>
  <c r="AI171"/>
  <c r="AJ171"/>
  <c r="AK171"/>
  <c r="AL171"/>
  <c r="AM171"/>
  <c r="AB172"/>
  <c r="AC172"/>
  <c r="AD172"/>
  <c r="AE172"/>
  <c r="AF172"/>
  <c r="AG172"/>
  <c r="AH172"/>
  <c r="AI172"/>
  <c r="AJ172"/>
  <c r="AK172"/>
  <c r="AL172"/>
  <c r="AM172"/>
  <c r="AB173"/>
  <c r="AC173"/>
  <c r="AD173"/>
  <c r="AE173"/>
  <c r="AF173"/>
  <c r="AG173"/>
  <c r="AH173"/>
  <c r="AI173"/>
  <c r="AJ173"/>
  <c r="AK173"/>
  <c r="AL173"/>
  <c r="AM173"/>
  <c r="AB174"/>
  <c r="AC174"/>
  <c r="AD174"/>
  <c r="AE174"/>
  <c r="AF174"/>
  <c r="AG174"/>
  <c r="AH174"/>
  <c r="AI174"/>
  <c r="AJ174"/>
  <c r="AK174"/>
  <c r="AL174"/>
  <c r="AM174"/>
  <c r="AB175"/>
  <c r="AC175"/>
  <c r="AD175"/>
  <c r="AE175"/>
  <c r="AF175"/>
  <c r="AG175"/>
  <c r="AH175"/>
  <c r="AI175"/>
  <c r="AJ175"/>
  <c r="AK175"/>
  <c r="AL175"/>
  <c r="AM175"/>
  <c r="AB176"/>
  <c r="AC176"/>
  <c r="AD176"/>
  <c r="AE176"/>
  <c r="AF176"/>
  <c r="AG176"/>
  <c r="AH176"/>
  <c r="AI176"/>
  <c r="AJ176"/>
  <c r="AK176"/>
  <c r="AL176"/>
  <c r="AM176"/>
  <c r="AB177"/>
  <c r="AC177"/>
  <c r="AD177"/>
  <c r="AE177"/>
  <c r="AF177"/>
  <c r="AG177"/>
  <c r="AH177"/>
  <c r="AI177"/>
  <c r="AJ177"/>
  <c r="AK177"/>
  <c r="AL177"/>
  <c r="AM177"/>
  <c r="AB178"/>
  <c r="AC178"/>
  <c r="AD178"/>
  <c r="AE178"/>
  <c r="AF178"/>
  <c r="AG178"/>
  <c r="AH178"/>
  <c r="AI178"/>
  <c r="AJ178"/>
  <c r="AK178"/>
  <c r="AL178"/>
  <c r="AM178"/>
  <c r="AB179"/>
  <c r="AC179"/>
  <c r="AD179"/>
  <c r="AE179"/>
  <c r="AF179"/>
  <c r="AG179"/>
  <c r="AH179"/>
  <c r="AI179"/>
  <c r="AJ179"/>
  <c r="AK179"/>
  <c r="AL179"/>
  <c r="AM179"/>
  <c r="AB180"/>
  <c r="AC180"/>
  <c r="AD180"/>
  <c r="AE180"/>
  <c r="AF180"/>
  <c r="AG180"/>
  <c r="AH180"/>
  <c r="AI180"/>
  <c r="AJ180"/>
  <c r="AK180"/>
  <c r="AL180"/>
  <c r="AM180"/>
  <c r="AB181"/>
  <c r="AC181"/>
  <c r="AD181"/>
  <c r="AE181"/>
  <c r="AF181"/>
  <c r="AG181"/>
  <c r="AH181"/>
  <c r="AI181"/>
  <c r="AJ181"/>
  <c r="AK181"/>
  <c r="AL181"/>
  <c r="AM181"/>
  <c r="AB182"/>
  <c r="AC182"/>
  <c r="AD182"/>
  <c r="AE182"/>
  <c r="AF182"/>
  <c r="AG182"/>
  <c r="AH182"/>
  <c r="AI182"/>
  <c r="AJ182"/>
  <c r="AK182"/>
  <c r="AL182"/>
  <c r="AM182"/>
  <c r="AB183"/>
  <c r="AC183"/>
  <c r="AD183"/>
  <c r="AE183"/>
  <c r="AF183"/>
  <c r="AG183"/>
  <c r="AH183"/>
  <c r="AI183"/>
  <c r="AJ183"/>
  <c r="AK183"/>
  <c r="AL183"/>
  <c r="AM183"/>
  <c r="AB184"/>
  <c r="AC184"/>
  <c r="AD184"/>
  <c r="AE184"/>
  <c r="AF184"/>
  <c r="AG184"/>
  <c r="AH184"/>
  <c r="AI184"/>
  <c r="AJ184"/>
  <c r="AK184"/>
  <c r="AL184"/>
  <c r="AM184"/>
  <c r="AB185"/>
  <c r="AC185"/>
  <c r="AD185"/>
  <c r="AE185"/>
  <c r="AF185"/>
  <c r="AG185"/>
  <c r="AH185"/>
  <c r="AI185"/>
  <c r="AJ185"/>
  <c r="AK185"/>
  <c r="AL185"/>
  <c r="AM185"/>
  <c r="AB186"/>
  <c r="AC186"/>
  <c r="AD186"/>
  <c r="AE186"/>
  <c r="AF186"/>
  <c r="AG186"/>
  <c r="AH186"/>
  <c r="AI186"/>
  <c r="AJ186"/>
  <c r="AK186"/>
  <c r="AL186"/>
  <c r="AM186"/>
  <c r="AB187"/>
  <c r="AC187"/>
  <c r="AD187"/>
  <c r="AE187"/>
  <c r="AF187"/>
  <c r="AG187"/>
  <c r="AH187"/>
  <c r="AI187"/>
  <c r="AJ187"/>
  <c r="AK187"/>
  <c r="AL187"/>
  <c r="AM187"/>
  <c r="AB188"/>
  <c r="AC188"/>
  <c r="AD188"/>
  <c r="AE188"/>
  <c r="AF188"/>
  <c r="AG188"/>
  <c r="AH188"/>
  <c r="AI188"/>
  <c r="AJ188"/>
  <c r="AK188"/>
  <c r="AL188"/>
  <c r="AM188"/>
  <c r="AB189"/>
  <c r="AC189"/>
  <c r="AD189"/>
  <c r="AE189"/>
  <c r="AF189"/>
  <c r="AG189"/>
  <c r="AH189"/>
  <c r="AI189"/>
  <c r="AJ189"/>
  <c r="AK189"/>
  <c r="AL189"/>
  <c r="AM189"/>
  <c r="AB190"/>
  <c r="AC190"/>
  <c r="AD190"/>
  <c r="AE190"/>
  <c r="AF190"/>
  <c r="AG190"/>
  <c r="AH190"/>
  <c r="AI190"/>
  <c r="AJ190"/>
  <c r="AK190"/>
  <c r="AL190"/>
  <c r="AM190"/>
  <c r="AB191"/>
  <c r="AC191"/>
  <c r="AD191"/>
  <c r="AE191"/>
  <c r="AF191"/>
  <c r="AG191"/>
  <c r="AH191"/>
  <c r="AI191"/>
  <c r="AJ191"/>
  <c r="AK191"/>
  <c r="AL191"/>
  <c r="AM191"/>
  <c r="AB192"/>
  <c r="AC192"/>
  <c r="AD192"/>
  <c r="AE192"/>
  <c r="AF192"/>
  <c r="AG192"/>
  <c r="AH192"/>
  <c r="AI192"/>
  <c r="AJ192"/>
  <c r="AK192"/>
  <c r="AL192"/>
  <c r="AM192"/>
  <c r="AB193"/>
  <c r="AC193"/>
  <c r="AD193"/>
  <c r="AE193"/>
  <c r="AF193"/>
  <c r="AG193"/>
  <c r="AH193"/>
  <c r="AI193"/>
  <c r="AJ193"/>
  <c r="AK193"/>
  <c r="AL193"/>
  <c r="AM193"/>
  <c r="AB194"/>
  <c r="AC194"/>
  <c r="AD194"/>
  <c r="AE194"/>
  <c r="AF194"/>
  <c r="AG194"/>
  <c r="AH194"/>
  <c r="AI194"/>
  <c r="AJ194"/>
  <c r="AK194"/>
  <c r="AL194"/>
  <c r="AM194"/>
  <c r="AB195"/>
  <c r="AC195"/>
  <c r="AD195"/>
  <c r="AE195"/>
  <c r="AF195"/>
  <c r="AG195"/>
  <c r="AH195"/>
  <c r="AI195"/>
  <c r="AJ195"/>
  <c r="AK195"/>
  <c r="AL195"/>
  <c r="AM195"/>
  <c r="AB196"/>
  <c r="AC196"/>
  <c r="AD196"/>
  <c r="AE196"/>
  <c r="AF196"/>
  <c r="AG196"/>
  <c r="AH196"/>
  <c r="AI196"/>
  <c r="AJ196"/>
  <c r="AK196"/>
  <c r="AL196"/>
  <c r="AM196"/>
  <c r="AB197"/>
  <c r="AC197"/>
  <c r="AD197"/>
  <c r="AE197"/>
  <c r="AF197"/>
  <c r="AG197"/>
  <c r="AH197"/>
  <c r="AI197"/>
  <c r="AJ197"/>
  <c r="AK197"/>
  <c r="AL197"/>
  <c r="AM197"/>
  <c r="AB198"/>
  <c r="AC198"/>
  <c r="AD198"/>
  <c r="AE198"/>
  <c r="AF198"/>
  <c r="AG198"/>
  <c r="AH198"/>
  <c r="AI198"/>
  <c r="AJ198"/>
  <c r="AK198"/>
  <c r="AL198"/>
  <c r="AM198"/>
  <c r="AB199"/>
  <c r="AC199"/>
  <c r="AD199"/>
  <c r="AE199"/>
  <c r="AF199"/>
  <c r="AG199"/>
  <c r="AH199"/>
  <c r="AI199"/>
  <c r="AJ199"/>
  <c r="AK199"/>
  <c r="AL199"/>
  <c r="AM199"/>
  <c r="AB200"/>
  <c r="AC200"/>
  <c r="AD200"/>
  <c r="AE200"/>
  <c r="AF200"/>
  <c r="AG200"/>
  <c r="AH200"/>
  <c r="AI200"/>
  <c r="AJ200"/>
  <c r="AK200"/>
  <c r="AL200"/>
  <c r="AM200"/>
  <c r="AB201"/>
  <c r="AC201"/>
  <c r="AD201"/>
  <c r="AE201"/>
  <c r="AF201"/>
  <c r="AG201"/>
  <c r="AH201"/>
  <c r="AI201"/>
  <c r="AJ201"/>
  <c r="AK201"/>
  <c r="AL201"/>
  <c r="AM201"/>
  <c r="AB202"/>
  <c r="AC202"/>
  <c r="AD202"/>
  <c r="AE202"/>
  <c r="AF202"/>
  <c r="AG202"/>
  <c r="AH202"/>
  <c r="AI202"/>
  <c r="AJ202"/>
  <c r="AK202"/>
  <c r="AL202"/>
  <c r="AM202"/>
  <c r="AB203"/>
  <c r="AC203"/>
  <c r="AD203"/>
  <c r="AE203"/>
  <c r="AF203"/>
  <c r="AG203"/>
  <c r="AH203"/>
  <c r="AI203"/>
  <c r="AJ203"/>
  <c r="AK203"/>
  <c r="AL203"/>
  <c r="AM203"/>
  <c r="AB204"/>
  <c r="AC204"/>
  <c r="AD204"/>
  <c r="AE204"/>
  <c r="AF204"/>
  <c r="AG204"/>
  <c r="AH204"/>
  <c r="AI204"/>
  <c r="AJ204"/>
  <c r="AK204"/>
  <c r="AL204"/>
  <c r="AM204"/>
  <c r="AB205"/>
  <c r="AC205"/>
  <c r="AD205"/>
  <c r="AE205"/>
  <c r="AF205"/>
  <c r="AG205"/>
  <c r="AH205"/>
  <c r="AI205"/>
  <c r="AJ205"/>
  <c r="AK205"/>
  <c r="AL205"/>
  <c r="AM205"/>
  <c r="AB206"/>
  <c r="AC206"/>
  <c r="AD206"/>
  <c r="AE206"/>
  <c r="AF206"/>
  <c r="AG206"/>
  <c r="AH206"/>
  <c r="AI206"/>
  <c r="AJ206"/>
  <c r="AK206"/>
  <c r="AL206"/>
  <c r="AM206"/>
  <c r="AB207"/>
  <c r="AC207"/>
  <c r="AD207"/>
  <c r="AE207"/>
  <c r="AF207"/>
  <c r="AG207"/>
  <c r="AH207"/>
  <c r="AI207"/>
  <c r="AJ207"/>
  <c r="AK207"/>
  <c r="AL207"/>
  <c r="AM207"/>
  <c r="AB208"/>
  <c r="AC208"/>
  <c r="AD208"/>
  <c r="AE208"/>
  <c r="AF208"/>
  <c r="AG208"/>
  <c r="AH208"/>
  <c r="AI208"/>
  <c r="AJ208"/>
  <c r="AK208"/>
  <c r="AL208"/>
  <c r="AM208"/>
  <c r="AB209"/>
  <c r="AC209"/>
  <c r="AD209"/>
  <c r="AE209"/>
  <c r="AF209"/>
  <c r="AG209"/>
  <c r="AH209"/>
  <c r="AI209"/>
  <c r="AJ209"/>
  <c r="AK209"/>
  <c r="AL209"/>
  <c r="AM209"/>
  <c r="AB210"/>
  <c r="AC210"/>
  <c r="AD210"/>
  <c r="AE210"/>
  <c r="AF210"/>
  <c r="AG210"/>
  <c r="AH210"/>
  <c r="AI210"/>
  <c r="AJ210"/>
  <c r="AK210"/>
  <c r="AL210"/>
  <c r="AM210"/>
  <c r="AB211"/>
  <c r="AC211"/>
  <c r="AD211"/>
  <c r="AE211"/>
  <c r="AF211"/>
  <c r="AG211"/>
  <c r="AH211"/>
  <c r="AI211"/>
  <c r="AJ211"/>
  <c r="AK211"/>
  <c r="AL211"/>
  <c r="AM211"/>
  <c r="AB212"/>
  <c r="AC212"/>
  <c r="AD212"/>
  <c r="AE212"/>
  <c r="AF212"/>
  <c r="AG212"/>
  <c r="AH212"/>
  <c r="AI212"/>
  <c r="AJ212"/>
  <c r="AK212"/>
  <c r="AL212"/>
  <c r="AM212"/>
  <c r="AB213"/>
  <c r="AC213"/>
  <c r="AD213"/>
  <c r="AE213"/>
  <c r="AF213"/>
  <c r="AG213"/>
  <c r="AH213"/>
  <c r="AI213"/>
  <c r="AJ213"/>
  <c r="AK213"/>
  <c r="AL213"/>
  <c r="AM213"/>
  <c r="AB214"/>
  <c r="AC214"/>
  <c r="AD214"/>
  <c r="AE214"/>
  <c r="AF214"/>
  <c r="AG214"/>
  <c r="AH214"/>
  <c r="AI214"/>
  <c r="AJ214"/>
  <c r="AK214"/>
  <c r="AL214"/>
  <c r="AM214"/>
  <c r="AB215"/>
  <c r="AC215"/>
  <c r="AD215"/>
  <c r="AE215"/>
  <c r="AF215"/>
  <c r="AG215"/>
  <c r="AH215"/>
  <c r="AI215"/>
  <c r="AJ215"/>
  <c r="AK215"/>
  <c r="AL215"/>
  <c r="AM215"/>
  <c r="AB216"/>
  <c r="AC216"/>
  <c r="AD216"/>
  <c r="AE216"/>
  <c r="AF216"/>
  <c r="AG216"/>
  <c r="AH216"/>
  <c r="AI216"/>
  <c r="AJ216"/>
  <c r="AK216"/>
  <c r="AL216"/>
  <c r="AM216"/>
  <c r="AB217"/>
  <c r="AC217"/>
  <c r="AD217"/>
  <c r="AE217"/>
  <c r="AF217"/>
  <c r="AG217"/>
  <c r="AH217"/>
  <c r="AI217"/>
  <c r="AJ217"/>
  <c r="AK217"/>
  <c r="AL217"/>
  <c r="AM217"/>
  <c r="AB218"/>
  <c r="AC218"/>
  <c r="AD218"/>
  <c r="AE218"/>
  <c r="AF218"/>
  <c r="AG218"/>
  <c r="AH218"/>
  <c r="AI218"/>
  <c r="AJ218"/>
  <c r="AK218"/>
  <c r="AL218"/>
  <c r="AM218"/>
  <c r="AB219"/>
  <c r="AC219"/>
  <c r="AD219"/>
  <c r="AE219"/>
  <c r="AF219"/>
  <c r="AG219"/>
  <c r="AH219"/>
  <c r="AI219"/>
  <c r="AJ219"/>
  <c r="AK219"/>
  <c r="AL219"/>
  <c r="AM219"/>
  <c r="AB220"/>
  <c r="AC220"/>
  <c r="AD220"/>
  <c r="AE220"/>
  <c r="AF220"/>
  <c r="AG220"/>
  <c r="AH220"/>
  <c r="AI220"/>
  <c r="AJ220"/>
  <c r="AK220"/>
  <c r="AL220"/>
  <c r="AM220"/>
  <c r="AB221"/>
  <c r="AC221"/>
  <c r="AD221"/>
  <c r="AE221"/>
  <c r="AF221"/>
  <c r="AG221"/>
  <c r="AH221"/>
  <c r="AI221"/>
  <c r="AJ221"/>
  <c r="AK221"/>
  <c r="AL221"/>
  <c r="AM221"/>
  <c r="AB222"/>
  <c r="AC222"/>
  <c r="AD222"/>
  <c r="AE222"/>
  <c r="AF222"/>
  <c r="AG222"/>
  <c r="AH222"/>
  <c r="AI222"/>
  <c r="AJ222"/>
  <c r="AK222"/>
  <c r="AL222"/>
  <c r="AM222"/>
  <c r="AB223"/>
  <c r="AC223"/>
  <c r="AD223"/>
  <c r="AE223"/>
  <c r="AF223"/>
  <c r="AG223"/>
  <c r="AH223"/>
  <c r="AI223"/>
  <c r="AJ223"/>
  <c r="AK223"/>
  <c r="AL223"/>
  <c r="AM223"/>
  <c r="AB224"/>
  <c r="AC224"/>
  <c r="AD224"/>
  <c r="AE224"/>
  <c r="AF224"/>
  <c r="AG224"/>
  <c r="AH224"/>
  <c r="AI224"/>
  <c r="AJ224"/>
  <c r="AK224"/>
  <c r="AL224"/>
  <c r="AM224"/>
  <c r="AB225"/>
  <c r="AC225"/>
  <c r="AD225"/>
  <c r="AE225"/>
  <c r="AF225"/>
  <c r="AG225"/>
  <c r="AH225"/>
  <c r="AI225"/>
  <c r="AJ225"/>
  <c r="AK225"/>
  <c r="AL225"/>
  <c r="AM225"/>
  <c r="AB226"/>
  <c r="AC226"/>
  <c r="AD226"/>
  <c r="AE226"/>
  <c r="AF226"/>
  <c r="AG226"/>
  <c r="AH226"/>
  <c r="AI226"/>
  <c r="AJ226"/>
  <c r="AK226"/>
  <c r="AL226"/>
  <c r="AM226"/>
  <c r="AB227"/>
  <c r="AC227"/>
  <c r="AD227"/>
  <c r="AE227"/>
  <c r="AF227"/>
  <c r="AG227"/>
  <c r="AH227"/>
  <c r="AI227"/>
  <c r="AJ227"/>
  <c r="AK227"/>
  <c r="AL227"/>
  <c r="AM227"/>
  <c r="AB228"/>
  <c r="AC228"/>
  <c r="AD228"/>
  <c r="AE228"/>
  <c r="AF228"/>
  <c r="AG228"/>
  <c r="AH228"/>
  <c r="AI228"/>
  <c r="AJ228"/>
  <c r="AK228"/>
  <c r="AL228"/>
  <c r="AM228"/>
  <c r="AB229"/>
  <c r="AC229"/>
  <c r="AD229"/>
  <c r="AE229"/>
  <c r="AF229"/>
  <c r="AG229"/>
  <c r="AH229"/>
  <c r="AI229"/>
  <c r="AJ229"/>
  <c r="AK229"/>
  <c r="AL229"/>
  <c r="AM229"/>
  <c r="AB230"/>
  <c r="AC230"/>
  <c r="AD230"/>
  <c r="AE230"/>
  <c r="AF230"/>
  <c r="AG230"/>
  <c r="AH230"/>
  <c r="AI230"/>
  <c r="AJ230"/>
  <c r="AK230"/>
  <c r="AL230"/>
  <c r="AM230"/>
  <c r="AB231"/>
  <c r="AC231"/>
  <c r="AD231"/>
  <c r="AE231"/>
  <c r="AF231"/>
  <c r="AG231"/>
  <c r="AH231"/>
  <c r="AI231"/>
  <c r="AJ231"/>
  <c r="AK231"/>
  <c r="AL231"/>
  <c r="AM231"/>
  <c r="AB232"/>
  <c r="AC232"/>
  <c r="AD232"/>
  <c r="AE232"/>
  <c r="AF232"/>
  <c r="AG232"/>
  <c r="AH232"/>
  <c r="AI232"/>
  <c r="AJ232"/>
  <c r="AK232"/>
  <c r="AL232"/>
  <c r="AM232"/>
  <c r="AB233"/>
  <c r="AC233"/>
  <c r="AD233"/>
  <c r="AE233"/>
  <c r="AF233"/>
  <c r="AG233"/>
  <c r="AH233"/>
  <c r="AI233"/>
  <c r="AJ233"/>
  <c r="AK233"/>
  <c r="AL233"/>
  <c r="AM233"/>
  <c r="AB234"/>
  <c r="AC234"/>
  <c r="AD234"/>
  <c r="AE234"/>
  <c r="AF234"/>
  <c r="AG234"/>
  <c r="AH234"/>
  <c r="AI234"/>
  <c r="AJ234"/>
  <c r="AK234"/>
  <c r="AL234"/>
  <c r="AM234"/>
  <c r="AB235"/>
  <c r="AC235"/>
  <c r="AD235"/>
  <c r="AE235"/>
  <c r="AF235"/>
  <c r="AG235"/>
  <c r="AH235"/>
  <c r="AI235"/>
  <c r="AJ235"/>
  <c r="AK235"/>
  <c r="AL235"/>
  <c r="AM235"/>
  <c r="AB236"/>
  <c r="AC236"/>
  <c r="AD236"/>
  <c r="AE236"/>
  <c r="AF236"/>
  <c r="AG236"/>
  <c r="AH236"/>
  <c r="AI236"/>
  <c r="AJ236"/>
  <c r="AK236"/>
  <c r="AL236"/>
  <c r="AM236"/>
  <c r="AB237"/>
  <c r="AC237"/>
  <c r="AD237"/>
  <c r="AE237"/>
  <c r="AF237"/>
  <c r="AG237"/>
  <c r="AH237"/>
  <c r="AI237"/>
  <c r="AJ237"/>
  <c r="AK237"/>
  <c r="AL237"/>
  <c r="AM237"/>
  <c r="AB238"/>
  <c r="AC238"/>
  <c r="AD238"/>
  <c r="AE238"/>
  <c r="AF238"/>
  <c r="AG238"/>
  <c r="AH238"/>
  <c r="AI238"/>
  <c r="AJ238"/>
  <c r="AK238"/>
  <c r="AL238"/>
  <c r="AM238"/>
  <c r="AB239"/>
  <c r="AC239"/>
  <c r="AD239"/>
  <c r="AE239"/>
  <c r="AF239"/>
  <c r="AG239"/>
  <c r="AH239"/>
  <c r="AI239"/>
  <c r="AJ239"/>
  <c r="AK239"/>
  <c r="AL239"/>
  <c r="AM239"/>
  <c r="AB240"/>
  <c r="AC240"/>
  <c r="AD240"/>
  <c r="AE240"/>
  <c r="AF240"/>
  <c r="AG240"/>
  <c r="AH240"/>
  <c r="AI240"/>
  <c r="AJ240"/>
  <c r="AK240"/>
  <c r="AL240"/>
  <c r="AM240"/>
  <c r="AB241"/>
  <c r="AC241"/>
  <c r="AD241"/>
  <c r="AE241"/>
  <c r="AF241"/>
  <c r="AG241"/>
  <c r="AH241"/>
  <c r="AI241"/>
  <c r="AJ241"/>
  <c r="AK241"/>
  <c r="AL241"/>
  <c r="AM241"/>
  <c r="AB242"/>
  <c r="AC242"/>
  <c r="AD242"/>
  <c r="AE242"/>
  <c r="AF242"/>
  <c r="AG242"/>
  <c r="AH242"/>
  <c r="AI242"/>
  <c r="AJ242"/>
  <c r="AK242"/>
  <c r="AL242"/>
  <c r="AM242"/>
  <c r="AB243"/>
  <c r="AC243"/>
  <c r="AD243"/>
  <c r="AE243"/>
  <c r="AF243"/>
  <c r="AG243"/>
  <c r="AH243"/>
  <c r="AI243"/>
  <c r="AJ243"/>
  <c r="AK243"/>
  <c r="AL243"/>
  <c r="AM243"/>
  <c r="AB244"/>
  <c r="AC244"/>
  <c r="AD244"/>
  <c r="AE244"/>
  <c r="AF244"/>
  <c r="AG244"/>
  <c r="AH244"/>
  <c r="AI244"/>
  <c r="AJ244"/>
  <c r="AK244"/>
  <c r="AL244"/>
  <c r="AM244"/>
  <c r="AB245"/>
  <c r="AC245"/>
  <c r="AD245"/>
  <c r="AE245"/>
  <c r="AF245"/>
  <c r="AG245"/>
  <c r="AH245"/>
  <c r="AI245"/>
  <c r="AJ245"/>
  <c r="AK245"/>
  <c r="AL245"/>
  <c r="AM245"/>
  <c r="AB246"/>
  <c r="AC246"/>
  <c r="AD246"/>
  <c r="AE246"/>
  <c r="AF246"/>
  <c r="AG246"/>
  <c r="AH246"/>
  <c r="AI246"/>
  <c r="AJ246"/>
  <c r="AK246"/>
  <c r="AL246"/>
  <c r="AM246"/>
  <c r="AB247"/>
  <c r="AC247"/>
  <c r="AD247"/>
  <c r="AE247"/>
  <c r="AF247"/>
  <c r="AG247"/>
  <c r="AH247"/>
  <c r="AI247"/>
  <c r="AJ247"/>
  <c r="AK247"/>
  <c r="AL247"/>
  <c r="AM247"/>
  <c r="AB248"/>
  <c r="AC248"/>
  <c r="AD248"/>
  <c r="AE248"/>
  <c r="AF248"/>
  <c r="AG248"/>
  <c r="AH248"/>
  <c r="AI248"/>
  <c r="AJ248"/>
  <c r="AK248"/>
  <c r="AL248"/>
  <c r="AM248"/>
  <c r="AB249"/>
  <c r="AC249"/>
  <c r="AD249"/>
  <c r="AE249"/>
  <c r="AF249"/>
  <c r="AG249"/>
  <c r="AH249"/>
  <c r="AI249"/>
  <c r="AJ249"/>
  <c r="AK249"/>
  <c r="AL249"/>
  <c r="AM249"/>
  <c r="AB250"/>
  <c r="AC250"/>
  <c r="AD250"/>
  <c r="AE250"/>
  <c r="AF250"/>
  <c r="AG250"/>
  <c r="AH250"/>
  <c r="AI250"/>
  <c r="AJ250"/>
  <c r="AK250"/>
  <c r="AL250"/>
  <c r="AM250"/>
  <c r="AB251"/>
  <c r="AC251"/>
  <c r="AD251"/>
  <c r="AE251"/>
  <c r="AF251"/>
  <c r="AG251"/>
  <c r="AH251"/>
  <c r="AI251"/>
  <c r="AJ251"/>
  <c r="AK251"/>
  <c r="AL251"/>
  <c r="AM251"/>
  <c r="AB252"/>
  <c r="AC252"/>
  <c r="AD252"/>
  <c r="AE252"/>
  <c r="AF252"/>
  <c r="AG252"/>
  <c r="AH252"/>
  <c r="AI252"/>
  <c r="AJ252"/>
  <c r="AK252"/>
  <c r="AL252"/>
  <c r="AM252"/>
  <c r="AB253"/>
  <c r="AC253"/>
  <c r="AD253"/>
  <c r="AE253"/>
  <c r="AF253"/>
  <c r="AG253"/>
  <c r="AH253"/>
  <c r="AI253"/>
  <c r="AJ253"/>
  <c r="AK253"/>
  <c r="AL253"/>
  <c r="AM253"/>
  <c r="AB254"/>
  <c r="AC254"/>
  <c r="AD254"/>
  <c r="AE254"/>
  <c r="AF254"/>
  <c r="AG254"/>
  <c r="AH254"/>
  <c r="AI254"/>
  <c r="AJ254"/>
  <c r="AK254"/>
  <c r="AL254"/>
  <c r="AM254"/>
  <c r="AB255"/>
  <c r="AC255"/>
  <c r="AD255"/>
  <c r="AE255"/>
  <c r="AF255"/>
  <c r="AG255"/>
  <c r="AH255"/>
  <c r="AI255"/>
  <c r="AJ255"/>
  <c r="AK255"/>
  <c r="AL255"/>
  <c r="AM255"/>
  <c r="AB256"/>
  <c r="AC256"/>
  <c r="AD256"/>
  <c r="AE256"/>
  <c r="AF256"/>
  <c r="AG256"/>
  <c r="AH256"/>
  <c r="AI256"/>
  <c r="AJ256"/>
  <c r="AK256"/>
  <c r="AL256"/>
  <c r="AM256"/>
  <c r="AB257"/>
  <c r="AC257"/>
  <c r="AD257"/>
  <c r="AE257"/>
  <c r="AF257"/>
  <c r="AG257"/>
  <c r="AH257"/>
  <c r="AI257"/>
  <c r="AJ257"/>
  <c r="AK257"/>
  <c r="AL257"/>
  <c r="AM257"/>
  <c r="AB258"/>
  <c r="AC258"/>
  <c r="AD258"/>
  <c r="AE258"/>
  <c r="AF258"/>
  <c r="AG258"/>
  <c r="AH258"/>
  <c r="AI258"/>
  <c r="AJ258"/>
  <c r="AK258"/>
  <c r="AL258"/>
  <c r="AM258"/>
  <c r="AB259"/>
  <c r="AC259"/>
  <c r="AD259"/>
  <c r="AE259"/>
  <c r="AF259"/>
  <c r="AG259"/>
  <c r="AH259"/>
  <c r="AI259"/>
  <c r="AJ259"/>
  <c r="AK259"/>
  <c r="AL259"/>
  <c r="AM259"/>
  <c r="AB260"/>
  <c r="AC260"/>
  <c r="AD260"/>
  <c r="AE260"/>
  <c r="AF260"/>
  <c r="AG260"/>
  <c r="AH260"/>
  <c r="AI260"/>
  <c r="AJ260"/>
  <c r="AK260"/>
  <c r="AL260"/>
  <c r="AM260"/>
  <c r="AB261"/>
  <c r="AC261"/>
  <c r="AD261"/>
  <c r="AE261"/>
  <c r="AF261"/>
  <c r="AG261"/>
  <c r="AH261"/>
  <c r="AI261"/>
  <c r="AJ261"/>
  <c r="AK261"/>
  <c r="AL261"/>
  <c r="AM261"/>
  <c r="AB262"/>
  <c r="AC262"/>
  <c r="AD262"/>
  <c r="AE262"/>
  <c r="AF262"/>
  <c r="AG262"/>
  <c r="AH262"/>
  <c r="AI262"/>
  <c r="AJ262"/>
  <c r="AK262"/>
  <c r="AL262"/>
  <c r="AM262"/>
  <c r="AB263"/>
  <c r="AC263"/>
  <c r="AD263"/>
  <c r="AE263"/>
  <c r="AF263"/>
  <c r="AG263"/>
  <c r="AH263"/>
  <c r="AI263"/>
  <c r="AJ263"/>
  <c r="AK263"/>
  <c r="AL263"/>
  <c r="AM263"/>
  <c r="AB264"/>
  <c r="AC264"/>
  <c r="AD264"/>
  <c r="AE264"/>
  <c r="AF264"/>
  <c r="AG264"/>
  <c r="AH264"/>
  <c r="AI264"/>
  <c r="AJ264"/>
  <c r="AK264"/>
  <c r="AL264"/>
  <c r="AM264"/>
  <c r="AB265"/>
  <c r="AC265"/>
  <c r="AD265"/>
  <c r="AE265"/>
  <c r="AF265"/>
  <c r="AG265"/>
  <c r="AH265"/>
  <c r="AI265"/>
  <c r="AJ265"/>
  <c r="AK265"/>
  <c r="AL265"/>
  <c r="AM265"/>
  <c r="AB266"/>
  <c r="AC266"/>
  <c r="AD266"/>
  <c r="AE266"/>
  <c r="AF266"/>
  <c r="AG266"/>
  <c r="AH266"/>
  <c r="AI266"/>
  <c r="AJ266"/>
  <c r="AK266"/>
  <c r="AL266"/>
  <c r="AM266"/>
  <c r="AB267"/>
  <c r="AC267"/>
  <c r="AD267"/>
  <c r="AE267"/>
  <c r="AF267"/>
  <c r="AG267"/>
  <c r="AH267"/>
  <c r="AI267"/>
  <c r="AJ267"/>
  <c r="AK267"/>
  <c r="AL267"/>
  <c r="AM267"/>
  <c r="AB268"/>
  <c r="AC268"/>
  <c r="AD268"/>
  <c r="AE268"/>
  <c r="AF268"/>
  <c r="AG268"/>
  <c r="AH268"/>
  <c r="AI268"/>
  <c r="AJ268"/>
  <c r="AK268"/>
  <c r="AL268"/>
  <c r="AM268"/>
  <c r="AB269"/>
  <c r="AC269"/>
  <c r="AD269"/>
  <c r="AE269"/>
  <c r="AF269"/>
  <c r="AG269"/>
  <c r="AH269"/>
  <c r="AI269"/>
  <c r="AJ269"/>
  <c r="AK269"/>
  <c r="AL269"/>
  <c r="AM269"/>
  <c r="AB270"/>
  <c r="AC270"/>
  <c r="AD270"/>
  <c r="AE270"/>
  <c r="AF270"/>
  <c r="AG270"/>
  <c r="AH270"/>
  <c r="AI270"/>
  <c r="AJ270"/>
  <c r="AK270"/>
  <c r="AL270"/>
  <c r="AM270"/>
  <c r="AB271"/>
  <c r="AC271"/>
  <c r="AD271"/>
  <c r="AE271"/>
  <c r="AF271"/>
  <c r="AG271"/>
  <c r="AH271"/>
  <c r="AI271"/>
  <c r="AJ271"/>
  <c r="AK271"/>
  <c r="AL271"/>
  <c r="AM271"/>
  <c r="AB272"/>
  <c r="AC272"/>
  <c r="AD272"/>
  <c r="AE272"/>
  <c r="AF272"/>
  <c r="AG272"/>
  <c r="AH272"/>
  <c r="AI272"/>
  <c r="AJ272"/>
  <c r="AK272"/>
  <c r="AL272"/>
  <c r="AM272"/>
  <c r="AB273"/>
  <c r="AC273"/>
  <c r="AD273"/>
  <c r="AE273"/>
  <c r="AF273"/>
  <c r="AG273"/>
  <c r="AH273"/>
  <c r="AI273"/>
  <c r="AJ273"/>
  <c r="AK273"/>
  <c r="AL273"/>
  <c r="AM273"/>
  <c r="AB274"/>
  <c r="AC274"/>
  <c r="AD274"/>
  <c r="AE274"/>
  <c r="AF274"/>
  <c r="AG274"/>
  <c r="AH274"/>
  <c r="AI274"/>
  <c r="AJ274"/>
  <c r="AK274"/>
  <c r="AL274"/>
  <c r="AM274"/>
  <c r="AB275"/>
  <c r="AC275"/>
  <c r="AD275"/>
  <c r="AE275"/>
  <c r="AF275"/>
  <c r="AG275"/>
  <c r="AH275"/>
  <c r="AI275"/>
  <c r="AJ275"/>
  <c r="AK275"/>
  <c r="AL275"/>
  <c r="AM275"/>
  <c r="AB276"/>
  <c r="AC276"/>
  <c r="AD276"/>
  <c r="AE276"/>
  <c r="AF276"/>
  <c r="AG276"/>
  <c r="AH276"/>
  <c r="AI276"/>
  <c r="AJ276"/>
  <c r="AK276"/>
  <c r="AL276"/>
  <c r="AM276"/>
  <c r="AB277"/>
  <c r="AC277"/>
  <c r="AD277"/>
  <c r="AE277"/>
  <c r="AF277"/>
  <c r="AG277"/>
  <c r="AH277"/>
  <c r="AI277"/>
  <c r="AJ277"/>
  <c r="AK277"/>
  <c r="AL277"/>
  <c r="AM277"/>
  <c r="AB278"/>
  <c r="AC278"/>
  <c r="AD278"/>
  <c r="AE278"/>
  <c r="AF278"/>
  <c r="AG278"/>
  <c r="AH278"/>
  <c r="AI278"/>
  <c r="AJ278"/>
  <c r="AK278"/>
  <c r="AL278"/>
  <c r="AM278"/>
  <c r="AB279"/>
  <c r="AC279"/>
  <c r="AD279"/>
  <c r="AE279"/>
  <c r="AF279"/>
  <c r="AG279"/>
  <c r="AH279"/>
  <c r="AI279"/>
  <c r="AJ279"/>
  <c r="AK279"/>
  <c r="AL279"/>
  <c r="AM279"/>
  <c r="AB280"/>
  <c r="AC280"/>
  <c r="AD280"/>
  <c r="AE280"/>
  <c r="AF280"/>
  <c r="AG280"/>
  <c r="AH280"/>
  <c r="AI280"/>
  <c r="AJ280"/>
  <c r="AK280"/>
  <c r="AL280"/>
  <c r="AM280"/>
  <c r="AB281"/>
  <c r="AC281"/>
  <c r="AD281"/>
  <c r="AE281"/>
  <c r="AF281"/>
  <c r="AG281"/>
  <c r="AH281"/>
  <c r="AI281"/>
  <c r="AJ281"/>
  <c r="AK281"/>
  <c r="AL281"/>
  <c r="AM281"/>
  <c r="AB282"/>
  <c r="AC282"/>
  <c r="AD282"/>
  <c r="AE282"/>
  <c r="AF282"/>
  <c r="AG282"/>
  <c r="AH282"/>
  <c r="AI282"/>
  <c r="AJ282"/>
  <c r="AK282"/>
  <c r="AL282"/>
  <c r="AM282"/>
  <c r="AB283"/>
  <c r="AC283"/>
  <c r="AD283"/>
  <c r="AE283"/>
  <c r="AF283"/>
  <c r="AG283"/>
  <c r="AH283"/>
  <c r="AI283"/>
  <c r="AJ283"/>
  <c r="AK283"/>
  <c r="AL283"/>
  <c r="AM283"/>
  <c r="AB284"/>
  <c r="AC284"/>
  <c r="AD284"/>
  <c r="AE284"/>
  <c r="AF284"/>
  <c r="AG284"/>
  <c r="AH284"/>
  <c r="AI284"/>
  <c r="AJ284"/>
  <c r="AK284"/>
  <c r="AL284"/>
  <c r="AM284"/>
  <c r="AB285"/>
  <c r="AC285"/>
  <c r="AD285"/>
  <c r="AE285"/>
  <c r="AF285"/>
  <c r="AG285"/>
  <c r="AH285"/>
  <c r="AI285"/>
  <c r="AJ285"/>
  <c r="AK285"/>
  <c r="AL285"/>
  <c r="AM285"/>
  <c r="AB286"/>
  <c r="AC286"/>
  <c r="AD286"/>
  <c r="AE286"/>
  <c r="AF286"/>
  <c r="AG286"/>
  <c r="AH286"/>
  <c r="AI286"/>
  <c r="AJ286"/>
  <c r="AK286"/>
  <c r="AL286"/>
  <c r="AM286"/>
  <c r="AB287"/>
  <c r="AC287"/>
  <c r="AD287"/>
  <c r="AE287"/>
  <c r="AF287"/>
  <c r="AG287"/>
  <c r="AH287"/>
  <c r="AI287"/>
  <c r="AJ287"/>
  <c r="AK287"/>
  <c r="AL287"/>
  <c r="AM287"/>
  <c r="AB288"/>
  <c r="AC288"/>
  <c r="AD288"/>
  <c r="AE288"/>
  <c r="AF288"/>
  <c r="AG288"/>
  <c r="AH288"/>
  <c r="AI288"/>
  <c r="AJ288"/>
  <c r="AK288"/>
  <c r="AL288"/>
  <c r="AM288"/>
  <c r="AB289"/>
  <c r="AC289"/>
  <c r="AD289"/>
  <c r="AE289"/>
  <c r="AF289"/>
  <c r="AG289"/>
  <c r="AH289"/>
  <c r="AI289"/>
  <c r="AJ289"/>
  <c r="AK289"/>
  <c r="AL289"/>
  <c r="AM289"/>
  <c r="AB290"/>
  <c r="AC290"/>
  <c r="AD290"/>
  <c r="AE290"/>
  <c r="AF290"/>
  <c r="AG290"/>
  <c r="AH290"/>
  <c r="AI290"/>
  <c r="AJ290"/>
  <c r="AK290"/>
  <c r="AL290"/>
  <c r="AM290"/>
  <c r="AB291"/>
  <c r="AC291"/>
  <c r="AD291"/>
  <c r="AE291"/>
  <c r="AF291"/>
  <c r="AG291"/>
  <c r="AH291"/>
  <c r="AI291"/>
  <c r="AJ291"/>
  <c r="AK291"/>
  <c r="AL291"/>
  <c r="AM291"/>
  <c r="AB292"/>
  <c r="AC292"/>
  <c r="AD292"/>
  <c r="AE292"/>
  <c r="AF292"/>
  <c r="AG292"/>
  <c r="AH292"/>
  <c r="AI292"/>
  <c r="AJ292"/>
  <c r="AK292"/>
  <c r="AL292"/>
  <c r="AM292"/>
  <c r="AB293"/>
  <c r="AC293"/>
  <c r="AD293"/>
  <c r="AE293"/>
  <c r="AF293"/>
  <c r="AG293"/>
  <c r="AH293"/>
  <c r="AI293"/>
  <c r="AJ293"/>
  <c r="AK293"/>
  <c r="AL293"/>
  <c r="AM293"/>
  <c r="AB294"/>
  <c r="AC294"/>
  <c r="AD294"/>
  <c r="AE294"/>
  <c r="AF294"/>
  <c r="AG294"/>
  <c r="AH294"/>
  <c r="AI294"/>
  <c r="AJ294"/>
  <c r="AK294"/>
  <c r="AL294"/>
  <c r="AM294"/>
  <c r="AB295"/>
  <c r="AC295"/>
  <c r="AD295"/>
  <c r="AE295"/>
  <c r="AF295"/>
  <c r="AG295"/>
  <c r="AH295"/>
  <c r="AI295"/>
  <c r="AJ295"/>
  <c r="AK295"/>
  <c r="AL295"/>
  <c r="AM295"/>
  <c r="AB296"/>
  <c r="AC296"/>
  <c r="AD296"/>
  <c r="AE296"/>
  <c r="AF296"/>
  <c r="AG296"/>
  <c r="AH296"/>
  <c r="AI296"/>
  <c r="AJ296"/>
  <c r="AK296"/>
  <c r="AL296"/>
  <c r="AM296"/>
  <c r="AB297"/>
  <c r="AC297"/>
  <c r="AD297"/>
  <c r="AE297"/>
  <c r="AF297"/>
  <c r="AG297"/>
  <c r="AH297"/>
  <c r="AI297"/>
  <c r="AJ297"/>
  <c r="AK297"/>
  <c r="AL297"/>
  <c r="AM297"/>
  <c r="AB298"/>
  <c r="AC298"/>
  <c r="AD298"/>
  <c r="AE298"/>
  <c r="AF298"/>
  <c r="AG298"/>
  <c r="AH298"/>
  <c r="AI298"/>
  <c r="AJ298"/>
  <c r="AK298"/>
  <c r="AL298"/>
  <c r="AM298"/>
  <c r="AB299"/>
  <c r="AC299"/>
  <c r="AD299"/>
  <c r="AE299"/>
  <c r="AF299"/>
  <c r="AG299"/>
  <c r="AH299"/>
  <c r="AI299"/>
  <c r="AJ299"/>
  <c r="AK299"/>
  <c r="AL299"/>
  <c r="AM299"/>
  <c r="AB300"/>
  <c r="AC300"/>
  <c r="AD300"/>
  <c r="AE300"/>
  <c r="AF300"/>
  <c r="AG300"/>
  <c r="AH300"/>
  <c r="AI300"/>
  <c r="AJ300"/>
  <c r="AK300"/>
  <c r="AL300"/>
  <c r="AM300"/>
  <c r="AB301"/>
  <c r="AC301"/>
  <c r="AD301"/>
  <c r="AE301"/>
  <c r="AF301"/>
  <c r="AG301"/>
  <c r="AH301"/>
  <c r="AI301"/>
  <c r="AJ301"/>
  <c r="AK301"/>
  <c r="AL301"/>
  <c r="AM301"/>
  <c r="AB302"/>
  <c r="AC302"/>
  <c r="AD302"/>
  <c r="AE302"/>
  <c r="AF302"/>
  <c r="AG302"/>
  <c r="AH302"/>
  <c r="AI302"/>
  <c r="AJ302"/>
  <c r="AK302"/>
  <c r="AL302"/>
  <c r="AM302"/>
  <c r="AB303"/>
  <c r="AC303"/>
  <c r="AD303"/>
  <c r="AE303"/>
  <c r="AF303"/>
  <c r="AG303"/>
  <c r="AH303"/>
  <c r="AI303"/>
  <c r="AJ303"/>
  <c r="AK303"/>
  <c r="AL303"/>
  <c r="AM303"/>
  <c r="AB304"/>
  <c r="AC304"/>
  <c r="AD304"/>
  <c r="AE304"/>
  <c r="AF304"/>
  <c r="AG304"/>
  <c r="AH304"/>
  <c r="AI304"/>
  <c r="AJ304"/>
  <c r="AK304"/>
  <c r="AL304"/>
  <c r="AM304"/>
  <c r="AB305"/>
  <c r="AC305"/>
  <c r="AD305"/>
  <c r="AE305"/>
  <c r="AF305"/>
  <c r="AG305"/>
  <c r="AH305"/>
  <c r="AI305"/>
  <c r="AJ305"/>
  <c r="AK305"/>
  <c r="AL305"/>
  <c r="AM305"/>
  <c r="AB306"/>
  <c r="AC306"/>
  <c r="AD306"/>
  <c r="AE306"/>
  <c r="AF306"/>
  <c r="AG306"/>
  <c r="AH306"/>
  <c r="AI306"/>
  <c r="AJ306"/>
  <c r="AK306"/>
  <c r="AL306"/>
  <c r="AM306"/>
  <c r="AB307"/>
  <c r="AC307"/>
  <c r="AD307"/>
  <c r="AE307"/>
  <c r="AF307"/>
  <c r="AG307"/>
  <c r="AH307"/>
  <c r="AI307"/>
  <c r="AJ307"/>
  <c r="AK307"/>
  <c r="AL307"/>
  <c r="AM307"/>
  <c r="AB308"/>
  <c r="AC308"/>
  <c r="AD308"/>
  <c r="AE308"/>
  <c r="AF308"/>
  <c r="AG308"/>
  <c r="AH308"/>
  <c r="AI308"/>
  <c r="AJ308"/>
  <c r="AK308"/>
  <c r="AL308"/>
  <c r="AM308"/>
  <c r="AB309"/>
  <c r="AC309"/>
  <c r="AD309"/>
  <c r="AE309"/>
  <c r="AF309"/>
  <c r="AG309"/>
  <c r="AH309"/>
  <c r="AI309"/>
  <c r="AJ309"/>
  <c r="AK309"/>
  <c r="AL309"/>
  <c r="AM309"/>
  <c r="AB310"/>
  <c r="AC310"/>
  <c r="AD310"/>
  <c r="AE310"/>
  <c r="AF310"/>
  <c r="AG310"/>
  <c r="AH310"/>
  <c r="AI310"/>
  <c r="AJ310"/>
  <c r="AK310"/>
  <c r="AL310"/>
  <c r="AM310"/>
  <c r="AB311"/>
  <c r="AC311"/>
  <c r="AD311"/>
  <c r="AE311"/>
  <c r="AF311"/>
  <c r="AG311"/>
  <c r="AH311"/>
  <c r="AI311"/>
  <c r="AJ311"/>
  <c r="AK311"/>
  <c r="AL311"/>
  <c r="AM311"/>
  <c r="AB312"/>
  <c r="AC312"/>
  <c r="AD312"/>
  <c r="AE312"/>
  <c r="AF312"/>
  <c r="AG312"/>
  <c r="AH312"/>
  <c r="AI312"/>
  <c r="AJ312"/>
  <c r="AK312"/>
  <c r="AL312"/>
  <c r="AM312"/>
  <c r="AB313"/>
  <c r="AC313"/>
  <c r="AD313"/>
  <c r="AE313"/>
  <c r="AF313"/>
  <c r="AG313"/>
  <c r="AH313"/>
  <c r="AI313"/>
  <c r="AJ313"/>
  <c r="AK313"/>
  <c r="AL313"/>
  <c r="AM313"/>
  <c r="AB314"/>
  <c r="AC314"/>
  <c r="AD314"/>
  <c r="AE314"/>
  <c r="AF314"/>
  <c r="AG314"/>
  <c r="AH314"/>
  <c r="AI314"/>
  <c r="AJ314"/>
  <c r="AK314"/>
  <c r="AL314"/>
  <c r="AM314"/>
  <c r="AB315"/>
  <c r="AC315"/>
  <c r="AD315"/>
  <c r="AE315"/>
  <c r="AF315"/>
  <c r="AG315"/>
  <c r="AH315"/>
  <c r="AI315"/>
  <c r="AJ315"/>
  <c r="AK315"/>
  <c r="AL315"/>
  <c r="AM315"/>
  <c r="AB316"/>
  <c r="AC316"/>
  <c r="AD316"/>
  <c r="AE316"/>
  <c r="AF316"/>
  <c r="AG316"/>
  <c r="AH316"/>
  <c r="AI316"/>
  <c r="AJ316"/>
  <c r="AK316"/>
  <c r="AL316"/>
  <c r="AM316"/>
  <c r="AB317"/>
  <c r="AC317"/>
  <c r="AD317"/>
  <c r="AE317"/>
  <c r="AF317"/>
  <c r="AG317"/>
  <c r="AH317"/>
  <c r="AI317"/>
  <c r="AJ317"/>
  <c r="AK317"/>
  <c r="AL317"/>
  <c r="AM317"/>
  <c r="AB318"/>
  <c r="AC318"/>
  <c r="AD318"/>
  <c r="AE318"/>
  <c r="AF318"/>
  <c r="AG318"/>
  <c r="AH318"/>
  <c r="AI318"/>
  <c r="AJ318"/>
  <c r="AK318"/>
  <c r="AL318"/>
  <c r="AM318"/>
  <c r="AB319"/>
  <c r="AC319"/>
  <c r="AD319"/>
  <c r="AE319"/>
  <c r="AF319"/>
  <c r="AG319"/>
  <c r="AH319"/>
  <c r="AI319"/>
  <c r="AJ319"/>
  <c r="AK319"/>
  <c r="AL319"/>
  <c r="AM319"/>
  <c r="AB320"/>
  <c r="AC320"/>
  <c r="AD320"/>
  <c r="AE320"/>
  <c r="AF320"/>
  <c r="AG320"/>
  <c r="AH320"/>
  <c r="AI320"/>
  <c r="AJ320"/>
  <c r="AK320"/>
  <c r="AL320"/>
  <c r="AM320"/>
  <c r="AB321"/>
  <c r="AC321"/>
  <c r="AD321"/>
  <c r="AE321"/>
  <c r="AF321"/>
  <c r="AG321"/>
  <c r="AH321"/>
  <c r="AI321"/>
  <c r="AJ321"/>
  <c r="AK321"/>
  <c r="AL321"/>
  <c r="AM321"/>
  <c r="AB322"/>
  <c r="AC322"/>
  <c r="AD322"/>
  <c r="AE322"/>
  <c r="AF322"/>
  <c r="AG322"/>
  <c r="AH322"/>
  <c r="AI322"/>
  <c r="AJ322"/>
  <c r="AK322"/>
  <c r="AL322"/>
  <c r="AM322"/>
  <c r="AB323"/>
  <c r="AC323"/>
  <c r="AD323"/>
  <c r="AE323"/>
  <c r="AF323"/>
  <c r="AG323"/>
  <c r="AH323"/>
  <c r="AI323"/>
  <c r="AJ323"/>
  <c r="AK323"/>
  <c r="AL323"/>
  <c r="AM323"/>
  <c r="AB324"/>
  <c r="AC324"/>
  <c r="AD324"/>
  <c r="AE324"/>
  <c r="AF324"/>
  <c r="AG324"/>
  <c r="AH324"/>
  <c r="AI324"/>
  <c r="AJ324"/>
  <c r="AK324"/>
  <c r="AL324"/>
  <c r="AM324"/>
  <c r="AB325"/>
  <c r="AC325"/>
  <c r="AD325"/>
  <c r="AE325"/>
  <c r="AF325"/>
  <c r="AG325"/>
  <c r="AH325"/>
  <c r="AI325"/>
  <c r="AJ325"/>
  <c r="AK325"/>
  <c r="AL325"/>
  <c r="AM325"/>
  <c r="AB326"/>
  <c r="AC326"/>
  <c r="AD326"/>
  <c r="AE326"/>
  <c r="AF326"/>
  <c r="AG326"/>
  <c r="AH326"/>
  <c r="AI326"/>
  <c r="AJ326"/>
  <c r="AK326"/>
  <c r="AL326"/>
  <c r="AM326"/>
  <c r="AB327"/>
  <c r="AC327"/>
  <c r="AD327"/>
  <c r="AE327"/>
  <c r="AF327"/>
  <c r="AG327"/>
  <c r="AH327"/>
  <c r="AI327"/>
  <c r="AJ327"/>
  <c r="AK327"/>
  <c r="AL327"/>
  <c r="AM327"/>
  <c r="AB328"/>
  <c r="AC328"/>
  <c r="AD328"/>
  <c r="AE328"/>
  <c r="AF328"/>
  <c r="AG328"/>
  <c r="AH328"/>
  <c r="AI328"/>
  <c r="AJ328"/>
  <c r="AK328"/>
  <c r="AL328"/>
  <c r="AM328"/>
  <c r="AB329"/>
  <c r="AC329"/>
  <c r="AD329"/>
  <c r="AE329"/>
  <c r="AF329"/>
  <c r="AG329"/>
  <c r="AH329"/>
  <c r="AI329"/>
  <c r="AJ329"/>
  <c r="AK329"/>
  <c r="AL329"/>
  <c r="AM329"/>
  <c r="AB330"/>
  <c r="AC330"/>
  <c r="AD330"/>
  <c r="AE330"/>
  <c r="AF330"/>
  <c r="AG330"/>
  <c r="AH330"/>
  <c r="AI330"/>
  <c r="AJ330"/>
  <c r="AK330"/>
  <c r="AL330"/>
  <c r="AM330"/>
  <c r="AB331"/>
  <c r="AC331"/>
  <c r="AD331"/>
  <c r="AE331"/>
  <c r="AF331"/>
  <c r="AG331"/>
  <c r="AH331"/>
  <c r="AI331"/>
  <c r="AJ331"/>
  <c r="AK331"/>
  <c r="AL331"/>
  <c r="AM331"/>
  <c r="AB332"/>
  <c r="AC332"/>
  <c r="AD332"/>
  <c r="AE332"/>
  <c r="AF332"/>
  <c r="AG332"/>
  <c r="AH332"/>
  <c r="AI332"/>
  <c r="AJ332"/>
  <c r="AK332"/>
  <c r="AL332"/>
  <c r="AM332"/>
  <c r="AB333"/>
  <c r="AC333"/>
  <c r="AD333"/>
  <c r="AE333"/>
  <c r="AF333"/>
  <c r="AG333"/>
  <c r="AH333"/>
  <c r="AI333"/>
  <c r="AJ333"/>
  <c r="AK333"/>
  <c r="AL333"/>
  <c r="AM333"/>
  <c r="AB334"/>
  <c r="AC334"/>
  <c r="AD334"/>
  <c r="AE334"/>
  <c r="AF334"/>
  <c r="AG334"/>
  <c r="AH334"/>
  <c r="AI334"/>
  <c r="AJ334"/>
  <c r="AK334"/>
  <c r="AL334"/>
  <c r="AM334"/>
  <c r="AB335"/>
  <c r="AC335"/>
  <c r="AD335"/>
  <c r="AE335"/>
  <c r="AF335"/>
  <c r="AG335"/>
  <c r="AH335"/>
  <c r="AI335"/>
  <c r="AJ335"/>
  <c r="AK335"/>
  <c r="AL335"/>
  <c r="AM335"/>
  <c r="AB336"/>
  <c r="AC336"/>
  <c r="AD336"/>
  <c r="AE336"/>
  <c r="AF336"/>
  <c r="AG336"/>
  <c r="AH336"/>
  <c r="AI336"/>
  <c r="AJ336"/>
  <c r="AK336"/>
  <c r="AL336"/>
  <c r="AM336"/>
  <c r="AB337"/>
  <c r="AC337"/>
  <c r="AD337"/>
  <c r="AE337"/>
  <c r="AF337"/>
  <c r="AG337"/>
  <c r="AH337"/>
  <c r="AI337"/>
  <c r="AJ337"/>
  <c r="AK337"/>
  <c r="AL337"/>
  <c r="AM337"/>
  <c r="AB338"/>
  <c r="AC338"/>
  <c r="AD338"/>
  <c r="AE338"/>
  <c r="AF338"/>
  <c r="AG338"/>
  <c r="AH338"/>
  <c r="AI338"/>
  <c r="AJ338"/>
  <c r="AK338"/>
  <c r="AL338"/>
  <c r="AM338"/>
  <c r="AB339"/>
  <c r="AC339"/>
  <c r="AD339"/>
  <c r="AE339"/>
  <c r="AF339"/>
  <c r="AG339"/>
  <c r="AH339"/>
  <c r="AI339"/>
  <c r="AJ339"/>
  <c r="AK339"/>
  <c r="AL339"/>
  <c r="AM339"/>
  <c r="AB340"/>
  <c r="AC340"/>
  <c r="AD340"/>
  <c r="AE340"/>
  <c r="AF340"/>
  <c r="AG340"/>
  <c r="AH340"/>
  <c r="AI340"/>
  <c r="AJ340"/>
  <c r="AK340"/>
  <c r="AL340"/>
  <c r="AM340"/>
  <c r="AB341"/>
  <c r="AC341"/>
  <c r="AD341"/>
  <c r="AE341"/>
  <c r="AF341"/>
  <c r="AG341"/>
  <c r="AH341"/>
  <c r="AI341"/>
  <c r="AJ341"/>
  <c r="AK341"/>
  <c r="AL341"/>
  <c r="AM341"/>
  <c r="AB342"/>
  <c r="AC342"/>
  <c r="AD342"/>
  <c r="AE342"/>
  <c r="AF342"/>
  <c r="AG342"/>
  <c r="AH342"/>
  <c r="AI342"/>
  <c r="AJ342"/>
  <c r="AK342"/>
  <c r="AL342"/>
  <c r="AM342"/>
  <c r="AB343"/>
  <c r="AC343"/>
  <c r="AD343"/>
  <c r="AE343"/>
  <c r="AF343"/>
  <c r="AG343"/>
  <c r="AH343"/>
  <c r="AI343"/>
  <c r="AJ343"/>
  <c r="AK343"/>
  <c r="AL343"/>
  <c r="AM343"/>
  <c r="AB344"/>
  <c r="AC344"/>
  <c r="AD344"/>
  <c r="AE344"/>
  <c r="AF344"/>
  <c r="AG344"/>
  <c r="AH344"/>
  <c r="AI344"/>
  <c r="AJ344"/>
  <c r="AK344"/>
  <c r="AL344"/>
  <c r="AM344"/>
  <c r="AB345"/>
  <c r="AC345"/>
  <c r="AD345"/>
  <c r="AE345"/>
  <c r="AF345"/>
  <c r="AG345"/>
  <c r="AH345"/>
  <c r="AI345"/>
  <c r="AJ345"/>
  <c r="AK345"/>
  <c r="AL345"/>
  <c r="AM345"/>
  <c r="AB346"/>
  <c r="AC346"/>
  <c r="AD346"/>
  <c r="AE346"/>
  <c r="AF346"/>
  <c r="AG346"/>
  <c r="AH346"/>
  <c r="AI346"/>
  <c r="AJ346"/>
  <c r="AK346"/>
  <c r="AL346"/>
  <c r="AM346"/>
  <c r="AB347"/>
  <c r="AC347"/>
  <c r="AD347"/>
  <c r="AE347"/>
  <c r="AF347"/>
  <c r="AG347"/>
  <c r="AH347"/>
  <c r="AI347"/>
  <c r="AJ347"/>
  <c r="AK347"/>
  <c r="AL347"/>
  <c r="AM347"/>
  <c r="AB348"/>
  <c r="AC348"/>
  <c r="AD348"/>
  <c r="AE348"/>
  <c r="AF348"/>
  <c r="AG348"/>
  <c r="AH348"/>
  <c r="AI348"/>
  <c r="AJ348"/>
  <c r="AK348"/>
  <c r="AL348"/>
  <c r="AM348"/>
  <c r="AB349"/>
  <c r="AC349"/>
  <c r="AD349"/>
  <c r="AE349"/>
  <c r="AF349"/>
  <c r="AG349"/>
  <c r="AH349"/>
  <c r="AI349"/>
  <c r="AJ349"/>
  <c r="AK349"/>
  <c r="AL349"/>
  <c r="AM349"/>
  <c r="AB350"/>
  <c r="AC350"/>
  <c r="AD350"/>
  <c r="AE350"/>
  <c r="AF350"/>
  <c r="AG350"/>
  <c r="AH350"/>
  <c r="AI350"/>
  <c r="AJ350"/>
  <c r="AK350"/>
  <c r="AL350"/>
  <c r="AM350"/>
  <c r="AB351"/>
  <c r="AC351"/>
  <c r="AD351"/>
  <c r="AE351"/>
  <c r="AF351"/>
  <c r="AG351"/>
  <c r="AH351"/>
  <c r="AI351"/>
  <c r="AJ351"/>
  <c r="AK351"/>
  <c r="AL351"/>
  <c r="AM351"/>
  <c r="AB352"/>
  <c r="AC352"/>
  <c r="AD352"/>
  <c r="AE352"/>
  <c r="AF352"/>
  <c r="AG352"/>
  <c r="AH352"/>
  <c r="AI352"/>
  <c r="AJ352"/>
  <c r="AK352"/>
  <c r="AL352"/>
  <c r="AM352"/>
  <c r="AB353"/>
  <c r="AC353"/>
  <c r="AD353"/>
  <c r="AE353"/>
  <c r="AF353"/>
  <c r="AG353"/>
  <c r="AH353"/>
  <c r="AI353"/>
  <c r="AJ353"/>
  <c r="AK353"/>
  <c r="AL353"/>
  <c r="AM353"/>
  <c r="AB354"/>
  <c r="AC354"/>
  <c r="AD354"/>
  <c r="AE354"/>
  <c r="AF354"/>
  <c r="AG354"/>
  <c r="AH354"/>
  <c r="AI354"/>
  <c r="AJ354"/>
  <c r="AK354"/>
  <c r="AL354"/>
  <c r="AM354"/>
  <c r="AB355"/>
  <c r="AC355"/>
  <c r="AD355"/>
  <c r="AE355"/>
  <c r="AF355"/>
  <c r="AG355"/>
  <c r="AH355"/>
  <c r="AI355"/>
  <c r="AJ355"/>
  <c r="AK355"/>
  <c r="AL355"/>
  <c r="AM355"/>
  <c r="AB356"/>
  <c r="AC356"/>
  <c r="AD356"/>
  <c r="AE356"/>
  <c r="AF356"/>
  <c r="AG356"/>
  <c r="AH356"/>
  <c r="AI356"/>
  <c r="AJ356"/>
  <c r="AK356"/>
  <c r="AL356"/>
  <c r="AM356"/>
  <c r="AB357"/>
  <c r="AC357"/>
  <c r="AD357"/>
  <c r="AE357"/>
  <c r="AF357"/>
  <c r="AG357"/>
  <c r="AH357"/>
  <c r="AI357"/>
  <c r="AJ357"/>
  <c r="AK357"/>
  <c r="AL357"/>
  <c r="AM357"/>
  <c r="AB358"/>
  <c r="AC358"/>
  <c r="AD358"/>
  <c r="AE358"/>
  <c r="AF358"/>
  <c r="AG358"/>
  <c r="AH358"/>
  <c r="AI358"/>
  <c r="AJ358"/>
  <c r="AK358"/>
  <c r="AL358"/>
  <c r="AM358"/>
  <c r="AB359"/>
  <c r="AC359"/>
  <c r="AD359"/>
  <c r="AE359"/>
  <c r="AF359"/>
  <c r="AG359"/>
  <c r="AH359"/>
  <c r="AI359"/>
  <c r="AJ359"/>
  <c r="AK359"/>
  <c r="AL359"/>
  <c r="AM359"/>
  <c r="AB360"/>
  <c r="AC360"/>
  <c r="AD360"/>
  <c r="AE360"/>
  <c r="AF360"/>
  <c r="AG360"/>
  <c r="AH360"/>
  <c r="AI360"/>
  <c r="AJ360"/>
  <c r="AK360"/>
  <c r="AL360"/>
  <c r="AM360"/>
  <c r="AB361"/>
  <c r="AC361"/>
  <c r="AD361"/>
  <c r="AE361"/>
  <c r="AF361"/>
  <c r="AG361"/>
  <c r="AH361"/>
  <c r="AI361"/>
  <c r="AJ361"/>
  <c r="AK361"/>
  <c r="AL361"/>
  <c r="AM361"/>
  <c r="AB362"/>
  <c r="AC362"/>
  <c r="AD362"/>
  <c r="AE362"/>
  <c r="AF362"/>
  <c r="AG362"/>
  <c r="AH362"/>
  <c r="AI362"/>
  <c r="AJ362"/>
  <c r="AK362"/>
  <c r="AL362"/>
  <c r="AM362"/>
  <c r="AB363"/>
  <c r="AC363"/>
  <c r="AD363"/>
  <c r="AE363"/>
  <c r="AF363"/>
  <c r="AG363"/>
  <c r="AH363"/>
  <c r="AI363"/>
  <c r="AJ363"/>
  <c r="AK363"/>
  <c r="AL363"/>
  <c r="AM363"/>
  <c r="AB364"/>
  <c r="AC364"/>
  <c r="AD364"/>
  <c r="AE364"/>
  <c r="AF364"/>
  <c r="AG364"/>
  <c r="AH364"/>
  <c r="AI364"/>
  <c r="AJ364"/>
  <c r="AK364"/>
  <c r="AL364"/>
  <c r="AM364"/>
  <c r="AB365"/>
  <c r="AC365"/>
  <c r="AD365"/>
  <c r="AE365"/>
  <c r="AF365"/>
  <c r="AG365"/>
  <c r="AH365"/>
  <c r="AI365"/>
  <c r="AJ365"/>
  <c r="AK365"/>
  <c r="AL365"/>
  <c r="AM365"/>
  <c r="AB366"/>
  <c r="AC366"/>
  <c r="AD366"/>
  <c r="AE366"/>
  <c r="AF366"/>
  <c r="AG366"/>
  <c r="AH366"/>
  <c r="AI366"/>
  <c r="AJ366"/>
  <c r="AK366"/>
  <c r="AL366"/>
  <c r="AM366"/>
  <c r="AB367"/>
  <c r="AC367"/>
  <c r="AD367"/>
  <c r="AE367"/>
  <c r="AF367"/>
  <c r="AG367"/>
  <c r="AH367"/>
  <c r="AI367"/>
  <c r="AJ367"/>
  <c r="AK367"/>
  <c r="AL367"/>
  <c r="AM367"/>
  <c r="AB368"/>
  <c r="AC368"/>
  <c r="AD368"/>
  <c r="AE368"/>
  <c r="AF368"/>
  <c r="AG368"/>
  <c r="AH368"/>
  <c r="AI368"/>
  <c r="AJ368"/>
  <c r="AK368"/>
  <c r="AL368"/>
  <c r="AM368"/>
  <c r="AB369"/>
  <c r="AC369"/>
  <c r="AD369"/>
  <c r="AE369"/>
  <c r="AF369"/>
  <c r="AG369"/>
  <c r="AH369"/>
  <c r="AI369"/>
  <c r="AJ369"/>
  <c r="AK369"/>
  <c r="AL369"/>
  <c r="AM369"/>
  <c r="AB370"/>
  <c r="AC370"/>
  <c r="AD370"/>
  <c r="AE370"/>
  <c r="AF370"/>
  <c r="AG370"/>
  <c r="AH370"/>
  <c r="AI370"/>
  <c r="AJ370"/>
  <c r="AK370"/>
  <c r="AL370"/>
  <c r="AM370"/>
  <c r="AB371"/>
  <c r="AC371"/>
  <c r="AD371"/>
  <c r="AE371"/>
  <c r="AF371"/>
  <c r="AG371"/>
  <c r="AH371"/>
  <c r="AI371"/>
  <c r="AJ371"/>
  <c r="AK371"/>
  <c r="AL371"/>
  <c r="AM371"/>
  <c r="AB372"/>
  <c r="AC372"/>
  <c r="AD372"/>
  <c r="AE372"/>
  <c r="AF372"/>
  <c r="AG372"/>
  <c r="AH372"/>
  <c r="AI372"/>
  <c r="AJ372"/>
  <c r="AK372"/>
  <c r="AL372"/>
  <c r="AM372"/>
  <c r="AB373"/>
  <c r="AC373"/>
  <c r="AD373"/>
  <c r="AE373"/>
  <c r="AF373"/>
  <c r="AG373"/>
  <c r="AH373"/>
  <c r="AI373"/>
  <c r="AJ373"/>
  <c r="AK373"/>
  <c r="AL373"/>
  <c r="AM373"/>
  <c r="AB374"/>
  <c r="AC374"/>
  <c r="AD374"/>
  <c r="AE374"/>
  <c r="AF374"/>
  <c r="AG374"/>
  <c r="AH374"/>
  <c r="AI374"/>
  <c r="AJ374"/>
  <c r="AK374"/>
  <c r="AL374"/>
  <c r="AM374"/>
  <c r="AB375"/>
  <c r="AC375"/>
  <c r="AD375"/>
  <c r="AE375"/>
  <c r="AF375"/>
  <c r="AG375"/>
  <c r="AH375"/>
  <c r="AI375"/>
  <c r="AJ375"/>
  <c r="AK375"/>
  <c r="AL375"/>
  <c r="AM375"/>
  <c r="AB376"/>
  <c r="AC376"/>
  <c r="AD376"/>
  <c r="AE376"/>
  <c r="AF376"/>
  <c r="AG376"/>
  <c r="AH376"/>
  <c r="AI376"/>
  <c r="AJ376"/>
  <c r="AK376"/>
  <c r="AL376"/>
  <c r="AM376"/>
  <c r="AB377"/>
  <c r="AC377"/>
  <c r="AD377"/>
  <c r="AE377"/>
  <c r="AF377"/>
  <c r="AG377"/>
  <c r="AH377"/>
  <c r="AI377"/>
  <c r="AJ377"/>
  <c r="AK377"/>
  <c r="AL377"/>
  <c r="AM377"/>
  <c r="AB378"/>
  <c r="AC378"/>
  <c r="AD378"/>
  <c r="AE378"/>
  <c r="AF378"/>
  <c r="AG378"/>
  <c r="AH378"/>
  <c r="AI378"/>
  <c r="AJ378"/>
  <c r="AK378"/>
  <c r="AL378"/>
  <c r="AM378"/>
  <c r="AB379"/>
  <c r="AC379"/>
  <c r="AD379"/>
  <c r="AE379"/>
  <c r="AF379"/>
  <c r="AG379"/>
  <c r="AH379"/>
  <c r="AI379"/>
  <c r="AJ379"/>
  <c r="AK379"/>
  <c r="AL379"/>
  <c r="AM379"/>
  <c r="AB380"/>
  <c r="AC380"/>
  <c r="AD380"/>
  <c r="AE380"/>
  <c r="AF380"/>
  <c r="AG380"/>
  <c r="AH380"/>
  <c r="AI380"/>
  <c r="AJ380"/>
  <c r="AK380"/>
  <c r="AL380"/>
  <c r="AM380"/>
  <c r="AB381"/>
  <c r="AC381"/>
  <c r="AD381"/>
  <c r="AE381"/>
  <c r="AF381"/>
  <c r="AG381"/>
  <c r="AH381"/>
  <c r="AI381"/>
  <c r="AJ381"/>
  <c r="AK381"/>
  <c r="AL381"/>
  <c r="AM381"/>
  <c r="AB382"/>
  <c r="AC382"/>
  <c r="AD382"/>
  <c r="AE382"/>
  <c r="AF382"/>
  <c r="AG382"/>
  <c r="AH382"/>
  <c r="AI382"/>
  <c r="AJ382"/>
  <c r="AK382"/>
  <c r="AL382"/>
  <c r="AM382"/>
  <c r="AB383"/>
  <c r="AC383"/>
  <c r="AD383"/>
  <c r="AE383"/>
  <c r="AF383"/>
  <c r="AG383"/>
  <c r="AH383"/>
  <c r="AI383"/>
  <c r="AJ383"/>
  <c r="AK383"/>
  <c r="AL383"/>
  <c r="AM383"/>
  <c r="AB384"/>
  <c r="AC384"/>
  <c r="AD384"/>
  <c r="AE384"/>
  <c r="AF384"/>
  <c r="AG384"/>
  <c r="AH384"/>
  <c r="AI384"/>
  <c r="AJ384"/>
  <c r="AK384"/>
  <c r="AL384"/>
  <c r="AM384"/>
  <c r="AB385"/>
  <c r="AC385"/>
  <c r="AD385"/>
  <c r="AE385"/>
  <c r="AF385"/>
  <c r="AG385"/>
  <c r="AH385"/>
  <c r="AI385"/>
  <c r="AJ385"/>
  <c r="AK385"/>
  <c r="AL385"/>
  <c r="AM385"/>
  <c r="AB386"/>
  <c r="AC386"/>
  <c r="AD386"/>
  <c r="AE386"/>
  <c r="AF386"/>
  <c r="AG386"/>
  <c r="AH386"/>
  <c r="AI386"/>
  <c r="AJ386"/>
  <c r="AK386"/>
  <c r="AL386"/>
  <c r="AM386"/>
  <c r="AB387"/>
  <c r="AC387"/>
  <c r="AD387"/>
  <c r="AE387"/>
  <c r="AF387"/>
  <c r="AG387"/>
  <c r="AH387"/>
  <c r="AI387"/>
  <c r="AJ387"/>
  <c r="AK387"/>
  <c r="AL387"/>
  <c r="AM387"/>
  <c r="AB388"/>
  <c r="AC388"/>
  <c r="AD388"/>
  <c r="AE388"/>
  <c r="AF388"/>
  <c r="AG388"/>
  <c r="AH388"/>
  <c r="AI388"/>
  <c r="AJ388"/>
  <c r="AK388"/>
  <c r="AL388"/>
  <c r="AM388"/>
  <c r="AB389"/>
  <c r="AC389"/>
  <c r="AD389"/>
  <c r="AE389"/>
  <c r="AF389"/>
  <c r="AG389"/>
  <c r="AH389"/>
  <c r="AI389"/>
  <c r="AJ389"/>
  <c r="AK389"/>
  <c r="AL389"/>
  <c r="AM389"/>
  <c r="AB390"/>
  <c r="AC390"/>
  <c r="AD390"/>
  <c r="AE390"/>
  <c r="AF390"/>
  <c r="AG390"/>
  <c r="AH390"/>
  <c r="AI390"/>
  <c r="AJ390"/>
  <c r="AK390"/>
  <c r="AL390"/>
  <c r="AM390"/>
  <c r="AB391"/>
  <c r="AC391"/>
  <c r="AD391"/>
  <c r="AE391"/>
  <c r="AF391"/>
  <c r="AG391"/>
  <c r="AH391"/>
  <c r="AI391"/>
  <c r="AJ391"/>
  <c r="AK391"/>
  <c r="AL391"/>
  <c r="AM391"/>
  <c r="AB392"/>
  <c r="AC392"/>
  <c r="AD392"/>
  <c r="AE392"/>
  <c r="AF392"/>
  <c r="AG392"/>
  <c r="AH392"/>
  <c r="AI392"/>
  <c r="AJ392"/>
  <c r="AK392"/>
  <c r="AL392"/>
  <c r="AM392"/>
  <c r="AB393"/>
  <c r="AC393"/>
  <c r="AD393"/>
  <c r="AE393"/>
  <c r="AF393"/>
  <c r="AG393"/>
  <c r="AH393"/>
  <c r="AI393"/>
  <c r="AJ393"/>
  <c r="AK393"/>
  <c r="AL393"/>
  <c r="AM393"/>
  <c r="AB394"/>
  <c r="AC394"/>
  <c r="AD394"/>
  <c r="AE394"/>
  <c r="AF394"/>
  <c r="AG394"/>
  <c r="AH394"/>
  <c r="AI394"/>
  <c r="AJ394"/>
  <c r="AK394"/>
  <c r="AL394"/>
  <c r="AM394"/>
  <c r="AB395"/>
  <c r="AC395"/>
  <c r="AD395"/>
  <c r="AE395"/>
  <c r="AF395"/>
  <c r="AG395"/>
  <c r="AH395"/>
  <c r="AI395"/>
  <c r="AJ395"/>
  <c r="AK395"/>
  <c r="AL395"/>
  <c r="AM395"/>
  <c r="AB396"/>
  <c r="AC396"/>
  <c r="AD396"/>
  <c r="AE396"/>
  <c r="AF396"/>
  <c r="AG396"/>
  <c r="AH396"/>
  <c r="AI396"/>
  <c r="AJ396"/>
  <c r="AK396"/>
  <c r="AL396"/>
  <c r="AM396"/>
  <c r="AB397"/>
  <c r="AC397"/>
  <c r="AD397"/>
  <c r="AE397"/>
  <c r="AF397"/>
  <c r="AG397"/>
  <c r="AH397"/>
  <c r="AI397"/>
  <c r="AJ397"/>
  <c r="AK397"/>
  <c r="AL397"/>
  <c r="AM397"/>
  <c r="AB398"/>
  <c r="AC398"/>
  <c r="AD398"/>
  <c r="AE398"/>
  <c r="AF398"/>
  <c r="AG398"/>
  <c r="AH398"/>
  <c r="AI398"/>
  <c r="AJ398"/>
  <c r="AK398"/>
  <c r="AL398"/>
  <c r="AM398"/>
  <c r="AB399"/>
  <c r="AC399"/>
  <c r="AD399"/>
  <c r="AE399"/>
  <c r="AF399"/>
  <c r="AG399"/>
  <c r="AH399"/>
  <c r="AI399"/>
  <c r="AJ399"/>
  <c r="AK399"/>
  <c r="AL399"/>
  <c r="AM399"/>
  <c r="AB400"/>
  <c r="AC400"/>
  <c r="AD400"/>
  <c r="AE400"/>
  <c r="AF400"/>
  <c r="AG400"/>
  <c r="AH400"/>
  <c r="AI400"/>
  <c r="AJ400"/>
  <c r="AK400"/>
  <c r="AL400"/>
  <c r="AM400"/>
  <c r="AB401"/>
  <c r="AC401"/>
  <c r="AD401"/>
  <c r="AE401"/>
  <c r="AF401"/>
  <c r="AG401"/>
  <c r="AH401"/>
  <c r="AI401"/>
  <c r="AJ401"/>
  <c r="AK401"/>
  <c r="AL401"/>
  <c r="AM401"/>
  <c r="AB402"/>
  <c r="AC402"/>
  <c r="AD402"/>
  <c r="AE402"/>
  <c r="AF402"/>
  <c r="AG402"/>
  <c r="AH402"/>
  <c r="AI402"/>
  <c r="AJ402"/>
  <c r="AK402"/>
  <c r="AL402"/>
  <c r="AM402"/>
  <c r="AB403"/>
  <c r="AC403"/>
  <c r="AD403"/>
  <c r="AE403"/>
  <c r="AF403"/>
  <c r="AG403"/>
  <c r="AH403"/>
  <c r="AI403"/>
  <c r="AJ403"/>
  <c r="AK403"/>
  <c r="AL403"/>
  <c r="AM403"/>
  <c r="AB404"/>
  <c r="AC404"/>
  <c r="AD404"/>
  <c r="AE404"/>
  <c r="AF404"/>
  <c r="AG404"/>
  <c r="AH404"/>
  <c r="AI404"/>
  <c r="AJ404"/>
  <c r="AK404"/>
  <c r="AL404"/>
  <c r="AM404"/>
  <c r="AB405"/>
  <c r="AC405"/>
  <c r="AD405"/>
  <c r="AE405"/>
  <c r="AF405"/>
  <c r="AG405"/>
  <c r="AH405"/>
  <c r="AI405"/>
  <c r="AJ405"/>
  <c r="AK405"/>
  <c r="AL405"/>
  <c r="AM405"/>
  <c r="AB406"/>
  <c r="AC406"/>
  <c r="AD406"/>
  <c r="AE406"/>
  <c r="AF406"/>
  <c r="AG406"/>
  <c r="AH406"/>
  <c r="AI406"/>
  <c r="AJ406"/>
  <c r="AK406"/>
  <c r="AL406"/>
  <c r="AM406"/>
  <c r="AB407"/>
  <c r="AC407"/>
  <c r="AD407"/>
  <c r="AE407"/>
  <c r="AF407"/>
  <c r="AG407"/>
  <c r="AH407"/>
  <c r="AI407"/>
  <c r="AJ407"/>
  <c r="AK407"/>
  <c r="AL407"/>
  <c r="AM407"/>
  <c r="AB408"/>
  <c r="AC408"/>
  <c r="AD408"/>
  <c r="AE408"/>
  <c r="AF408"/>
  <c r="AG408"/>
  <c r="AH408"/>
  <c r="AI408"/>
  <c r="AJ408"/>
  <c r="AK408"/>
  <c r="AL408"/>
  <c r="AM408"/>
  <c r="AB409"/>
  <c r="AC409"/>
  <c r="AD409"/>
  <c r="AE409"/>
  <c r="AF409"/>
  <c r="AG409"/>
  <c r="AH409"/>
  <c r="AI409"/>
  <c r="AJ409"/>
  <c r="AK409"/>
  <c r="AL409"/>
  <c r="AM409"/>
  <c r="AB410"/>
  <c r="AC410"/>
  <c r="AD410"/>
  <c r="AE410"/>
  <c r="AF410"/>
  <c r="AG410"/>
  <c r="AH410"/>
  <c r="AI410"/>
  <c r="AJ410"/>
  <c r="AK410"/>
  <c r="AL410"/>
  <c r="AM410"/>
  <c r="AB411"/>
  <c r="AC411"/>
  <c r="AD411"/>
  <c r="AE411"/>
  <c r="AF411"/>
  <c r="AG411"/>
  <c r="AH411"/>
  <c r="AI411"/>
  <c r="AJ411"/>
  <c r="AK411"/>
  <c r="AL411"/>
  <c r="AM411"/>
  <c r="AB412"/>
  <c r="AC412"/>
  <c r="AD412"/>
  <c r="AE412"/>
  <c r="AF412"/>
  <c r="AG412"/>
  <c r="AH412"/>
  <c r="AI412"/>
  <c r="AJ412"/>
  <c r="AK412"/>
  <c r="AL412"/>
  <c r="AM412"/>
  <c r="AB413"/>
  <c r="AC413"/>
  <c r="AD413"/>
  <c r="AE413"/>
  <c r="AF413"/>
  <c r="AG413"/>
  <c r="AH413"/>
  <c r="AI413"/>
  <c r="AJ413"/>
  <c r="AK413"/>
  <c r="AL413"/>
  <c r="AM413"/>
  <c r="AB414"/>
  <c r="AC414"/>
  <c r="AD414"/>
  <c r="AE414"/>
  <c r="AF414"/>
  <c r="AG414"/>
  <c r="AH414"/>
  <c r="AI414"/>
  <c r="AJ414"/>
  <c r="AK414"/>
  <c r="AL414"/>
  <c r="AM414"/>
  <c r="AB415"/>
  <c r="AC415"/>
  <c r="AD415"/>
  <c r="AE415"/>
  <c r="AF415"/>
  <c r="AG415"/>
  <c r="AH415"/>
  <c r="AI415"/>
  <c r="AJ415"/>
  <c r="AK415"/>
  <c r="AL415"/>
  <c r="AM415"/>
  <c r="AB416"/>
  <c r="AC416"/>
  <c r="AD416"/>
  <c r="AE416"/>
  <c r="AF416"/>
  <c r="AG416"/>
  <c r="AH416"/>
  <c r="AI416"/>
  <c r="AJ416"/>
  <c r="AK416"/>
  <c r="AL416"/>
  <c r="AM416"/>
  <c r="AB417"/>
  <c r="AC417"/>
  <c r="AD417"/>
  <c r="AE417"/>
  <c r="AF417"/>
  <c r="AG417"/>
  <c r="AH417"/>
  <c r="AI417"/>
  <c r="AJ417"/>
  <c r="AK417"/>
  <c r="AL417"/>
  <c r="AM417"/>
  <c r="AB418"/>
  <c r="AC418"/>
  <c r="AD418"/>
  <c r="AE418"/>
  <c r="AF418"/>
  <c r="AG418"/>
  <c r="AH418"/>
  <c r="AI418"/>
  <c r="AJ418"/>
  <c r="AK418"/>
  <c r="AL418"/>
  <c r="AM418"/>
  <c r="AB419"/>
  <c r="AC419"/>
  <c r="AD419"/>
  <c r="AE419"/>
  <c r="AF419"/>
  <c r="AG419"/>
  <c r="AH419"/>
  <c r="AI419"/>
  <c r="AJ419"/>
  <c r="AK419"/>
  <c r="AL419"/>
  <c r="AM419"/>
  <c r="AB420"/>
  <c r="AC420"/>
  <c r="AD420"/>
  <c r="AE420"/>
  <c r="AF420"/>
  <c r="AG420"/>
  <c r="AH420"/>
  <c r="AI420"/>
  <c r="AJ420"/>
  <c r="AK420"/>
  <c r="AL420"/>
  <c r="AM420"/>
  <c r="AB421"/>
  <c r="AC421"/>
  <c r="AD421"/>
  <c r="AE421"/>
  <c r="AF421"/>
  <c r="AG421"/>
  <c r="AH421"/>
  <c r="AI421"/>
  <c r="AJ421"/>
  <c r="AK421"/>
  <c r="AL421"/>
  <c r="AM421"/>
  <c r="AB422"/>
  <c r="AC422"/>
  <c r="AD422"/>
  <c r="AE422"/>
  <c r="AF422"/>
  <c r="AG422"/>
  <c r="AH422"/>
  <c r="AI422"/>
  <c r="AJ422"/>
  <c r="AK422"/>
  <c r="AL422"/>
  <c r="AM422"/>
  <c r="AB423"/>
  <c r="AC423"/>
  <c r="AD423"/>
  <c r="AE423"/>
  <c r="AF423"/>
  <c r="AG423"/>
  <c r="AH423"/>
  <c r="AI423"/>
  <c r="AJ423"/>
  <c r="AK423"/>
  <c r="AL423"/>
  <c r="AM423"/>
  <c r="AB424"/>
  <c r="AC424"/>
  <c r="AD424"/>
  <c r="AE424"/>
  <c r="AF424"/>
  <c r="AG424"/>
  <c r="AH424"/>
  <c r="AI424"/>
  <c r="AJ424"/>
  <c r="AK424"/>
  <c r="AL424"/>
  <c r="AM424"/>
  <c r="AB425"/>
  <c r="AC425"/>
  <c r="AD425"/>
  <c r="AE425"/>
  <c r="AF425"/>
  <c r="AG425"/>
  <c r="AH425"/>
  <c r="AI425"/>
  <c r="AJ425"/>
  <c r="AK425"/>
  <c r="AL425"/>
  <c r="AM425"/>
  <c r="AB426"/>
  <c r="AC426"/>
  <c r="AD426"/>
  <c r="AE426"/>
  <c r="AF426"/>
  <c r="AG426"/>
  <c r="AH426"/>
  <c r="AI426"/>
  <c r="AJ426"/>
  <c r="AK426"/>
  <c r="AL426"/>
  <c r="AM426"/>
  <c r="AB427"/>
  <c r="AC427"/>
  <c r="AD427"/>
  <c r="AE427"/>
  <c r="AF427"/>
  <c r="AG427"/>
  <c r="AH427"/>
  <c r="AI427"/>
  <c r="AJ427"/>
  <c r="AK427"/>
  <c r="AL427"/>
  <c r="AM427"/>
  <c r="AB428"/>
  <c r="AC428"/>
  <c r="AD428"/>
  <c r="AE428"/>
  <c r="AF428"/>
  <c r="AG428"/>
  <c r="AH428"/>
  <c r="AI428"/>
  <c r="AJ428"/>
  <c r="AK428"/>
  <c r="AL428"/>
  <c r="AM428"/>
  <c r="AB429"/>
  <c r="AC429"/>
  <c r="AD429"/>
  <c r="AE429"/>
  <c r="AF429"/>
  <c r="AG429"/>
  <c r="AH429"/>
  <c r="AI429"/>
  <c r="AJ429"/>
  <c r="AK429"/>
  <c r="AL429"/>
  <c r="AM429"/>
  <c r="AB430"/>
  <c r="AC430"/>
  <c r="AD430"/>
  <c r="AE430"/>
  <c r="AF430"/>
  <c r="AG430"/>
  <c r="AH430"/>
  <c r="AI430"/>
  <c r="AJ430"/>
  <c r="AK430"/>
  <c r="AL430"/>
  <c r="AM430"/>
  <c r="AB431"/>
  <c r="AC431"/>
  <c r="AD431"/>
  <c r="AE431"/>
  <c r="AF431"/>
  <c r="AG431"/>
  <c r="AH431"/>
  <c r="AI431"/>
  <c r="AJ431"/>
  <c r="AK431"/>
  <c r="AL431"/>
  <c r="AM431"/>
  <c r="AB432"/>
  <c r="AC432"/>
  <c r="AD432"/>
  <c r="AE432"/>
  <c r="AF432"/>
  <c r="AG432"/>
  <c r="AH432"/>
  <c r="AI432"/>
  <c r="AJ432"/>
  <c r="AK432"/>
  <c r="AL432"/>
  <c r="AM432"/>
  <c r="AB433"/>
  <c r="AC433"/>
  <c r="AD433"/>
  <c r="AE433"/>
  <c r="AF433"/>
  <c r="AG433"/>
  <c r="AH433"/>
  <c r="AI433"/>
  <c r="AJ433"/>
  <c r="AK433"/>
  <c r="AL433"/>
  <c r="AM433"/>
  <c r="AB434"/>
  <c r="AC434"/>
  <c r="AD434"/>
  <c r="AE434"/>
  <c r="AF434"/>
  <c r="AG434"/>
  <c r="AH434"/>
  <c r="AI434"/>
  <c r="AJ434"/>
  <c r="AK434"/>
  <c r="AL434"/>
  <c r="AM434"/>
  <c r="AB435"/>
  <c r="AC435"/>
  <c r="AD435"/>
  <c r="AE435"/>
  <c r="AF435"/>
  <c r="AG435"/>
  <c r="AH435"/>
  <c r="AI435"/>
  <c r="AJ435"/>
  <c r="AK435"/>
  <c r="AL435"/>
  <c r="AM435"/>
  <c r="AB436"/>
  <c r="AC436"/>
  <c r="AD436"/>
  <c r="AE436"/>
  <c r="AF436"/>
  <c r="AG436"/>
  <c r="AH436"/>
  <c r="AI436"/>
  <c r="AJ436"/>
  <c r="AK436"/>
  <c r="AL436"/>
  <c r="AM436"/>
  <c r="AB437"/>
  <c r="AC437"/>
  <c r="AD437"/>
  <c r="AE437"/>
  <c r="AF437"/>
  <c r="AG437"/>
  <c r="AH437"/>
  <c r="AI437"/>
  <c r="AJ437"/>
  <c r="AK437"/>
  <c r="AL437"/>
  <c r="AM437"/>
  <c r="AB438"/>
  <c r="AC438"/>
  <c r="AD438"/>
  <c r="AE438"/>
  <c r="AF438"/>
  <c r="AG438"/>
  <c r="AH438"/>
  <c r="AI438"/>
  <c r="AJ438"/>
  <c r="AK438"/>
  <c r="AL438"/>
  <c r="AM438"/>
  <c r="AB439"/>
  <c r="AC439"/>
  <c r="AD439"/>
  <c r="AE439"/>
  <c r="AF439"/>
  <c r="AG439"/>
  <c r="AH439"/>
  <c r="AI439"/>
  <c r="AJ439"/>
  <c r="AK439"/>
  <c r="AL439"/>
  <c r="AM439"/>
  <c r="AB440"/>
  <c r="AC440"/>
  <c r="AD440"/>
  <c r="AE440"/>
  <c r="AF440"/>
  <c r="AG440"/>
  <c r="AH440"/>
  <c r="AI440"/>
  <c r="AJ440"/>
  <c r="AK440"/>
  <c r="AL440"/>
  <c r="AM440"/>
  <c r="AB441"/>
  <c r="AC441"/>
  <c r="AD441"/>
  <c r="AE441"/>
  <c r="AF441"/>
  <c r="AG441"/>
  <c r="AH441"/>
  <c r="AI441"/>
  <c r="AJ441"/>
  <c r="AK441"/>
  <c r="AL441"/>
  <c r="AM441"/>
  <c r="AB442"/>
  <c r="AC442"/>
  <c r="AD442"/>
  <c r="AE442"/>
  <c r="AF442"/>
  <c r="AG442"/>
  <c r="AH442"/>
  <c r="AI442"/>
  <c r="AJ442"/>
  <c r="AK442"/>
  <c r="AL442"/>
  <c r="AM442"/>
  <c r="AB443"/>
  <c r="AC443"/>
  <c r="AD443"/>
  <c r="AE443"/>
  <c r="AF443"/>
  <c r="AG443"/>
  <c r="AH443"/>
  <c r="AI443"/>
  <c r="AJ443"/>
  <c r="AK443"/>
  <c r="AL443"/>
  <c r="AM443"/>
  <c r="AB444"/>
  <c r="AC444"/>
  <c r="AD444"/>
  <c r="AE444"/>
  <c r="AF444"/>
  <c r="AG444"/>
  <c r="AH444"/>
  <c r="AI444"/>
  <c r="AJ444"/>
  <c r="AK444"/>
  <c r="AL444"/>
  <c r="AM444"/>
  <c r="AB445"/>
  <c r="AC445"/>
  <c r="AD445"/>
  <c r="AE445"/>
  <c r="AF445"/>
  <c r="AG445"/>
  <c r="AH445"/>
  <c r="AI445"/>
  <c r="AJ445"/>
  <c r="AK445"/>
  <c r="AL445"/>
  <c r="AM445"/>
  <c r="AB446"/>
  <c r="AC446"/>
  <c r="AD446"/>
  <c r="AE446"/>
  <c r="AF446"/>
  <c r="AG446"/>
  <c r="AH446"/>
  <c r="AI446"/>
  <c r="AJ446"/>
  <c r="AK446"/>
  <c r="AL446"/>
  <c r="AM446"/>
  <c r="AB447"/>
  <c r="AC447"/>
  <c r="AD447"/>
  <c r="AE447"/>
  <c r="AF447"/>
  <c r="AG447"/>
  <c r="AH447"/>
  <c r="AI447"/>
  <c r="AJ447"/>
  <c r="AK447"/>
  <c r="AL447"/>
  <c r="AM447"/>
  <c r="AB448"/>
  <c r="AC448"/>
  <c r="AD448"/>
  <c r="AE448"/>
  <c r="AF448"/>
  <c r="AG448"/>
  <c r="AH448"/>
  <c r="AI448"/>
  <c r="AJ448"/>
  <c r="AK448"/>
  <c r="AL448"/>
  <c r="AM448"/>
  <c r="AB449"/>
  <c r="AC449"/>
  <c r="AD449"/>
  <c r="AE449"/>
  <c r="AF449"/>
  <c r="AG449"/>
  <c r="AH449"/>
  <c r="AI449"/>
  <c r="AJ449"/>
  <c r="AK449"/>
  <c r="AL449"/>
  <c r="AM449"/>
  <c r="AB450"/>
  <c r="AC450"/>
  <c r="AD450"/>
  <c r="AE450"/>
  <c r="AF450"/>
  <c r="AG450"/>
  <c r="AH450"/>
  <c r="AI450"/>
  <c r="AJ450"/>
  <c r="AK450"/>
  <c r="AL450"/>
  <c r="AM450"/>
  <c r="AB451"/>
  <c r="AC451"/>
  <c r="AD451"/>
  <c r="AE451"/>
  <c r="AF451"/>
  <c r="AG451"/>
  <c r="AH451"/>
  <c r="AI451"/>
  <c r="AJ451"/>
  <c r="AK451"/>
  <c r="AL451"/>
  <c r="AM451"/>
  <c r="AB452"/>
  <c r="AC452"/>
  <c r="AD452"/>
  <c r="AE452"/>
  <c r="AF452"/>
  <c r="AG452"/>
  <c r="AH452"/>
  <c r="AI452"/>
  <c r="AJ452"/>
  <c r="AK452"/>
  <c r="AL452"/>
  <c r="AM452"/>
  <c r="AB453"/>
  <c r="AC453"/>
  <c r="AD453"/>
  <c r="AE453"/>
  <c r="AF453"/>
  <c r="AG453"/>
  <c r="AH453"/>
  <c r="AI453"/>
  <c r="AJ453"/>
  <c r="AK453"/>
  <c r="AL453"/>
  <c r="AM453"/>
  <c r="AB454"/>
  <c r="AC454"/>
  <c r="AD454"/>
  <c r="AE454"/>
  <c r="AF454"/>
  <c r="AG454"/>
  <c r="AH454"/>
  <c r="AI454"/>
  <c r="AJ454"/>
  <c r="AK454"/>
  <c r="AL454"/>
  <c r="AM454"/>
  <c r="AB455"/>
  <c r="AC455"/>
  <c r="AD455"/>
  <c r="AE455"/>
  <c r="AF455"/>
  <c r="AG455"/>
  <c r="AH455"/>
  <c r="AI455"/>
  <c r="AJ455"/>
  <c r="AK455"/>
  <c r="AL455"/>
  <c r="AM455"/>
  <c r="AB456"/>
  <c r="AC456"/>
  <c r="AD456"/>
  <c r="AE456"/>
  <c r="AF456"/>
  <c r="AG456"/>
  <c r="AH456"/>
  <c r="AI456"/>
  <c r="AJ456"/>
  <c r="AK456"/>
  <c r="AL456"/>
  <c r="AM456"/>
  <c r="AB457"/>
  <c r="AC457"/>
  <c r="AD457"/>
  <c r="AE457"/>
  <c r="AF457"/>
  <c r="AG457"/>
  <c r="AH457"/>
  <c r="AI457"/>
  <c r="AJ457"/>
  <c r="AK457"/>
  <c r="AL457"/>
  <c r="AM457"/>
  <c r="AB458"/>
  <c r="AC458"/>
  <c r="AD458"/>
  <c r="AE458"/>
  <c r="AF458"/>
  <c r="AG458"/>
  <c r="AH458"/>
  <c r="AI458"/>
  <c r="AJ458"/>
  <c r="AK458"/>
  <c r="AL458"/>
  <c r="AM458"/>
  <c r="AB459"/>
  <c r="AC459"/>
  <c r="AD459"/>
  <c r="AE459"/>
  <c r="AF459"/>
  <c r="AG459"/>
  <c r="AH459"/>
  <c r="AI459"/>
  <c r="AJ459"/>
  <c r="AK459"/>
  <c r="AL459"/>
  <c r="AM459"/>
  <c r="AB460"/>
  <c r="AC460"/>
  <c r="AD460"/>
  <c r="AE460"/>
  <c r="AF460"/>
  <c r="AG460"/>
  <c r="AH460"/>
  <c r="AI460"/>
  <c r="AJ460"/>
  <c r="AK460"/>
  <c r="AL460"/>
  <c r="AM460"/>
  <c r="AB461"/>
  <c r="AC461"/>
  <c r="AD461"/>
  <c r="AE461"/>
  <c r="AF461"/>
  <c r="AG461"/>
  <c r="AH461"/>
  <c r="AI461"/>
  <c r="AJ461"/>
  <c r="AK461"/>
  <c r="AL461"/>
  <c r="AM461"/>
  <c r="AB462"/>
  <c r="AC462"/>
  <c r="AD462"/>
  <c r="AE462"/>
  <c r="AF462"/>
  <c r="AG462"/>
  <c r="AH462"/>
  <c r="AI462"/>
  <c r="AJ462"/>
  <c r="AK462"/>
  <c r="AL462"/>
  <c r="AM462"/>
  <c r="AB463"/>
  <c r="AC463"/>
  <c r="AD463"/>
  <c r="AE463"/>
  <c r="AF463"/>
  <c r="AG463"/>
  <c r="AH463"/>
  <c r="AI463"/>
  <c r="AJ463"/>
  <c r="AK463"/>
  <c r="AL463"/>
  <c r="AM463"/>
  <c r="AB464"/>
  <c r="AC464"/>
  <c r="AD464"/>
  <c r="AE464"/>
  <c r="AF464"/>
  <c r="AG464"/>
  <c r="AH464"/>
  <c r="AI464"/>
  <c r="AJ464"/>
  <c r="AK464"/>
  <c r="AL464"/>
  <c r="AM464"/>
  <c r="AB465"/>
  <c r="AC465"/>
  <c r="AD465"/>
  <c r="AE465"/>
  <c r="AF465"/>
  <c r="AG465"/>
  <c r="AH465"/>
  <c r="AI465"/>
  <c r="AJ465"/>
  <c r="AK465"/>
  <c r="AL465"/>
  <c r="AM465"/>
  <c r="AB466"/>
  <c r="AC466"/>
  <c r="AD466"/>
  <c r="AE466"/>
  <c r="AF466"/>
  <c r="AG466"/>
  <c r="AH466"/>
  <c r="AI466"/>
  <c r="AJ466"/>
  <c r="AK466"/>
  <c r="AL466"/>
  <c r="AM466"/>
  <c r="AB467"/>
  <c r="AC467"/>
  <c r="AD467"/>
  <c r="AE467"/>
  <c r="AF467"/>
  <c r="AG467"/>
  <c r="AH467"/>
  <c r="AI467"/>
  <c r="AJ467"/>
  <c r="AK467"/>
  <c r="AL467"/>
  <c r="AM467"/>
  <c r="AB468"/>
  <c r="AC468"/>
  <c r="AD468"/>
  <c r="AE468"/>
  <c r="AF468"/>
  <c r="AG468"/>
  <c r="AH468"/>
  <c r="AI468"/>
  <c r="AJ468"/>
  <c r="AK468"/>
  <c r="AL468"/>
  <c r="AM468"/>
  <c r="AB469"/>
  <c r="AC469"/>
  <c r="AD469"/>
  <c r="AE469"/>
  <c r="AF469"/>
  <c r="AG469"/>
  <c r="AH469"/>
  <c r="AI469"/>
  <c r="AJ469"/>
  <c r="AK469"/>
  <c r="AL469"/>
  <c r="AM469"/>
  <c r="AB470"/>
  <c r="AC470"/>
  <c r="AD470"/>
  <c r="AE470"/>
  <c r="AF470"/>
  <c r="AG470"/>
  <c r="AH470"/>
  <c r="AI470"/>
  <c r="AJ470"/>
  <c r="AK470"/>
  <c r="AL470"/>
  <c r="AM470"/>
  <c r="AB471"/>
  <c r="AC471"/>
  <c r="AD471"/>
  <c r="AE471"/>
  <c r="AF471"/>
  <c r="AG471"/>
  <c r="AH471"/>
  <c r="AI471"/>
  <c r="AJ471"/>
  <c r="AK471"/>
  <c r="AL471"/>
  <c r="AM471"/>
  <c r="AB472"/>
  <c r="AC472"/>
  <c r="AD472"/>
  <c r="AE472"/>
  <c r="AF472"/>
  <c r="AG472"/>
  <c r="AH472"/>
  <c r="AI472"/>
  <c r="AJ472"/>
  <c r="AK472"/>
  <c r="AL472"/>
  <c r="AM472"/>
  <c r="AB473"/>
  <c r="AC473"/>
  <c r="AD473"/>
  <c r="AE473"/>
  <c r="AF473"/>
  <c r="AG473"/>
  <c r="AH473"/>
  <c r="AI473"/>
  <c r="AJ473"/>
  <c r="AK473"/>
  <c r="AL473"/>
  <c r="AM473"/>
  <c r="AB474"/>
  <c r="AC474"/>
  <c r="AD474"/>
  <c r="AE474"/>
  <c r="AF474"/>
  <c r="AG474"/>
  <c r="AH474"/>
  <c r="AI474"/>
  <c r="AJ474"/>
  <c r="AK474"/>
  <c r="AL474"/>
  <c r="AM474"/>
  <c r="AB475"/>
  <c r="AC475"/>
  <c r="AD475"/>
  <c r="AE475"/>
  <c r="AF475"/>
  <c r="AG475"/>
  <c r="AH475"/>
  <c r="AI475"/>
  <c r="AJ475"/>
  <c r="AK475"/>
  <c r="AL475"/>
  <c r="AM475"/>
  <c r="AB476"/>
  <c r="AC476"/>
  <c r="AD476"/>
  <c r="AE476"/>
  <c r="AF476"/>
  <c r="AG476"/>
  <c r="AH476"/>
  <c r="AI476"/>
  <c r="AJ476"/>
  <c r="AK476"/>
  <c r="AL476"/>
  <c r="AM476"/>
  <c r="AB477"/>
  <c r="AC477"/>
  <c r="AD477"/>
  <c r="AE477"/>
  <c r="AF477"/>
  <c r="AG477"/>
  <c r="AH477"/>
  <c r="AI477"/>
  <c r="AJ477"/>
  <c r="AK477"/>
  <c r="AL477"/>
  <c r="AM477"/>
  <c r="AB478"/>
  <c r="AC478"/>
  <c r="AD478"/>
  <c r="AE478"/>
  <c r="AF478"/>
  <c r="AG478"/>
  <c r="AH478"/>
  <c r="AI478"/>
  <c r="AJ478"/>
  <c r="AK478"/>
  <c r="AL478"/>
  <c r="AM478"/>
  <c r="AB479"/>
  <c r="AC479"/>
  <c r="AD479"/>
  <c r="AE479"/>
  <c r="AF479"/>
  <c r="AG479"/>
  <c r="AH479"/>
  <c r="AI479"/>
  <c r="AJ479"/>
  <c r="AK479"/>
  <c r="AL479"/>
  <c r="AM479"/>
  <c r="AB480"/>
  <c r="AC480"/>
  <c r="AD480"/>
  <c r="AE480"/>
  <c r="AF480"/>
  <c r="AG480"/>
  <c r="AH480"/>
  <c r="AI480"/>
  <c r="AJ480"/>
  <c r="AK480"/>
  <c r="AL480"/>
  <c r="AM480"/>
  <c r="AB481"/>
  <c r="AC481"/>
  <c r="AD481"/>
  <c r="AE481"/>
  <c r="AF481"/>
  <c r="AG481"/>
  <c r="AH481"/>
  <c r="AI481"/>
  <c r="AJ481"/>
  <c r="AK481"/>
  <c r="AL481"/>
  <c r="AM481"/>
  <c r="AB482"/>
  <c r="AC482"/>
  <c r="AD482"/>
  <c r="AE482"/>
  <c r="AF482"/>
  <c r="AG482"/>
  <c r="AH482"/>
  <c r="AI482"/>
  <c r="AJ482"/>
  <c r="AK482"/>
  <c r="AL482"/>
  <c r="AM482"/>
  <c r="AB483"/>
  <c r="AC483"/>
  <c r="AD483"/>
  <c r="AE483"/>
  <c r="AF483"/>
  <c r="AG483"/>
  <c r="AH483"/>
  <c r="AI483"/>
  <c r="AJ483"/>
  <c r="AK483"/>
  <c r="AL483"/>
  <c r="AM483"/>
  <c r="AB484"/>
  <c r="AC484"/>
  <c r="AD484"/>
  <c r="AE484"/>
  <c r="AF484"/>
  <c r="AG484"/>
  <c r="AH484"/>
  <c r="AI484"/>
  <c r="AJ484"/>
  <c r="AK484"/>
  <c r="AL484"/>
  <c r="AM484"/>
  <c r="AB485"/>
  <c r="AC485"/>
  <c r="AD485"/>
  <c r="AE485"/>
  <c r="AF485"/>
  <c r="AG485"/>
  <c r="AH485"/>
  <c r="AI485"/>
  <c r="AJ485"/>
  <c r="AK485"/>
  <c r="AL485"/>
  <c r="AM485"/>
  <c r="AB486"/>
  <c r="AC486"/>
  <c r="AD486"/>
  <c r="AE486"/>
  <c r="AF486"/>
  <c r="AG486"/>
  <c r="AH486"/>
  <c r="AI486"/>
  <c r="AJ486"/>
  <c r="AK486"/>
  <c r="AL486"/>
  <c r="AM486"/>
  <c r="AB487"/>
  <c r="AC487"/>
  <c r="AD487"/>
  <c r="AE487"/>
  <c r="AF487"/>
  <c r="AG487"/>
  <c r="AH487"/>
  <c r="AI487"/>
  <c r="AJ487"/>
  <c r="AK487"/>
  <c r="AL487"/>
  <c r="AM487"/>
  <c r="AB488"/>
  <c r="AC488"/>
  <c r="AD488"/>
  <c r="AE488"/>
  <c r="AF488"/>
  <c r="AG488"/>
  <c r="AH488"/>
  <c r="AI488"/>
  <c r="AJ488"/>
  <c r="AK488"/>
  <c r="AL488"/>
  <c r="AM488"/>
  <c r="AB489"/>
  <c r="AC489"/>
  <c r="AD489"/>
  <c r="AE489"/>
  <c r="AF489"/>
  <c r="AG489"/>
  <c r="AH489"/>
  <c r="AI489"/>
  <c r="AJ489"/>
  <c r="AK489"/>
  <c r="AL489"/>
  <c r="AM489"/>
  <c r="AB490"/>
  <c r="AC490"/>
  <c r="AD490"/>
  <c r="AE490"/>
  <c r="AF490"/>
  <c r="AG490"/>
  <c r="AH490"/>
  <c r="AI490"/>
  <c r="AJ490"/>
  <c r="AK490"/>
  <c r="AL490"/>
  <c r="AM490"/>
  <c r="AB491"/>
  <c r="AC491"/>
  <c r="AD491"/>
  <c r="AE491"/>
  <c r="AF491"/>
  <c r="AG491"/>
  <c r="AH491"/>
  <c r="AI491"/>
  <c r="AJ491"/>
  <c r="AK491"/>
  <c r="AL491"/>
  <c r="AM491"/>
  <c r="AB492"/>
  <c r="AC492"/>
  <c r="AD492"/>
  <c r="AE492"/>
  <c r="AF492"/>
  <c r="AG492"/>
  <c r="AH492"/>
  <c r="AI492"/>
  <c r="AJ492"/>
  <c r="AK492"/>
  <c r="AL492"/>
  <c r="AM492"/>
  <c r="AB493"/>
  <c r="AC493"/>
  <c r="AD493"/>
  <c r="AE493"/>
  <c r="AF493"/>
  <c r="AG493"/>
  <c r="AH493"/>
  <c r="AI493"/>
  <c r="AJ493"/>
  <c r="AK493"/>
  <c r="AL493"/>
  <c r="AM493"/>
  <c r="AB494"/>
  <c r="AC494"/>
  <c r="AD494"/>
  <c r="AE494"/>
  <c r="AF494"/>
  <c r="AG494"/>
  <c r="AH494"/>
  <c r="AI494"/>
  <c r="AJ494"/>
  <c r="AK494"/>
  <c r="AL494"/>
  <c r="AM494"/>
  <c r="AB495"/>
  <c r="AC495"/>
  <c r="AD495"/>
  <c r="AE495"/>
  <c r="AF495"/>
  <c r="AG495"/>
  <c r="AH495"/>
  <c r="AI495"/>
  <c r="AJ495"/>
  <c r="AK495"/>
  <c r="AL495"/>
  <c r="AM495"/>
  <c r="AB496"/>
  <c r="AC496"/>
  <c r="AD496"/>
  <c r="AE496"/>
  <c r="AF496"/>
  <c r="AG496"/>
  <c r="AH496"/>
  <c r="AI496"/>
  <c r="AJ496"/>
  <c r="AK496"/>
  <c r="AL496"/>
  <c r="AM496"/>
  <c r="AB497"/>
  <c r="AC497"/>
  <c r="AD497"/>
  <c r="AE497"/>
  <c r="AF497"/>
  <c r="AG497"/>
  <c r="AH497"/>
  <c r="AI497"/>
  <c r="AJ497"/>
  <c r="AK497"/>
  <c r="AL497"/>
  <c r="AM497"/>
  <c r="AB498"/>
  <c r="AC498"/>
  <c r="AD498"/>
  <c r="AE498"/>
  <c r="AF498"/>
  <c r="AG498"/>
  <c r="AH498"/>
  <c r="AI498"/>
  <c r="AJ498"/>
  <c r="AK498"/>
  <c r="AL498"/>
  <c r="AM498"/>
  <c r="AB499"/>
  <c r="AC499"/>
  <c r="AD499"/>
  <c r="AE499"/>
  <c r="AF499"/>
  <c r="AG499"/>
  <c r="AH499"/>
  <c r="AI499"/>
  <c r="AJ499"/>
  <c r="AK499"/>
  <c r="AL499"/>
  <c r="AM499"/>
  <c r="AB500"/>
  <c r="AC500"/>
  <c r="AD500"/>
  <c r="AE500"/>
  <c r="AF500"/>
  <c r="AG500"/>
  <c r="AH500"/>
  <c r="AI500"/>
  <c r="AJ500"/>
  <c r="AK500"/>
  <c r="AL500"/>
  <c r="AM500"/>
  <c r="AB501"/>
  <c r="AC501"/>
  <c r="AD501"/>
  <c r="AE501"/>
  <c r="AF501"/>
  <c r="AG501"/>
  <c r="AH501"/>
  <c r="AI501"/>
  <c r="AJ501"/>
  <c r="AK501"/>
  <c r="AL501"/>
  <c r="AM501"/>
  <c r="AB502"/>
  <c r="AC502"/>
  <c r="AD502"/>
  <c r="AE502"/>
  <c r="AF502"/>
  <c r="AG502"/>
  <c r="AH502"/>
  <c r="AI502"/>
  <c r="AJ502"/>
  <c r="AK502"/>
  <c r="AL502"/>
  <c r="AM502"/>
  <c r="AB503"/>
  <c r="AC503"/>
  <c r="AD503"/>
  <c r="AE503"/>
  <c r="AF503"/>
  <c r="AG503"/>
  <c r="AH503"/>
  <c r="AI503"/>
  <c r="AJ503"/>
  <c r="AK503"/>
  <c r="AL503"/>
  <c r="AM503"/>
  <c r="AB504"/>
  <c r="AC504"/>
  <c r="AD504"/>
  <c r="AE504"/>
  <c r="AF504"/>
  <c r="AG504"/>
  <c r="AH504"/>
  <c r="AI504"/>
  <c r="AJ504"/>
  <c r="AK504"/>
  <c r="AL504"/>
  <c r="AM504"/>
  <c r="AB505"/>
  <c r="AC505"/>
  <c r="AD505"/>
  <c r="AE505"/>
  <c r="AF505"/>
  <c r="AG505"/>
  <c r="AH505"/>
  <c r="AI505"/>
  <c r="AJ505"/>
  <c r="AK505"/>
  <c r="AL505"/>
  <c r="AM505"/>
  <c r="AB506"/>
  <c r="AC506"/>
  <c r="AD506"/>
  <c r="AE506"/>
  <c r="AF506"/>
  <c r="AG506"/>
  <c r="AH506"/>
  <c r="AI506"/>
  <c r="AJ506"/>
  <c r="AK506"/>
  <c r="AL506"/>
  <c r="AM506"/>
  <c r="AB507"/>
  <c r="AC507"/>
  <c r="AD507"/>
  <c r="AE507"/>
  <c r="AF507"/>
  <c r="AG507"/>
  <c r="AH507"/>
  <c r="AI507"/>
  <c r="AJ507"/>
  <c r="AK507"/>
  <c r="AL507"/>
  <c r="AM507"/>
  <c r="AB508"/>
  <c r="AC508"/>
  <c r="AD508"/>
  <c r="AE508"/>
  <c r="AF508"/>
  <c r="AG508"/>
  <c r="AH508"/>
  <c r="AI508"/>
  <c r="AJ508"/>
  <c r="AK508"/>
  <c r="AL508"/>
  <c r="AM508"/>
  <c r="AB509"/>
  <c r="AC509"/>
  <c r="AD509"/>
  <c r="AE509"/>
  <c r="AF509"/>
  <c r="AG509"/>
  <c r="AH509"/>
  <c r="AI509"/>
  <c r="AJ509"/>
  <c r="AK509"/>
  <c r="AL509"/>
  <c r="AM509"/>
  <c r="AB510"/>
  <c r="AC510"/>
  <c r="AD510"/>
  <c r="AE510"/>
  <c r="AF510"/>
  <c r="AG510"/>
  <c r="AH510"/>
  <c r="AI510"/>
  <c r="AJ510"/>
  <c r="AK510"/>
  <c r="AL510"/>
  <c r="AM510"/>
  <c r="AB511"/>
  <c r="AC511"/>
  <c r="AD511"/>
  <c r="AE511"/>
  <c r="AF511"/>
  <c r="AG511"/>
  <c r="AH511"/>
  <c r="AI511"/>
  <c r="AJ511"/>
  <c r="AK511"/>
  <c r="AL511"/>
  <c r="AM511"/>
  <c r="AB512"/>
  <c r="AC512"/>
  <c r="AD512"/>
  <c r="AE512"/>
  <c r="AF512"/>
  <c r="AG512"/>
  <c r="AH512"/>
  <c r="AI512"/>
  <c r="AJ512"/>
  <c r="AK512"/>
  <c r="AL512"/>
  <c r="AM512"/>
  <c r="AB513"/>
  <c r="AC513"/>
  <c r="AD513"/>
  <c r="AE513"/>
  <c r="AF513"/>
  <c r="AG513"/>
  <c r="AH513"/>
  <c r="AI513"/>
  <c r="AJ513"/>
  <c r="AK513"/>
  <c r="AL513"/>
  <c r="AM513"/>
  <c r="AB514"/>
  <c r="AC514"/>
  <c r="AD514"/>
  <c r="AE514"/>
  <c r="AF514"/>
  <c r="AG514"/>
  <c r="AH514"/>
  <c r="AI514"/>
  <c r="AJ514"/>
  <c r="AK514"/>
  <c r="AL514"/>
  <c r="AM514"/>
  <c r="AB515"/>
  <c r="AC515"/>
  <c r="AD515"/>
  <c r="AE515"/>
  <c r="AF515"/>
  <c r="AG515"/>
  <c r="AH515"/>
  <c r="AI515"/>
  <c r="AJ515"/>
  <c r="AK515"/>
  <c r="AL515"/>
  <c r="AM515"/>
  <c r="AB516"/>
  <c r="AC516"/>
  <c r="AD516"/>
  <c r="AE516"/>
  <c r="AF516"/>
  <c r="AG516"/>
  <c r="AH516"/>
  <c r="AI516"/>
  <c r="AJ516"/>
  <c r="AK516"/>
  <c r="AL516"/>
  <c r="AM516"/>
  <c r="AB517"/>
  <c r="AC517"/>
  <c r="AD517"/>
  <c r="AE517"/>
  <c r="AF517"/>
  <c r="AG517"/>
  <c r="AH517"/>
  <c r="AI517"/>
  <c r="AJ517"/>
  <c r="AK517"/>
  <c r="AL517"/>
  <c r="AM517"/>
  <c r="AB518"/>
  <c r="AC518"/>
  <c r="AD518"/>
  <c r="AE518"/>
  <c r="AF518"/>
  <c r="AG518"/>
  <c r="AH518"/>
  <c r="AI518"/>
  <c r="AJ518"/>
  <c r="AK518"/>
  <c r="AL518"/>
  <c r="AM518"/>
  <c r="AB519"/>
  <c r="AC519"/>
  <c r="AD519"/>
  <c r="AE519"/>
  <c r="AF519"/>
  <c r="AG519"/>
  <c r="AH519"/>
  <c r="AI519"/>
  <c r="AJ519"/>
  <c r="AK519"/>
  <c r="AL519"/>
  <c r="AM519"/>
  <c r="AB520"/>
  <c r="AC520"/>
  <c r="AD520"/>
  <c r="AE520"/>
  <c r="AF520"/>
  <c r="AG520"/>
  <c r="AH520"/>
  <c r="AI520"/>
  <c r="AJ520"/>
  <c r="AK520"/>
  <c r="AL520"/>
  <c r="AM520"/>
  <c r="AB521"/>
  <c r="AC521"/>
  <c r="AD521"/>
  <c r="AE521"/>
  <c r="AF521"/>
  <c r="AG521"/>
  <c r="AH521"/>
  <c r="AI521"/>
  <c r="AJ521"/>
  <c r="AK521"/>
  <c r="AL521"/>
  <c r="AM521"/>
  <c r="AB522"/>
  <c r="AC522"/>
  <c r="AD522"/>
  <c r="AE522"/>
  <c r="AF522"/>
  <c r="AG522"/>
  <c r="AH522"/>
  <c r="AI522"/>
  <c r="AJ522"/>
  <c r="AK522"/>
  <c r="AL522"/>
  <c r="AM522"/>
  <c r="AB523"/>
  <c r="AC523"/>
  <c r="AD523"/>
  <c r="AE523"/>
  <c r="AF523"/>
  <c r="AG523"/>
  <c r="AH523"/>
  <c r="AI523"/>
  <c r="AJ523"/>
  <c r="AK523"/>
  <c r="AL523"/>
  <c r="AM523"/>
  <c r="AB524"/>
  <c r="AC524"/>
  <c r="AD524"/>
  <c r="AE524"/>
  <c r="AF524"/>
  <c r="AG524"/>
  <c r="AH524"/>
  <c r="AI524"/>
  <c r="AJ524"/>
  <c r="AK524"/>
  <c r="AL524"/>
  <c r="AM524"/>
  <c r="AB525"/>
  <c r="AC525"/>
  <c r="AD525"/>
  <c r="AE525"/>
  <c r="AF525"/>
  <c r="AG525"/>
  <c r="AH525"/>
  <c r="AI525"/>
  <c r="AJ525"/>
  <c r="AK525"/>
  <c r="AL525"/>
  <c r="AM525"/>
  <c r="AB526"/>
  <c r="AC526"/>
  <c r="AD526"/>
  <c r="AE526"/>
  <c r="AF526"/>
  <c r="AG526"/>
  <c r="AH526"/>
  <c r="AI526"/>
  <c r="AJ526"/>
  <c r="AK526"/>
  <c r="AL526"/>
  <c r="AM526"/>
  <c r="AB527"/>
  <c r="AC527"/>
  <c r="AD527"/>
  <c r="AE527"/>
  <c r="AF527"/>
  <c r="AG527"/>
  <c r="AH527"/>
  <c r="AI527"/>
  <c r="AJ527"/>
  <c r="AK527"/>
  <c r="AL527"/>
  <c r="AM527"/>
  <c r="AB528"/>
  <c r="AC528"/>
  <c r="AD528"/>
  <c r="AE528"/>
  <c r="AF528"/>
  <c r="AG528"/>
  <c r="AH528"/>
  <c r="AI528"/>
  <c r="AJ528"/>
  <c r="AK528"/>
  <c r="AL528"/>
  <c r="AM528"/>
  <c r="AB529"/>
  <c r="AC529"/>
  <c r="AD529"/>
  <c r="AE529"/>
  <c r="AF529"/>
  <c r="AG529"/>
  <c r="AH529"/>
  <c r="AI529"/>
  <c r="AJ529"/>
  <c r="AK529"/>
  <c r="AL529"/>
  <c r="AM529"/>
  <c r="AB530"/>
  <c r="AC530"/>
  <c r="AD530"/>
  <c r="AE530"/>
  <c r="AF530"/>
  <c r="AG530"/>
  <c r="AH530"/>
  <c r="AI530"/>
  <c r="AJ530"/>
  <c r="AK530"/>
  <c r="AL530"/>
  <c r="AM530"/>
  <c r="AB531"/>
  <c r="AC531"/>
  <c r="AD531"/>
  <c r="AE531"/>
  <c r="AF531"/>
  <c r="AG531"/>
  <c r="AH531"/>
  <c r="AI531"/>
  <c r="AJ531"/>
  <c r="AK531"/>
  <c r="AL531"/>
  <c r="AM531"/>
  <c r="AB532"/>
  <c r="AC532"/>
  <c r="AD532"/>
  <c r="AE532"/>
  <c r="AF532"/>
  <c r="AG532"/>
  <c r="AH532"/>
  <c r="AI532"/>
  <c r="AJ532"/>
  <c r="AK532"/>
  <c r="AL532"/>
  <c r="AM532"/>
  <c r="AB533"/>
  <c r="AC533"/>
  <c r="AD533"/>
  <c r="AE533"/>
  <c r="AF533"/>
  <c r="AG533"/>
  <c r="AH533"/>
  <c r="AI533"/>
  <c r="AJ533"/>
  <c r="AK533"/>
  <c r="AL533"/>
  <c r="AM533"/>
  <c r="AB534"/>
  <c r="AC534"/>
  <c r="AD534"/>
  <c r="AE534"/>
  <c r="AF534"/>
  <c r="AG534"/>
  <c r="AH534"/>
  <c r="AI534"/>
  <c r="AJ534"/>
  <c r="AK534"/>
  <c r="AL534"/>
  <c r="AM534"/>
  <c r="AB535"/>
  <c r="AC535"/>
  <c r="AD535"/>
  <c r="AE535"/>
  <c r="AF535"/>
  <c r="AG535"/>
  <c r="AH535"/>
  <c r="AI535"/>
  <c r="AJ535"/>
  <c r="AK535"/>
  <c r="AL535"/>
  <c r="AM535"/>
  <c r="AB536"/>
  <c r="AC536"/>
  <c r="AD536"/>
  <c r="AE536"/>
  <c r="AF536"/>
  <c r="AG536"/>
  <c r="AH536"/>
  <c r="AI536"/>
  <c r="AJ536"/>
  <c r="AK536"/>
  <c r="AL536"/>
  <c r="AM536"/>
  <c r="AB537"/>
  <c r="AC537"/>
  <c r="AD537"/>
  <c r="AE537"/>
  <c r="AF537"/>
  <c r="AG537"/>
  <c r="AH537"/>
  <c r="AI537"/>
  <c r="AJ537"/>
  <c r="AK537"/>
  <c r="AL537"/>
  <c r="AM537"/>
  <c r="AB538"/>
  <c r="AC538"/>
  <c r="AD538"/>
  <c r="AE538"/>
  <c r="AF538"/>
  <c r="AG538"/>
  <c r="AH538"/>
  <c r="AI538"/>
  <c r="AJ538"/>
  <c r="AK538"/>
  <c r="AL538"/>
  <c r="AM538"/>
  <c r="AB539"/>
  <c r="AC539"/>
  <c r="AD539"/>
  <c r="AE539"/>
  <c r="AF539"/>
  <c r="AG539"/>
  <c r="AH539"/>
  <c r="AI539"/>
  <c r="AJ539"/>
  <c r="AK539"/>
  <c r="AL539"/>
  <c r="AM539"/>
  <c r="AB540"/>
  <c r="AC540"/>
  <c r="AD540"/>
  <c r="AE540"/>
  <c r="AF540"/>
  <c r="AG540"/>
  <c r="AH540"/>
  <c r="AI540"/>
  <c r="AJ540"/>
  <c r="AK540"/>
  <c r="AL540"/>
  <c r="AM540"/>
  <c r="AB541"/>
  <c r="AC541"/>
  <c r="AD541"/>
  <c r="AE541"/>
  <c r="AF541"/>
  <c r="AG541"/>
  <c r="AH541"/>
  <c r="AI541"/>
  <c r="AJ541"/>
  <c r="AK541"/>
  <c r="AL541"/>
  <c r="AM541"/>
  <c r="AB542"/>
  <c r="AC542"/>
  <c r="AD542"/>
  <c r="AE542"/>
  <c r="AF542"/>
  <c r="AG542"/>
  <c r="AH542"/>
  <c r="AI542"/>
  <c r="AJ542"/>
  <c r="AK542"/>
  <c r="AL542"/>
  <c r="AM542"/>
  <c r="AB543"/>
  <c r="AC543"/>
  <c r="AD543"/>
  <c r="AE543"/>
  <c r="AF543"/>
  <c r="AG543"/>
  <c r="AH543"/>
  <c r="AI543"/>
  <c r="AJ543"/>
  <c r="AK543"/>
  <c r="AL543"/>
  <c r="AM543"/>
  <c r="AB544"/>
  <c r="AC544"/>
  <c r="AD544"/>
  <c r="AE544"/>
  <c r="AF544"/>
  <c r="AG544"/>
  <c r="AH544"/>
  <c r="AI544"/>
  <c r="AJ544"/>
  <c r="AK544"/>
  <c r="AL544"/>
  <c r="AM544"/>
  <c r="AB545"/>
  <c r="AC545"/>
  <c r="AD545"/>
  <c r="AE545"/>
  <c r="AF545"/>
  <c r="AG545"/>
  <c r="AH545"/>
  <c r="AI545"/>
  <c r="AJ545"/>
  <c r="AK545"/>
  <c r="AL545"/>
  <c r="AM545"/>
  <c r="AB546"/>
  <c r="AC546"/>
  <c r="AD546"/>
  <c r="AE546"/>
  <c r="AF546"/>
  <c r="AG546"/>
  <c r="AH546"/>
  <c r="AI546"/>
  <c r="AJ546"/>
  <c r="AK546"/>
  <c r="AL546"/>
  <c r="AM546"/>
  <c r="AB547"/>
  <c r="AC547"/>
  <c r="AD547"/>
  <c r="AE547"/>
  <c r="AF547"/>
  <c r="AG547"/>
  <c r="AH547"/>
  <c r="AI547"/>
  <c r="AJ547"/>
  <c r="AK547"/>
  <c r="AL547"/>
  <c r="AM547"/>
  <c r="AB548"/>
  <c r="AC548"/>
  <c r="AD548"/>
  <c r="AE548"/>
  <c r="AF548"/>
  <c r="AG548"/>
  <c r="AH548"/>
  <c r="AI548"/>
  <c r="AJ548"/>
  <c r="AK548"/>
  <c r="AL548"/>
  <c r="AM548"/>
  <c r="AB549"/>
  <c r="AC549"/>
  <c r="AD549"/>
  <c r="AE549"/>
  <c r="AF549"/>
  <c r="AG549"/>
  <c r="AH549"/>
  <c r="AI549"/>
  <c r="AJ549"/>
  <c r="AK549"/>
  <c r="AL549"/>
  <c r="AM549"/>
  <c r="AB550"/>
  <c r="AC550"/>
  <c r="AD550"/>
  <c r="AE550"/>
  <c r="AF550"/>
  <c r="AG550"/>
  <c r="AH550"/>
  <c r="AI550"/>
  <c r="AJ550"/>
  <c r="AK550"/>
  <c r="AL550"/>
  <c r="AM550"/>
  <c r="AB551"/>
  <c r="AC551"/>
  <c r="AD551"/>
  <c r="AE551"/>
  <c r="AF551"/>
  <c r="AG551"/>
  <c r="AH551"/>
  <c r="AI551"/>
  <c r="AJ551"/>
  <c r="AK551"/>
  <c r="AL551"/>
  <c r="AM551"/>
  <c r="AB552"/>
  <c r="AC552"/>
  <c r="AD552"/>
  <c r="AE552"/>
  <c r="AF552"/>
  <c r="AG552"/>
  <c r="AH552"/>
  <c r="AI552"/>
  <c r="AJ552"/>
  <c r="AK552"/>
  <c r="AL552"/>
  <c r="AM552"/>
  <c r="AB553"/>
  <c r="AC553"/>
  <c r="AD553"/>
  <c r="AE553"/>
  <c r="AF553"/>
  <c r="AG553"/>
  <c r="AH553"/>
  <c r="AI553"/>
  <c r="AJ553"/>
  <c r="AK553"/>
  <c r="AL553"/>
  <c r="AM553"/>
  <c r="AB554"/>
  <c r="AC554"/>
  <c r="AD554"/>
  <c r="AE554"/>
  <c r="AF554"/>
  <c r="AG554"/>
  <c r="AH554"/>
  <c r="AI554"/>
  <c r="AJ554"/>
  <c r="AK554"/>
  <c r="AL554"/>
  <c r="AM554"/>
  <c r="AB555"/>
  <c r="AC555"/>
  <c r="AD555"/>
  <c r="AE555"/>
  <c r="AF555"/>
  <c r="AG555"/>
  <c r="AH555"/>
  <c r="AI555"/>
  <c r="AJ555"/>
  <c r="AK555"/>
  <c r="AL555"/>
  <c r="AM555"/>
  <c r="AB556"/>
  <c r="AC556"/>
  <c r="AD556"/>
  <c r="AE556"/>
  <c r="AF556"/>
  <c r="AG556"/>
  <c r="AH556"/>
  <c r="AI556"/>
  <c r="AJ556"/>
  <c r="AK556"/>
  <c r="AL556"/>
  <c r="AM556"/>
  <c r="AB557"/>
  <c r="AC557"/>
  <c r="AD557"/>
  <c r="AE557"/>
  <c r="AF557"/>
  <c r="AG557"/>
  <c r="AH557"/>
  <c r="AI557"/>
  <c r="AJ557"/>
  <c r="AK557"/>
  <c r="AL557"/>
  <c r="AM557"/>
  <c r="AB558"/>
  <c r="AC558"/>
  <c r="AD558"/>
  <c r="AE558"/>
  <c r="AF558"/>
  <c r="AG558"/>
  <c r="AH558"/>
  <c r="AI558"/>
  <c r="AJ558"/>
  <c r="AK558"/>
  <c r="AL558"/>
  <c r="AM558"/>
  <c r="AB559"/>
  <c r="AC559"/>
  <c r="AD559"/>
  <c r="AE559"/>
  <c r="AF559"/>
  <c r="AG559"/>
  <c r="AH559"/>
  <c r="AI559"/>
  <c r="AJ559"/>
  <c r="AK559"/>
  <c r="AL559"/>
  <c r="AM559"/>
  <c r="AB560"/>
  <c r="AC560"/>
  <c r="AD560"/>
  <c r="AE560"/>
  <c r="AF560"/>
  <c r="AG560"/>
  <c r="AH560"/>
  <c r="AI560"/>
  <c r="AJ560"/>
  <c r="AK560"/>
  <c r="AL560"/>
  <c r="AM560"/>
  <c r="AB561"/>
  <c r="AC561"/>
  <c r="AD561"/>
  <c r="AE561"/>
  <c r="AF561"/>
  <c r="AG561"/>
  <c r="AH561"/>
  <c r="AI561"/>
  <c r="AJ561"/>
  <c r="AK561"/>
  <c r="AL561"/>
  <c r="AM561"/>
  <c r="AB562"/>
  <c r="AC562"/>
  <c r="AD562"/>
  <c r="AE562"/>
  <c r="AF562"/>
  <c r="AG562"/>
  <c r="AH562"/>
  <c r="AI562"/>
  <c r="AJ562"/>
  <c r="AK562"/>
  <c r="AL562"/>
  <c r="AM562"/>
  <c r="AB563"/>
  <c r="AC563"/>
  <c r="AD563"/>
  <c r="AE563"/>
  <c r="AF563"/>
  <c r="AG563"/>
  <c r="AH563"/>
  <c r="AI563"/>
  <c r="AJ563"/>
  <c r="AK563"/>
  <c r="AL563"/>
  <c r="AM563"/>
  <c r="AB564"/>
  <c r="AC564"/>
  <c r="AD564"/>
  <c r="AE564"/>
  <c r="AF564"/>
  <c r="AG564"/>
  <c r="AH564"/>
  <c r="AI564"/>
  <c r="AJ564"/>
  <c r="AK564"/>
  <c r="AL564"/>
  <c r="AM564"/>
  <c r="AB565"/>
  <c r="AC565"/>
  <c r="AD565"/>
  <c r="AE565"/>
  <c r="AF565"/>
  <c r="AG565"/>
  <c r="AH565"/>
  <c r="AI565"/>
  <c r="AJ565"/>
  <c r="AK565"/>
  <c r="AL565"/>
  <c r="AM565"/>
  <c r="AB566"/>
  <c r="AC566"/>
  <c r="AD566"/>
  <c r="AE566"/>
  <c r="AF566"/>
  <c r="AG566"/>
  <c r="AH566"/>
  <c r="AI566"/>
  <c r="AJ566"/>
  <c r="AK566"/>
  <c r="AL566"/>
  <c r="AM566"/>
  <c r="AB567"/>
  <c r="AC567"/>
  <c r="AD567"/>
  <c r="AE567"/>
  <c r="AF567"/>
  <c r="AG567"/>
  <c r="AH567"/>
  <c r="AI567"/>
  <c r="AJ567"/>
  <c r="AK567"/>
  <c r="AL567"/>
  <c r="AM567"/>
  <c r="AB568"/>
  <c r="AC568"/>
  <c r="AD568"/>
  <c r="AE568"/>
  <c r="AF568"/>
  <c r="AG568"/>
  <c r="AH568"/>
  <c r="AI568"/>
  <c r="AJ568"/>
  <c r="AK568"/>
  <c r="AL568"/>
  <c r="AM568"/>
  <c r="AB569"/>
  <c r="AC569"/>
  <c r="AD569"/>
  <c r="AE569"/>
  <c r="AF569"/>
  <c r="AG569"/>
  <c r="AH569"/>
  <c r="AI569"/>
  <c r="AJ569"/>
  <c r="AK569"/>
  <c r="AL569"/>
  <c r="AM569"/>
  <c r="AB570"/>
  <c r="AC570"/>
  <c r="AD570"/>
  <c r="AE570"/>
  <c r="AF570"/>
  <c r="AG570"/>
  <c r="AH570"/>
  <c r="AI570"/>
  <c r="AJ570"/>
  <c r="AK570"/>
  <c r="AL570"/>
  <c r="AM570"/>
  <c r="AB571"/>
  <c r="AC571"/>
  <c r="AD571"/>
  <c r="AE571"/>
  <c r="AF571"/>
  <c r="AG571"/>
  <c r="AH571"/>
  <c r="AI571"/>
  <c r="AJ571"/>
  <c r="AK571"/>
  <c r="AL571"/>
  <c r="AM571"/>
  <c r="AB572"/>
  <c r="AC572"/>
  <c r="AD572"/>
  <c r="AE572"/>
  <c r="AF572"/>
  <c r="AG572"/>
  <c r="AH572"/>
  <c r="AI572"/>
  <c r="AJ572"/>
  <c r="AK572"/>
  <c r="AL572"/>
  <c r="AM572"/>
  <c r="AB573"/>
  <c r="AC573"/>
  <c r="AD573"/>
  <c r="AE573"/>
  <c r="AF573"/>
  <c r="AG573"/>
  <c r="AH573"/>
  <c r="AI573"/>
  <c r="AJ573"/>
  <c r="AK573"/>
  <c r="AL573"/>
  <c r="AM573"/>
  <c r="AB574"/>
  <c r="AC574"/>
  <c r="AD574"/>
  <c r="AE574"/>
  <c r="AF574"/>
  <c r="AG574"/>
  <c r="AH574"/>
  <c r="AI574"/>
  <c r="AJ574"/>
  <c r="AK574"/>
  <c r="AL574"/>
  <c r="AM574"/>
  <c r="AB575"/>
  <c r="AC575"/>
  <c r="AD575"/>
  <c r="AE575"/>
  <c r="AF575"/>
  <c r="AG575"/>
  <c r="AH575"/>
  <c r="AI575"/>
  <c r="AJ575"/>
  <c r="AK575"/>
  <c r="AL575"/>
  <c r="AM575"/>
  <c r="AB576"/>
  <c r="AC576"/>
  <c r="AD576"/>
  <c r="AE576"/>
  <c r="AF576"/>
  <c r="AG576"/>
  <c r="AH576"/>
  <c r="AI576"/>
  <c r="AJ576"/>
  <c r="AK576"/>
  <c r="AL576"/>
  <c r="AM576"/>
  <c r="AB577"/>
  <c r="AC577"/>
  <c r="AD577"/>
  <c r="AE577"/>
  <c r="AF577"/>
  <c r="AG577"/>
  <c r="AH577"/>
  <c r="AI577"/>
  <c r="AJ577"/>
  <c r="AK577"/>
  <c r="AL577"/>
  <c r="AM577"/>
  <c r="AB578"/>
  <c r="AC578"/>
  <c r="AD578"/>
  <c r="AE578"/>
  <c r="AF578"/>
  <c r="AG578"/>
  <c r="AH578"/>
  <c r="AI578"/>
  <c r="AJ578"/>
  <c r="AK578"/>
  <c r="AL578"/>
  <c r="AM578"/>
  <c r="AB579"/>
  <c r="AC579"/>
  <c r="AD579"/>
  <c r="AE579"/>
  <c r="AF579"/>
  <c r="AG579"/>
  <c r="AH579"/>
  <c r="AI579"/>
  <c r="AJ579"/>
  <c r="AK579"/>
  <c r="AL579"/>
  <c r="AM579"/>
  <c r="AB580"/>
  <c r="AC580"/>
  <c r="AD580"/>
  <c r="AE580"/>
  <c r="AF580"/>
  <c r="AG580"/>
  <c r="AH580"/>
  <c r="AI580"/>
  <c r="AJ580"/>
  <c r="AK580"/>
  <c r="AL580"/>
  <c r="AM580"/>
  <c r="AB581"/>
  <c r="AC581"/>
  <c r="AD581"/>
  <c r="AE581"/>
  <c r="AF581"/>
  <c r="AG581"/>
  <c r="AH581"/>
  <c r="AI581"/>
  <c r="AJ581"/>
  <c r="AK581"/>
  <c r="AL581"/>
  <c r="AM581"/>
  <c r="AB582"/>
  <c r="AC582"/>
  <c r="AD582"/>
  <c r="AE582"/>
  <c r="AF582"/>
  <c r="AG582"/>
  <c r="AH582"/>
  <c r="AI582"/>
  <c r="AJ582"/>
  <c r="AK582"/>
  <c r="AL582"/>
  <c r="AM582"/>
  <c r="AB583"/>
  <c r="AC583"/>
  <c r="AD583"/>
  <c r="AE583"/>
  <c r="AF583"/>
  <c r="AG583"/>
  <c r="AH583"/>
  <c r="AI583"/>
  <c r="AJ583"/>
  <c r="AK583"/>
  <c r="AL583"/>
  <c r="AM583"/>
  <c r="AB584"/>
  <c r="AC584"/>
  <c r="AD584"/>
  <c r="AE584"/>
  <c r="AF584"/>
  <c r="AG584"/>
  <c r="AH584"/>
  <c r="AI584"/>
  <c r="AJ584"/>
  <c r="AK584"/>
  <c r="AL584"/>
  <c r="AM584"/>
  <c r="AB585"/>
  <c r="AC585"/>
  <c r="AD585"/>
  <c r="AE585"/>
  <c r="AF585"/>
  <c r="AG585"/>
  <c r="AH585"/>
  <c r="AI585"/>
  <c r="AJ585"/>
  <c r="AK585"/>
  <c r="AL585"/>
  <c r="AM585"/>
  <c r="AB586"/>
  <c r="AC586"/>
  <c r="AD586"/>
  <c r="AE586"/>
  <c r="AF586"/>
  <c r="AG586"/>
  <c r="AH586"/>
  <c r="AI586"/>
  <c r="AJ586"/>
  <c r="AK586"/>
  <c r="AL586"/>
  <c r="AM586"/>
  <c r="AB587"/>
  <c r="AC587"/>
  <c r="AD587"/>
  <c r="AE587"/>
  <c r="AF587"/>
  <c r="AG587"/>
  <c r="AH587"/>
  <c r="AI587"/>
  <c r="AJ587"/>
  <c r="AK587"/>
  <c r="AL587"/>
  <c r="AM587"/>
  <c r="AB588"/>
  <c r="AC588"/>
  <c r="AD588"/>
  <c r="AE588"/>
  <c r="AF588"/>
  <c r="AG588"/>
  <c r="AH588"/>
  <c r="AI588"/>
  <c r="AJ588"/>
  <c r="AK588"/>
  <c r="AL588"/>
  <c r="AM588"/>
  <c r="AB589"/>
  <c r="AC589"/>
  <c r="AD589"/>
  <c r="AE589"/>
  <c r="AF589"/>
  <c r="AG589"/>
  <c r="AH589"/>
  <c r="AI589"/>
  <c r="AJ589"/>
  <c r="AK589"/>
  <c r="AL589"/>
  <c r="AM589"/>
  <c r="AB590"/>
  <c r="AC590"/>
  <c r="AD590"/>
  <c r="AE590"/>
  <c r="AF590"/>
  <c r="AG590"/>
  <c r="AH590"/>
  <c r="AI590"/>
  <c r="AJ590"/>
  <c r="AK590"/>
  <c r="AL590"/>
  <c r="AM590"/>
  <c r="AB591"/>
  <c r="AC591"/>
  <c r="AD591"/>
  <c r="AE591"/>
  <c r="AF591"/>
  <c r="AG591"/>
  <c r="AH591"/>
  <c r="AI591"/>
  <c r="AJ591"/>
  <c r="AK591"/>
  <c r="AL591"/>
  <c r="AM591"/>
  <c r="AB592"/>
  <c r="AC592"/>
  <c r="AD592"/>
  <c r="AE592"/>
  <c r="AF592"/>
  <c r="AG592"/>
  <c r="AH592"/>
  <c r="AI592"/>
  <c r="AJ592"/>
  <c r="AK592"/>
  <c r="AL592"/>
  <c r="AM592"/>
  <c r="AB593"/>
  <c r="AC593"/>
  <c r="AD593"/>
  <c r="AE593"/>
  <c r="AF593"/>
  <c r="AG593"/>
  <c r="AH593"/>
  <c r="AI593"/>
  <c r="AJ593"/>
  <c r="AK593"/>
  <c r="AL593"/>
  <c r="AM593"/>
  <c r="AB594"/>
  <c r="AC594"/>
  <c r="AD594"/>
  <c r="AE594"/>
  <c r="AF594"/>
  <c r="AG594"/>
  <c r="AH594"/>
  <c r="AI594"/>
  <c r="AJ594"/>
  <c r="AK594"/>
  <c r="AL594"/>
  <c r="AM594"/>
  <c r="AB595"/>
  <c r="AC595"/>
  <c r="AD595"/>
  <c r="AE595"/>
  <c r="AF595"/>
  <c r="AG595"/>
  <c r="AH595"/>
  <c r="AI595"/>
  <c r="AJ595"/>
  <c r="AK595"/>
  <c r="AL595"/>
  <c r="AM595"/>
  <c r="AB596"/>
  <c r="AC596"/>
  <c r="AD596"/>
  <c r="AE596"/>
  <c r="AF596"/>
  <c r="AG596"/>
  <c r="AH596"/>
  <c r="AI596"/>
  <c r="AJ596"/>
  <c r="AK596"/>
  <c r="AL596"/>
  <c r="AM596"/>
  <c r="AB597"/>
  <c r="AC597"/>
  <c r="AD597"/>
  <c r="AE597"/>
  <c r="AF597"/>
  <c r="AG597"/>
  <c r="AH597"/>
  <c r="AI597"/>
  <c r="AJ597"/>
  <c r="AK597"/>
  <c r="AL597"/>
  <c r="AM597"/>
  <c r="AB598"/>
  <c r="AC598"/>
  <c r="AD598"/>
  <c r="AE598"/>
  <c r="AF598"/>
  <c r="AG598"/>
  <c r="AH598"/>
  <c r="AI598"/>
  <c r="AJ598"/>
  <c r="AK598"/>
  <c r="AL598"/>
  <c r="AM598"/>
  <c r="AB599"/>
  <c r="AC599"/>
  <c r="AD599"/>
  <c r="AE599"/>
  <c r="AF599"/>
  <c r="AG599"/>
  <c r="AH599"/>
  <c r="AI599"/>
  <c r="AJ599"/>
  <c r="AK599"/>
  <c r="AL599"/>
  <c r="AM599"/>
  <c r="AB600"/>
  <c r="AC600"/>
  <c r="AD600"/>
  <c r="AE600"/>
  <c r="AF600"/>
  <c r="AG600"/>
  <c r="AH600"/>
  <c r="AI600"/>
  <c r="AJ600"/>
  <c r="AK600"/>
  <c r="AL600"/>
  <c r="AM600"/>
  <c r="AB601"/>
  <c r="AC601"/>
  <c r="AD601"/>
  <c r="AE601"/>
  <c r="AF601"/>
  <c r="AG601"/>
  <c r="AH601"/>
  <c r="AI601"/>
  <c r="AJ601"/>
  <c r="AK601"/>
  <c r="AL601"/>
  <c r="AM601"/>
  <c r="AB602"/>
  <c r="AC602"/>
  <c r="AD602"/>
  <c r="AE602"/>
  <c r="AF602"/>
  <c r="AG602"/>
  <c r="AH602"/>
  <c r="AI602"/>
  <c r="AJ602"/>
  <c r="AK602"/>
  <c r="AL602"/>
  <c r="AM602"/>
  <c r="AB603"/>
  <c r="AC603"/>
  <c r="AD603"/>
  <c r="AE603"/>
  <c r="AF603"/>
  <c r="AG603"/>
  <c r="AH603"/>
  <c r="AI603"/>
  <c r="AJ603"/>
  <c r="AK603"/>
  <c r="AL603"/>
  <c r="AM603"/>
  <c r="AB604"/>
  <c r="AC604"/>
  <c r="AD604"/>
  <c r="AE604"/>
  <c r="AF604"/>
  <c r="AG604"/>
  <c r="AH604"/>
  <c r="AI604"/>
  <c r="AJ604"/>
  <c r="AK604"/>
  <c r="AL604"/>
  <c r="AM604"/>
  <c r="AB605"/>
  <c r="AC605"/>
  <c r="AD605"/>
  <c r="AE605"/>
  <c r="AF605"/>
  <c r="AG605"/>
  <c r="AH605"/>
  <c r="AI605"/>
  <c r="AJ605"/>
  <c r="AK605"/>
  <c r="AL605"/>
  <c r="AM605"/>
  <c r="AB606"/>
  <c r="AC606"/>
  <c r="AD606"/>
  <c r="AE606"/>
  <c r="AF606"/>
  <c r="AG606"/>
  <c r="AH606"/>
  <c r="AI606"/>
  <c r="AJ606"/>
  <c r="AK606"/>
  <c r="AL606"/>
  <c r="AM606"/>
  <c r="AB607"/>
  <c r="AC607"/>
  <c r="AD607"/>
  <c r="AE607"/>
  <c r="AF607"/>
  <c r="AG607"/>
  <c r="AH607"/>
  <c r="AI607"/>
  <c r="AJ607"/>
  <c r="AK607"/>
  <c r="AL607"/>
  <c r="AM607"/>
  <c r="AB608"/>
  <c r="AC608"/>
  <c r="AD608"/>
  <c r="AE608"/>
  <c r="AF608"/>
  <c r="AG608"/>
  <c r="AH608"/>
  <c r="AI608"/>
  <c r="AJ608"/>
  <c r="AK608"/>
  <c r="AL608"/>
  <c r="AM608"/>
  <c r="AB609"/>
  <c r="AC609"/>
  <c r="AD609"/>
  <c r="AE609"/>
  <c r="AF609"/>
  <c r="AG609"/>
  <c r="AH609"/>
  <c r="AI609"/>
  <c r="AJ609"/>
  <c r="AK609"/>
  <c r="AL609"/>
  <c r="AM609"/>
  <c r="AB610"/>
  <c r="AC610"/>
  <c r="AD610"/>
  <c r="AE610"/>
  <c r="AF610"/>
  <c r="AG610"/>
  <c r="AH610"/>
  <c r="AI610"/>
  <c r="AJ610"/>
  <c r="AK610"/>
  <c r="AL610"/>
  <c r="AM610"/>
  <c r="AB611"/>
  <c r="AC611"/>
  <c r="AD611"/>
  <c r="AE611"/>
  <c r="AF611"/>
  <c r="AG611"/>
  <c r="AH611"/>
  <c r="AI611"/>
  <c r="AJ611"/>
  <c r="AK611"/>
  <c r="AL611"/>
  <c r="AM611"/>
  <c r="AB612"/>
  <c r="AC612"/>
  <c r="AD612"/>
  <c r="AE612"/>
  <c r="AF612"/>
  <c r="AG612"/>
  <c r="AH612"/>
  <c r="AI612"/>
  <c r="AJ612"/>
  <c r="AK612"/>
  <c r="AL612"/>
  <c r="AM612"/>
  <c r="AB613"/>
  <c r="AC613"/>
  <c r="AD613"/>
  <c r="AE613"/>
  <c r="AF613"/>
  <c r="AG613"/>
  <c r="AH613"/>
  <c r="AI613"/>
  <c r="AJ613"/>
  <c r="AK613"/>
  <c r="AL613"/>
  <c r="AM613"/>
  <c r="AB614"/>
  <c r="AC614"/>
  <c r="AD614"/>
  <c r="AE614"/>
  <c r="AF614"/>
  <c r="AG614"/>
  <c r="AH614"/>
  <c r="AI614"/>
  <c r="AJ614"/>
  <c r="AK614"/>
  <c r="AL614"/>
  <c r="AM614"/>
  <c r="AB615"/>
  <c r="AC615"/>
  <c r="AD615"/>
  <c r="AE615"/>
  <c r="AF615"/>
  <c r="AG615"/>
  <c r="AH615"/>
  <c r="AI615"/>
  <c r="AJ615"/>
  <c r="AK615"/>
  <c r="AL615"/>
  <c r="AM615"/>
  <c r="AB616"/>
  <c r="AC616"/>
  <c r="AD616"/>
  <c r="AE616"/>
  <c r="AF616"/>
  <c r="AG616"/>
  <c r="AH616"/>
  <c r="AI616"/>
  <c r="AJ616"/>
  <c r="AK616"/>
  <c r="AL616"/>
  <c r="AM616"/>
  <c r="AB617"/>
  <c r="AC617"/>
  <c r="AD617"/>
  <c r="AE617"/>
  <c r="AF617"/>
  <c r="AG617"/>
  <c r="AH617"/>
  <c r="AI617"/>
  <c r="AJ617"/>
  <c r="AK617"/>
  <c r="AL617"/>
  <c r="AM617"/>
  <c r="AB618"/>
  <c r="AC618"/>
  <c r="AD618"/>
  <c r="AE618"/>
  <c r="AF618"/>
  <c r="AG618"/>
  <c r="AH618"/>
  <c r="AI618"/>
  <c r="AJ618"/>
  <c r="AK618"/>
  <c r="AL618"/>
  <c r="AM618"/>
  <c r="AB619"/>
  <c r="AC619"/>
  <c r="AD619"/>
  <c r="AE619"/>
  <c r="AF619"/>
  <c r="AG619"/>
  <c r="AH619"/>
  <c r="AI619"/>
  <c r="AJ619"/>
  <c r="AK619"/>
  <c r="AL619"/>
  <c r="AM619"/>
  <c r="AB620"/>
  <c r="AC620"/>
  <c r="AD620"/>
  <c r="AE620"/>
  <c r="AF620"/>
  <c r="AG620"/>
  <c r="AH620"/>
  <c r="AI620"/>
  <c r="AJ620"/>
  <c r="AK620"/>
  <c r="AL620"/>
  <c r="AM620"/>
  <c r="AB621"/>
  <c r="AC621"/>
  <c r="AD621"/>
  <c r="AE621"/>
  <c r="AF621"/>
  <c r="AG621"/>
  <c r="AH621"/>
  <c r="AI621"/>
  <c r="AJ621"/>
  <c r="AK621"/>
  <c r="AL621"/>
  <c r="AM621"/>
  <c r="AB622"/>
  <c r="AC622"/>
  <c r="AD622"/>
  <c r="AE622"/>
  <c r="AF622"/>
  <c r="AG622"/>
  <c r="AH622"/>
  <c r="AI622"/>
  <c r="AJ622"/>
  <c r="AK622"/>
  <c r="AL622"/>
  <c r="AM622"/>
  <c r="AB623"/>
  <c r="AC623"/>
  <c r="AD623"/>
  <c r="AE623"/>
  <c r="AF623"/>
  <c r="AG623"/>
  <c r="AH623"/>
  <c r="AI623"/>
  <c r="AJ623"/>
  <c r="AK623"/>
  <c r="AL623"/>
  <c r="AM623"/>
  <c r="AB624"/>
  <c r="AC624"/>
  <c r="AD624"/>
  <c r="AE624"/>
  <c r="AF624"/>
  <c r="AG624"/>
  <c r="AH624"/>
  <c r="AI624"/>
  <c r="AJ624"/>
  <c r="AK624"/>
  <c r="AL624"/>
  <c r="AM624"/>
  <c r="AB625"/>
  <c r="AC625"/>
  <c r="AD625"/>
  <c r="AE625"/>
  <c r="AF625"/>
  <c r="AG625"/>
  <c r="AH625"/>
  <c r="AI625"/>
  <c r="AJ625"/>
  <c r="AK625"/>
  <c r="AL625"/>
  <c r="AM625"/>
  <c r="AB626"/>
  <c r="AC626"/>
  <c r="AD626"/>
  <c r="AE626"/>
  <c r="AF626"/>
  <c r="AG626"/>
  <c r="AH626"/>
  <c r="AI626"/>
  <c r="AJ626"/>
  <c r="AK626"/>
  <c r="AL626"/>
  <c r="AM626"/>
  <c r="AB627"/>
  <c r="AC627"/>
  <c r="AD627"/>
  <c r="AE627"/>
  <c r="AF627"/>
  <c r="AG627"/>
  <c r="AH627"/>
  <c r="AI627"/>
  <c r="AJ627"/>
  <c r="AK627"/>
  <c r="AL627"/>
  <c r="AM627"/>
  <c r="AB628"/>
  <c r="AC628"/>
  <c r="AD628"/>
  <c r="AE628"/>
  <c r="AF628"/>
  <c r="AG628"/>
  <c r="AH628"/>
  <c r="AI628"/>
  <c r="AJ628"/>
  <c r="AK628"/>
  <c r="AL628"/>
  <c r="AM628"/>
  <c r="AB629"/>
  <c r="AC629"/>
  <c r="AD629"/>
  <c r="AE629"/>
  <c r="AF629"/>
  <c r="AG629"/>
  <c r="AH629"/>
  <c r="AI629"/>
  <c r="AJ629"/>
  <c r="AK629"/>
  <c r="AL629"/>
  <c r="AM629"/>
  <c r="AB630"/>
  <c r="AC630"/>
  <c r="AD630"/>
  <c r="AE630"/>
  <c r="AF630"/>
  <c r="AG630"/>
  <c r="AH630"/>
  <c r="AI630"/>
  <c r="AJ630"/>
  <c r="AK630"/>
  <c r="AL630"/>
  <c r="AM630"/>
  <c r="AB631"/>
  <c r="AC631"/>
  <c r="AD631"/>
  <c r="AE631"/>
  <c r="AF631"/>
  <c r="AG631"/>
  <c r="AH631"/>
  <c r="AI631"/>
  <c r="AJ631"/>
  <c r="AK631"/>
  <c r="AL631"/>
  <c r="AM631"/>
  <c r="AB632"/>
  <c r="AC632"/>
  <c r="AD632"/>
  <c r="AE632"/>
  <c r="AF632"/>
  <c r="AG632"/>
  <c r="AH632"/>
  <c r="AI632"/>
  <c r="AJ632"/>
  <c r="AK632"/>
  <c r="AL632"/>
  <c r="AM632"/>
  <c r="AB633"/>
  <c r="AC633"/>
  <c r="AD633"/>
  <c r="AE633"/>
  <c r="AF633"/>
  <c r="AG633"/>
  <c r="AH633"/>
  <c r="AI633"/>
  <c r="AJ633"/>
  <c r="AK633"/>
  <c r="AL633"/>
  <c r="AM633"/>
  <c r="AB634"/>
  <c r="AC634"/>
  <c r="AD634"/>
  <c r="AE634"/>
  <c r="AF634"/>
  <c r="AG634"/>
  <c r="AH634"/>
  <c r="AI634"/>
  <c r="AJ634"/>
  <c r="AK634"/>
  <c r="AL634"/>
  <c r="AM634"/>
  <c r="AB635"/>
  <c r="AC635"/>
  <c r="AD635"/>
  <c r="AE635"/>
  <c r="AF635"/>
  <c r="AG635"/>
  <c r="AH635"/>
  <c r="AI635"/>
  <c r="AJ635"/>
  <c r="AK635"/>
  <c r="AL635"/>
  <c r="AM635"/>
  <c r="AB636"/>
  <c r="AC636"/>
  <c r="AD636"/>
  <c r="AE636"/>
  <c r="AF636"/>
  <c r="AG636"/>
  <c r="AH636"/>
  <c r="AI636"/>
  <c r="AJ636"/>
  <c r="AK636"/>
  <c r="AL636"/>
  <c r="AM636"/>
  <c r="AB637"/>
  <c r="AC637"/>
  <c r="AD637"/>
  <c r="AE637"/>
  <c r="AF637"/>
  <c r="AG637"/>
  <c r="AH637"/>
  <c r="AI637"/>
  <c r="AJ637"/>
  <c r="AK637"/>
  <c r="AL637"/>
  <c r="AM637"/>
  <c r="AB638"/>
  <c r="AC638"/>
  <c r="AD638"/>
  <c r="AE638"/>
  <c r="AF638"/>
  <c r="AG638"/>
  <c r="AH638"/>
  <c r="AI638"/>
  <c r="AJ638"/>
  <c r="AK638"/>
  <c r="AL638"/>
  <c r="AM638"/>
  <c r="AB639"/>
  <c r="AC639"/>
  <c r="AD639"/>
  <c r="AE639"/>
  <c r="AF639"/>
  <c r="AG639"/>
  <c r="AH639"/>
  <c r="AI639"/>
  <c r="AJ639"/>
  <c r="AK639"/>
  <c r="AL639"/>
  <c r="AM639"/>
  <c r="AB640"/>
  <c r="AC640"/>
  <c r="AD640"/>
  <c r="AE640"/>
  <c r="AF640"/>
  <c r="AG640"/>
  <c r="AH640"/>
  <c r="AI640"/>
  <c r="AJ640"/>
  <c r="AK640"/>
  <c r="AL640"/>
  <c r="AM640"/>
  <c r="AB641"/>
  <c r="AC641"/>
  <c r="AD641"/>
  <c r="AE641"/>
  <c r="AF641"/>
  <c r="AG641"/>
  <c r="AH641"/>
  <c r="AI641"/>
  <c r="AJ641"/>
  <c r="AK641"/>
  <c r="AL641"/>
  <c r="AM641"/>
  <c r="AB642"/>
  <c r="AC642"/>
  <c r="AD642"/>
  <c r="AE642"/>
  <c r="AF642"/>
  <c r="AG642"/>
  <c r="AH642"/>
  <c r="AI642"/>
  <c r="AJ642"/>
  <c r="AK642"/>
  <c r="AL642"/>
  <c r="AM642"/>
  <c r="AB643"/>
  <c r="AC643"/>
  <c r="AD643"/>
  <c r="AE643"/>
  <c r="AF643"/>
  <c r="AG643"/>
  <c r="AH643"/>
  <c r="AI643"/>
  <c r="AJ643"/>
  <c r="AK643"/>
  <c r="AL643"/>
  <c r="AM643"/>
  <c r="AB644"/>
  <c r="AC644"/>
  <c r="AD644"/>
  <c r="AE644"/>
  <c r="AF644"/>
  <c r="AG644"/>
  <c r="AH644"/>
  <c r="AI644"/>
  <c r="AJ644"/>
  <c r="AK644"/>
  <c r="AL644"/>
  <c r="AM644"/>
  <c r="AB645"/>
  <c r="AC645"/>
  <c r="AD645"/>
  <c r="AE645"/>
  <c r="AF645"/>
  <c r="AG645"/>
  <c r="AH645"/>
  <c r="AI645"/>
  <c r="AJ645"/>
  <c r="AK645"/>
  <c r="AL645"/>
  <c r="AM645"/>
  <c r="AB646"/>
  <c r="AC646"/>
  <c r="AD646"/>
  <c r="AE646"/>
  <c r="AF646"/>
  <c r="AG646"/>
  <c r="AH646"/>
  <c r="AI646"/>
  <c r="AJ646"/>
  <c r="AK646"/>
  <c r="AL646"/>
  <c r="AM646"/>
  <c r="AB647"/>
  <c r="AC647"/>
  <c r="AD647"/>
  <c r="AE647"/>
  <c r="AF647"/>
  <c r="AG647"/>
  <c r="AH647"/>
  <c r="AI647"/>
  <c r="AJ647"/>
  <c r="AK647"/>
  <c r="AL647"/>
  <c r="AM647"/>
  <c r="AB648"/>
  <c r="AC648"/>
  <c r="AD648"/>
  <c r="AE648"/>
  <c r="AF648"/>
  <c r="AG648"/>
  <c r="AH648"/>
  <c r="AI648"/>
  <c r="AJ648"/>
  <c r="AK648"/>
  <c r="AL648"/>
  <c r="AM648"/>
  <c r="AB649"/>
  <c r="AC649"/>
  <c r="AD649"/>
  <c r="AE649"/>
  <c r="AF649"/>
  <c r="AG649"/>
  <c r="AH649"/>
  <c r="AI649"/>
  <c r="AJ649"/>
  <c r="AK649"/>
  <c r="AL649"/>
  <c r="AM649"/>
  <c r="AB650"/>
  <c r="AC650"/>
  <c r="AD650"/>
  <c r="AE650"/>
  <c r="AF650"/>
  <c r="AG650"/>
  <c r="AH650"/>
  <c r="AI650"/>
  <c r="AJ650"/>
  <c r="AK650"/>
  <c r="AL650"/>
  <c r="AM650"/>
  <c r="AB651"/>
  <c r="AC651"/>
  <c r="AD651"/>
  <c r="AE651"/>
  <c r="AF651"/>
  <c r="AG651"/>
  <c r="AH651"/>
  <c r="AI651"/>
  <c r="AJ651"/>
  <c r="AK651"/>
  <c r="AL651"/>
  <c r="AM651"/>
  <c r="AB652"/>
  <c r="AC652"/>
  <c r="AD652"/>
  <c r="AE652"/>
  <c r="AF652"/>
  <c r="AG652"/>
  <c r="AH652"/>
  <c r="AI652"/>
  <c r="AJ652"/>
  <c r="AK652"/>
  <c r="AL652"/>
  <c r="AM652"/>
  <c r="AB653"/>
  <c r="AC653"/>
  <c r="AD653"/>
  <c r="AE653"/>
  <c r="AF653"/>
  <c r="AG653"/>
  <c r="AH653"/>
  <c r="AI653"/>
  <c r="AJ653"/>
  <c r="AK653"/>
  <c r="AL653"/>
  <c r="AM653"/>
  <c r="AB654"/>
  <c r="AC654"/>
  <c r="AD654"/>
  <c r="AE654"/>
  <c r="AF654"/>
  <c r="AG654"/>
  <c r="AH654"/>
  <c r="AI654"/>
  <c r="AJ654"/>
  <c r="AK654"/>
  <c r="AL654"/>
  <c r="AM654"/>
  <c r="AB655"/>
  <c r="AC655"/>
  <c r="AD655"/>
  <c r="AE655"/>
  <c r="AF655"/>
  <c r="AG655"/>
  <c r="AH655"/>
  <c r="AI655"/>
  <c r="AJ655"/>
  <c r="AK655"/>
  <c r="AL655"/>
  <c r="AM655"/>
  <c r="AB656"/>
  <c r="AC656"/>
  <c r="AD656"/>
  <c r="AE656"/>
  <c r="AF656"/>
  <c r="AG656"/>
  <c r="AH656"/>
  <c r="AI656"/>
  <c r="AJ656"/>
  <c r="AK656"/>
  <c r="AL656"/>
  <c r="AM656"/>
  <c r="AB657"/>
  <c r="AC657"/>
  <c r="AD657"/>
  <c r="AE657"/>
  <c r="AF657"/>
  <c r="AG657"/>
  <c r="AH657"/>
  <c r="AI657"/>
  <c r="AJ657"/>
  <c r="AK657"/>
  <c r="AL657"/>
  <c r="AM657"/>
  <c r="AB658"/>
  <c r="AC658"/>
  <c r="AD658"/>
  <c r="AE658"/>
  <c r="AF658"/>
  <c r="AG658"/>
  <c r="AH658"/>
  <c r="AI658"/>
  <c r="AJ658"/>
  <c r="AK658"/>
  <c r="AL658"/>
  <c r="AM658"/>
  <c r="AB659"/>
  <c r="AC659"/>
  <c r="AD659"/>
  <c r="AE659"/>
  <c r="AF659"/>
  <c r="AG659"/>
  <c r="AH659"/>
  <c r="AI659"/>
  <c r="AJ659"/>
  <c r="AK659"/>
  <c r="AL659"/>
  <c r="AM659"/>
  <c r="AB660"/>
  <c r="AC660"/>
  <c r="AD660"/>
  <c r="AE660"/>
  <c r="AF660"/>
  <c r="AG660"/>
  <c r="AH660"/>
  <c r="AI660"/>
  <c r="AJ660"/>
  <c r="AK660"/>
  <c r="AL660"/>
  <c r="AM660"/>
  <c r="AB661"/>
  <c r="AC661"/>
  <c r="AD661"/>
  <c r="AE661"/>
  <c r="AF661"/>
  <c r="AG661"/>
  <c r="AH661"/>
  <c r="AI661"/>
  <c r="AJ661"/>
  <c r="AK661"/>
  <c r="AL661"/>
  <c r="AM661"/>
  <c r="AB662"/>
  <c r="AC662"/>
  <c r="AD662"/>
  <c r="AE662"/>
  <c r="AF662"/>
  <c r="AG662"/>
  <c r="AH662"/>
  <c r="AI662"/>
  <c r="AJ662"/>
  <c r="AK662"/>
  <c r="AL662"/>
  <c r="AM662"/>
  <c r="AB663"/>
  <c r="AC663"/>
  <c r="AD663"/>
  <c r="AE663"/>
  <c r="AF663"/>
  <c r="AG663"/>
  <c r="AH663"/>
  <c r="AI663"/>
  <c r="AJ663"/>
  <c r="AK663"/>
  <c r="AL663"/>
  <c r="AM663"/>
  <c r="AB664"/>
  <c r="AC664"/>
  <c r="AD664"/>
  <c r="AE664"/>
  <c r="AF664"/>
  <c r="AG664"/>
  <c r="AH664"/>
  <c r="AI664"/>
  <c r="AJ664"/>
  <c r="AK664"/>
  <c r="AL664"/>
  <c r="AM664"/>
  <c r="AB665"/>
  <c r="AC665"/>
  <c r="AD665"/>
  <c r="AE665"/>
  <c r="AF665"/>
  <c r="AG665"/>
  <c r="AH665"/>
  <c r="AI665"/>
  <c r="AJ665"/>
  <c r="AK665"/>
  <c r="AL665"/>
  <c r="AM665"/>
  <c r="AB666"/>
  <c r="AC666"/>
  <c r="AD666"/>
  <c r="AE666"/>
  <c r="AF666"/>
  <c r="AG666"/>
  <c r="AH666"/>
  <c r="AI666"/>
  <c r="AJ666"/>
  <c r="AK666"/>
  <c r="AL666"/>
  <c r="AM666"/>
  <c r="AB667"/>
  <c r="AC667"/>
  <c r="AD667"/>
  <c r="AE667"/>
  <c r="AF667"/>
  <c r="AG667"/>
  <c r="AH667"/>
  <c r="AI667"/>
  <c r="AJ667"/>
  <c r="AK667"/>
  <c r="AL667"/>
  <c r="AM667"/>
  <c r="AB668"/>
  <c r="AC668"/>
  <c r="AD668"/>
  <c r="AE668"/>
  <c r="AF668"/>
  <c r="AG668"/>
  <c r="AH668"/>
  <c r="AI668"/>
  <c r="AJ668"/>
  <c r="AK668"/>
  <c r="AL668"/>
  <c r="AM668"/>
  <c r="AB669"/>
  <c r="AC669"/>
  <c r="AD669"/>
  <c r="AE669"/>
  <c r="AF669"/>
  <c r="AG669"/>
  <c r="AH669"/>
  <c r="AI669"/>
  <c r="AJ669"/>
  <c r="AK669"/>
  <c r="AL669"/>
  <c r="AM669"/>
  <c r="AB670"/>
  <c r="AC670"/>
  <c r="AD670"/>
  <c r="AE670"/>
  <c r="AF670"/>
  <c r="AG670"/>
  <c r="AH670"/>
  <c r="AI670"/>
  <c r="AJ670"/>
  <c r="AK670"/>
  <c r="AL670"/>
  <c r="AM670"/>
  <c r="AB671"/>
  <c r="AC671"/>
  <c r="AD671"/>
  <c r="AE671"/>
  <c r="AF671"/>
  <c r="AG671"/>
  <c r="AH671"/>
  <c r="AI671"/>
  <c r="AJ671"/>
  <c r="AK671"/>
  <c r="AL671"/>
  <c r="AM671"/>
  <c r="AB672"/>
  <c r="AC672"/>
  <c r="AD672"/>
  <c r="AE672"/>
  <c r="AF672"/>
  <c r="AG672"/>
  <c r="AH672"/>
  <c r="AI672"/>
  <c r="AJ672"/>
  <c r="AK672"/>
  <c r="AL672"/>
  <c r="AM672"/>
  <c r="AB673"/>
  <c r="AC673"/>
  <c r="AD673"/>
  <c r="AE673"/>
  <c r="AF673"/>
  <c r="AG673"/>
  <c r="AH673"/>
  <c r="AI673"/>
  <c r="AJ673"/>
  <c r="AK673"/>
  <c r="AL673"/>
  <c r="AM673"/>
  <c r="AB674"/>
  <c r="AC674"/>
  <c r="AD674"/>
  <c r="AE674"/>
  <c r="AF674"/>
  <c r="AG674"/>
  <c r="AH674"/>
  <c r="AI674"/>
  <c r="AJ674"/>
  <c r="AK674"/>
  <c r="AL674"/>
  <c r="AM674"/>
  <c r="AB675"/>
  <c r="AC675"/>
  <c r="AD675"/>
  <c r="AE675"/>
  <c r="AF675"/>
  <c r="AG675"/>
  <c r="AH675"/>
  <c r="AI675"/>
  <c r="AJ675"/>
  <c r="AK675"/>
  <c r="AL675"/>
  <c r="AM675"/>
  <c r="AB676"/>
  <c r="AC676"/>
  <c r="AD676"/>
  <c r="AE676"/>
  <c r="AF676"/>
  <c r="AG676"/>
  <c r="AH676"/>
  <c r="AI676"/>
  <c r="AJ676"/>
  <c r="AK676"/>
  <c r="AL676"/>
  <c r="AM676"/>
  <c r="AB677"/>
  <c r="AC677"/>
  <c r="AD677"/>
  <c r="AE677"/>
  <c r="AF677"/>
  <c r="AG677"/>
  <c r="AH677"/>
  <c r="AI677"/>
  <c r="AJ677"/>
  <c r="AK677"/>
  <c r="AL677"/>
  <c r="AM677"/>
  <c r="AB678"/>
  <c r="AC678"/>
  <c r="AD678"/>
  <c r="AE678"/>
  <c r="AF678"/>
  <c r="AG678"/>
  <c r="AH678"/>
  <c r="AI678"/>
  <c r="AJ678"/>
  <c r="AK678"/>
  <c r="AL678"/>
  <c r="AM678"/>
  <c r="AB679"/>
  <c r="AC679"/>
  <c r="AD679"/>
  <c r="AE679"/>
  <c r="AF679"/>
  <c r="AG679"/>
  <c r="AH679"/>
  <c r="AI679"/>
  <c r="AJ679"/>
  <c r="AK679"/>
  <c r="AL679"/>
  <c r="AM679"/>
  <c r="AB680"/>
  <c r="AC680"/>
  <c r="AD680"/>
  <c r="AE680"/>
  <c r="AF680"/>
  <c r="AG680"/>
  <c r="AH680"/>
  <c r="AI680"/>
  <c r="AJ680"/>
  <c r="AK680"/>
  <c r="AL680"/>
  <c r="AM680"/>
  <c r="AB681"/>
  <c r="AC681"/>
  <c r="AD681"/>
  <c r="AE681"/>
  <c r="AF681"/>
  <c r="AG681"/>
  <c r="AH681"/>
  <c r="AI681"/>
  <c r="AJ681"/>
  <c r="AK681"/>
  <c r="AL681"/>
  <c r="AM681"/>
  <c r="AB682"/>
  <c r="AC682"/>
  <c r="AD682"/>
  <c r="AE682"/>
  <c r="AF682"/>
  <c r="AG682"/>
  <c r="AH682"/>
  <c r="AI682"/>
  <c r="AJ682"/>
  <c r="AK682"/>
  <c r="AL682"/>
  <c r="AM682"/>
  <c r="AB683"/>
  <c r="AC683"/>
  <c r="AD683"/>
  <c r="AE683"/>
  <c r="AF683"/>
  <c r="AG683"/>
  <c r="AH683"/>
  <c r="AI683"/>
  <c r="AJ683"/>
  <c r="AK683"/>
  <c r="AL683"/>
  <c r="AM683"/>
  <c r="AB684"/>
  <c r="AC684"/>
  <c r="AD684"/>
  <c r="AE684"/>
  <c r="AF684"/>
  <c r="AG684"/>
  <c r="AH684"/>
  <c r="AI684"/>
  <c r="AJ684"/>
  <c r="AK684"/>
  <c r="AL684"/>
  <c r="AM684"/>
  <c r="AB685"/>
  <c r="AC685"/>
  <c r="AD685"/>
  <c r="AE685"/>
  <c r="AF685"/>
  <c r="AG685"/>
  <c r="AH685"/>
  <c r="AI685"/>
  <c r="AJ685"/>
  <c r="AK685"/>
  <c r="AL685"/>
  <c r="AM685"/>
  <c r="AB686"/>
  <c r="AC686"/>
  <c r="AD686"/>
  <c r="AE686"/>
  <c r="AF686"/>
  <c r="AG686"/>
  <c r="AH686"/>
  <c r="AI686"/>
  <c r="AJ686"/>
  <c r="AK686"/>
  <c r="AL686"/>
  <c r="AM686"/>
  <c r="AB687"/>
  <c r="AC687"/>
  <c r="AD687"/>
  <c r="AE687"/>
  <c r="AF687"/>
  <c r="AG687"/>
  <c r="AH687"/>
  <c r="AI687"/>
  <c r="AJ687"/>
  <c r="AK687"/>
  <c r="AL687"/>
  <c r="AM687"/>
  <c r="AB688"/>
  <c r="AC688"/>
  <c r="AD688"/>
  <c r="AE688"/>
  <c r="AF688"/>
  <c r="AG688"/>
  <c r="AH688"/>
  <c r="AI688"/>
  <c r="AJ688"/>
  <c r="AK688"/>
  <c r="AL688"/>
  <c r="AM688"/>
  <c r="AB689"/>
  <c r="AC689"/>
  <c r="AD689"/>
  <c r="AE689"/>
  <c r="AF689"/>
  <c r="AG689"/>
  <c r="AH689"/>
  <c r="AI689"/>
  <c r="AJ689"/>
  <c r="AK689"/>
  <c r="AL689"/>
  <c r="AM689"/>
  <c r="AB690"/>
  <c r="AC690"/>
  <c r="AD690"/>
  <c r="AE690"/>
  <c r="AF690"/>
  <c r="AG690"/>
  <c r="AH690"/>
  <c r="AI690"/>
  <c r="AJ690"/>
  <c r="AK690"/>
  <c r="AL690"/>
  <c r="AM690"/>
  <c r="AB691"/>
  <c r="AC691"/>
  <c r="AD691"/>
  <c r="AE691"/>
  <c r="AF691"/>
  <c r="AG691"/>
  <c r="AH691"/>
  <c r="AI691"/>
  <c r="AJ691"/>
  <c r="AK691"/>
  <c r="AL691"/>
  <c r="AM691"/>
  <c r="AB692"/>
  <c r="AC692"/>
  <c r="AD692"/>
  <c r="AE692"/>
  <c r="AF692"/>
  <c r="AG692"/>
  <c r="AH692"/>
  <c r="AI692"/>
  <c r="AJ692"/>
  <c r="AK692"/>
  <c r="AL692"/>
  <c r="AM692"/>
  <c r="AB693"/>
  <c r="AC693"/>
  <c r="AD693"/>
  <c r="AE693"/>
  <c r="AF693"/>
  <c r="AG693"/>
  <c r="AH693"/>
  <c r="AI693"/>
  <c r="AJ693"/>
  <c r="AK693"/>
  <c r="AL693"/>
  <c r="AM693"/>
  <c r="AB694"/>
  <c r="AC694"/>
  <c r="AD694"/>
  <c r="AE694"/>
  <c r="AF694"/>
  <c r="AG694"/>
  <c r="AH694"/>
  <c r="AI694"/>
  <c r="AJ694"/>
  <c r="AK694"/>
  <c r="AL694"/>
  <c r="AM694"/>
  <c r="AB695"/>
  <c r="AC695"/>
  <c r="AD695"/>
  <c r="AE695"/>
  <c r="AF695"/>
  <c r="AG695"/>
  <c r="AH695"/>
  <c r="AI695"/>
  <c r="AJ695"/>
  <c r="AK695"/>
  <c r="AL695"/>
  <c r="AM695"/>
  <c r="AB696"/>
  <c r="AC696"/>
  <c r="AD696"/>
  <c r="AE696"/>
  <c r="AF696"/>
  <c r="AG696"/>
  <c r="AH696"/>
  <c r="AI696"/>
  <c r="AJ696"/>
  <c r="AK696"/>
  <c r="AL696"/>
  <c r="AM696"/>
  <c r="AB697"/>
  <c r="AC697"/>
  <c r="AD697"/>
  <c r="AE697"/>
  <c r="AF697"/>
  <c r="AG697"/>
  <c r="AH697"/>
  <c r="AI697"/>
  <c r="AJ697"/>
  <c r="AK697"/>
  <c r="AL697"/>
  <c r="AM697"/>
  <c r="AB698"/>
  <c r="AC698"/>
  <c r="AD698"/>
  <c r="AE698"/>
  <c r="AF698"/>
  <c r="AG698"/>
  <c r="AH698"/>
  <c r="AI698"/>
  <c r="AJ698"/>
  <c r="AK698"/>
  <c r="AL698"/>
  <c r="AM698"/>
  <c r="AB699"/>
  <c r="AC699"/>
  <c r="AD699"/>
  <c r="AE699"/>
  <c r="AF699"/>
  <c r="AG699"/>
  <c r="AH699"/>
  <c r="AI699"/>
  <c r="AJ699"/>
  <c r="AK699"/>
  <c r="AL699"/>
  <c r="AM699"/>
  <c r="AB700"/>
  <c r="AC700"/>
  <c r="AD700"/>
  <c r="AE700"/>
  <c r="AF700"/>
  <c r="AG700"/>
  <c r="AH700"/>
  <c r="AI700"/>
  <c r="AJ700"/>
  <c r="AK700"/>
  <c r="AL700"/>
  <c r="AM700"/>
  <c r="AB701"/>
  <c r="AC701"/>
  <c r="AD701"/>
  <c r="AE701"/>
  <c r="AF701"/>
  <c r="AG701"/>
  <c r="AH701"/>
  <c r="AI701"/>
  <c r="AJ701"/>
  <c r="AK701"/>
  <c r="AL701"/>
  <c r="AM701"/>
  <c r="AB702"/>
  <c r="AC702"/>
  <c r="AD702"/>
  <c r="AE702"/>
  <c r="AF702"/>
  <c r="AG702"/>
  <c r="AH702"/>
  <c r="AI702"/>
  <c r="AJ702"/>
  <c r="AK702"/>
  <c r="AL702"/>
  <c r="AM702"/>
  <c r="AB703"/>
  <c r="AC703"/>
  <c r="AD703"/>
  <c r="AE703"/>
  <c r="AF703"/>
  <c r="AG703"/>
  <c r="AH703"/>
  <c r="AI703"/>
  <c r="AJ703"/>
  <c r="AK703"/>
  <c r="AL703"/>
  <c r="AM703"/>
  <c r="AB704"/>
  <c r="AC704"/>
  <c r="AD704"/>
  <c r="AE704"/>
  <c r="AF704"/>
  <c r="AG704"/>
  <c r="AH704"/>
  <c r="AI704"/>
  <c r="AJ704"/>
  <c r="AK704"/>
  <c r="AL704"/>
  <c r="AM704"/>
  <c r="AB705"/>
  <c r="AC705"/>
  <c r="AD705"/>
  <c r="AE705"/>
  <c r="AF705"/>
  <c r="AG705"/>
  <c r="AH705"/>
  <c r="AI705"/>
  <c r="AJ705"/>
  <c r="AK705"/>
  <c r="AL705"/>
  <c r="AM705"/>
  <c r="AB706"/>
  <c r="AC706"/>
  <c r="AD706"/>
  <c r="AE706"/>
  <c r="AF706"/>
  <c r="AG706"/>
  <c r="AH706"/>
  <c r="AI706"/>
  <c r="AJ706"/>
  <c r="AK706"/>
  <c r="AL706"/>
  <c r="AM706"/>
  <c r="AB707"/>
  <c r="AC707"/>
  <c r="AD707"/>
  <c r="AE707"/>
  <c r="AF707"/>
  <c r="AG707"/>
  <c r="AH707"/>
  <c r="AI707"/>
  <c r="AJ707"/>
  <c r="AK707"/>
  <c r="AL707"/>
  <c r="AM707"/>
  <c r="AB708"/>
  <c r="AC708"/>
  <c r="AD708"/>
  <c r="AE708"/>
  <c r="AF708"/>
  <c r="AG708"/>
  <c r="AH708"/>
  <c r="AI708"/>
  <c r="AJ708"/>
  <c r="AK708"/>
  <c r="AL708"/>
  <c r="AM708"/>
  <c r="AB709"/>
  <c r="AC709"/>
  <c r="AD709"/>
  <c r="AE709"/>
  <c r="AF709"/>
  <c r="AG709"/>
  <c r="AH709"/>
  <c r="AI709"/>
  <c r="AJ709"/>
  <c r="AK709"/>
  <c r="AL709"/>
  <c r="AM709"/>
  <c r="AB710"/>
  <c r="AC710"/>
  <c r="AD710"/>
  <c r="AE710"/>
  <c r="AF710"/>
  <c r="AG710"/>
  <c r="AH710"/>
  <c r="AI710"/>
  <c r="AJ710"/>
  <c r="AK710"/>
  <c r="AL710"/>
  <c r="AM710"/>
  <c r="AB711"/>
  <c r="AC711"/>
  <c r="AD711"/>
  <c r="AE711"/>
  <c r="AF711"/>
  <c r="AG711"/>
  <c r="AH711"/>
  <c r="AI711"/>
  <c r="AJ711"/>
  <c r="AK711"/>
  <c r="AL711"/>
  <c r="AM711"/>
  <c r="AB712"/>
  <c r="AC712"/>
  <c r="AD712"/>
  <c r="AE712"/>
  <c r="AF712"/>
  <c r="AG712"/>
  <c r="AH712"/>
  <c r="AI712"/>
  <c r="AJ712"/>
  <c r="AK712"/>
  <c r="AL712"/>
  <c r="AM712"/>
  <c r="AB713"/>
  <c r="AC713"/>
  <c r="AD713"/>
  <c r="AE713"/>
  <c r="AF713"/>
  <c r="AG713"/>
  <c r="AH713"/>
  <c r="AI713"/>
  <c r="AJ713"/>
  <c r="AK713"/>
  <c r="AL713"/>
  <c r="AM713"/>
  <c r="AB714"/>
  <c r="AC714"/>
  <c r="AD714"/>
  <c r="AE714"/>
  <c r="AF714"/>
  <c r="AG714"/>
  <c r="AH714"/>
  <c r="AI714"/>
  <c r="AJ714"/>
  <c r="AK714"/>
  <c r="AL714"/>
  <c r="AM714"/>
  <c r="AB715"/>
  <c r="AC715"/>
  <c r="AD715"/>
  <c r="AE715"/>
  <c r="AF715"/>
  <c r="AG715"/>
  <c r="AH715"/>
  <c r="AI715"/>
  <c r="AJ715"/>
  <c r="AK715"/>
  <c r="AL715"/>
  <c r="AM715"/>
  <c r="AB716"/>
  <c r="AC716"/>
  <c r="AD716"/>
  <c r="AE716"/>
  <c r="AF716"/>
  <c r="AG716"/>
  <c r="AH716"/>
  <c r="AI716"/>
  <c r="AJ716"/>
  <c r="AK716"/>
  <c r="AL716"/>
  <c r="AM716"/>
  <c r="AB717"/>
  <c r="AC717"/>
  <c r="AD717"/>
  <c r="AE717"/>
  <c r="AF717"/>
  <c r="AG717"/>
  <c r="AH717"/>
  <c r="AI717"/>
  <c r="AJ717"/>
  <c r="AK717"/>
  <c r="AL717"/>
  <c r="AM717"/>
  <c r="AB718"/>
  <c r="AC718"/>
  <c r="AD718"/>
  <c r="AE718"/>
  <c r="AF718"/>
  <c r="AG718"/>
  <c r="AH718"/>
  <c r="AI718"/>
  <c r="AJ718"/>
  <c r="AK718"/>
  <c r="AL718"/>
  <c r="AM718"/>
  <c r="AB719"/>
  <c r="AC719"/>
  <c r="AD719"/>
  <c r="AE719"/>
  <c r="AF719"/>
  <c r="AG719"/>
  <c r="AH719"/>
  <c r="AI719"/>
  <c r="AJ719"/>
  <c r="AK719"/>
  <c r="AL719"/>
  <c r="AM719"/>
  <c r="AB720"/>
  <c r="AC720"/>
  <c r="AD720"/>
  <c r="AE720"/>
  <c r="AF720"/>
  <c r="AG720"/>
  <c r="AH720"/>
  <c r="AI720"/>
  <c r="AJ720"/>
  <c r="AK720"/>
  <c r="AL720"/>
  <c r="AM720"/>
  <c r="AB721"/>
  <c r="AC721"/>
  <c r="AD721"/>
  <c r="AE721"/>
  <c r="AF721"/>
  <c r="AG721"/>
  <c r="AH721"/>
  <c r="AI721"/>
  <c r="AJ721"/>
  <c r="AK721"/>
  <c r="AL721"/>
  <c r="AM721"/>
  <c r="AB722"/>
  <c r="AC722"/>
  <c r="AD722"/>
  <c r="AE722"/>
  <c r="AF722"/>
  <c r="AG722"/>
  <c r="AH722"/>
  <c r="AI722"/>
  <c r="AJ722"/>
  <c r="AK722"/>
  <c r="AL722"/>
  <c r="AM722"/>
  <c r="AB723"/>
  <c r="AC723"/>
  <c r="AD723"/>
  <c r="AE723"/>
  <c r="AF723"/>
  <c r="AG723"/>
  <c r="AH723"/>
  <c r="AI723"/>
  <c r="AJ723"/>
  <c r="AK723"/>
  <c r="AL723"/>
  <c r="AM723"/>
  <c r="AB724"/>
  <c r="AC724"/>
  <c r="AD724"/>
  <c r="AE724"/>
  <c r="AF724"/>
  <c r="AG724"/>
  <c r="AH724"/>
  <c r="AI724"/>
  <c r="AJ724"/>
  <c r="AK724"/>
  <c r="AL724"/>
  <c r="AM724"/>
  <c r="AB725"/>
  <c r="AC725"/>
  <c r="AD725"/>
  <c r="AE725"/>
  <c r="AF725"/>
  <c r="AG725"/>
  <c r="AH725"/>
  <c r="AI725"/>
  <c r="AJ725"/>
  <c r="AK725"/>
  <c r="AL725"/>
  <c r="AM725"/>
  <c r="AB726"/>
  <c r="AC726"/>
  <c r="AD726"/>
  <c r="AE726"/>
  <c r="AF726"/>
  <c r="AG726"/>
  <c r="AH726"/>
  <c r="AI726"/>
  <c r="AJ726"/>
  <c r="AK726"/>
  <c r="AL726"/>
  <c r="AM726"/>
  <c r="AB727"/>
  <c r="AC727"/>
  <c r="AD727"/>
  <c r="AE727"/>
  <c r="AF727"/>
  <c r="AG727"/>
  <c r="AH727"/>
  <c r="AI727"/>
  <c r="AJ727"/>
  <c r="AK727"/>
  <c r="AL727"/>
  <c r="AM727"/>
  <c r="AB728"/>
  <c r="AC728"/>
  <c r="AD728"/>
  <c r="AE728"/>
  <c r="AF728"/>
  <c r="AG728"/>
  <c r="AH728"/>
  <c r="AI728"/>
  <c r="AJ728"/>
  <c r="AK728"/>
  <c r="AL728"/>
  <c r="AM728"/>
  <c r="AB729"/>
  <c r="AC729"/>
  <c r="AD729"/>
  <c r="AE729"/>
  <c r="AF729"/>
  <c r="AG729"/>
  <c r="AH729"/>
  <c r="AI729"/>
  <c r="AJ729"/>
  <c r="AK729"/>
  <c r="AL729"/>
  <c r="AM729"/>
  <c r="AB730"/>
  <c r="AC730"/>
  <c r="AD730"/>
  <c r="AE730"/>
  <c r="AF730"/>
  <c r="AG730"/>
  <c r="AH730"/>
  <c r="AI730"/>
  <c r="AJ730"/>
  <c r="AK730"/>
  <c r="AL730"/>
  <c r="AM730"/>
  <c r="AB731"/>
  <c r="AC731"/>
  <c r="AD731"/>
  <c r="AE731"/>
  <c r="AF731"/>
  <c r="AG731"/>
  <c r="AH731"/>
  <c r="AI731"/>
  <c r="AJ731"/>
  <c r="AK731"/>
  <c r="AL731"/>
  <c r="AM731"/>
  <c r="AB732"/>
  <c r="AC732"/>
  <c r="AD732"/>
  <c r="AE732"/>
  <c r="AF732"/>
  <c r="AG732"/>
  <c r="AH732"/>
  <c r="AI732"/>
  <c r="AJ732"/>
  <c r="AK732"/>
  <c r="AL732"/>
  <c r="AM732"/>
  <c r="AB733"/>
  <c r="AC733"/>
  <c r="AD733"/>
  <c r="AE733"/>
  <c r="AF733"/>
  <c r="AG733"/>
  <c r="AH733"/>
  <c r="AI733"/>
  <c r="AJ733"/>
  <c r="AK733"/>
  <c r="AL733"/>
  <c r="AM733"/>
  <c r="AB734"/>
  <c r="AC734"/>
  <c r="AD734"/>
  <c r="AE734"/>
  <c r="AF734"/>
  <c r="AG734"/>
  <c r="AH734"/>
  <c r="AI734"/>
  <c r="AJ734"/>
  <c r="AK734"/>
  <c r="AL734"/>
  <c r="AM734"/>
  <c r="AB735"/>
  <c r="AC735"/>
  <c r="AD735"/>
  <c r="AE735"/>
  <c r="AF735"/>
  <c r="AG735"/>
  <c r="AH735"/>
  <c r="AI735"/>
  <c r="AJ735"/>
  <c r="AK735"/>
  <c r="AL735"/>
  <c r="AM735"/>
  <c r="AB736"/>
  <c r="AC736"/>
  <c r="AD736"/>
  <c r="AE736"/>
  <c r="AF736"/>
  <c r="AG736"/>
  <c r="AH736"/>
  <c r="AI736"/>
  <c r="AJ736"/>
  <c r="AK736"/>
  <c r="AL736"/>
  <c r="AM736"/>
  <c r="AB737"/>
  <c r="AC737"/>
  <c r="AD737"/>
  <c r="AE737"/>
  <c r="AF737"/>
  <c r="AG737"/>
  <c r="AH737"/>
  <c r="AI737"/>
  <c r="AJ737"/>
  <c r="AK737"/>
  <c r="AL737"/>
  <c r="AM737"/>
  <c r="AB738"/>
  <c r="AC738"/>
  <c r="AD738"/>
  <c r="AE738"/>
  <c r="AF738"/>
  <c r="AG738"/>
  <c r="AH738"/>
  <c r="AI738"/>
  <c r="AJ738"/>
  <c r="AK738"/>
  <c r="AL738"/>
  <c r="AM738"/>
  <c r="AB739"/>
  <c r="AC739"/>
  <c r="AD739"/>
  <c r="AE739"/>
  <c r="AF739"/>
  <c r="AG739"/>
  <c r="AH739"/>
  <c r="AI739"/>
  <c r="AJ739"/>
  <c r="AK739"/>
  <c r="AL739"/>
  <c r="AM739"/>
  <c r="AB740"/>
  <c r="AC740"/>
  <c r="AD740"/>
  <c r="AE740"/>
  <c r="AF740"/>
  <c r="AG740"/>
  <c r="AH740"/>
  <c r="AI740"/>
  <c r="AJ740"/>
  <c r="AK740"/>
  <c r="AL740"/>
  <c r="AM740"/>
  <c r="AB741"/>
  <c r="AC741"/>
  <c r="AD741"/>
  <c r="AE741"/>
  <c r="AF741"/>
  <c r="AG741"/>
  <c r="AH741"/>
  <c r="AI741"/>
  <c r="AJ741"/>
  <c r="AK741"/>
  <c r="AL741"/>
  <c r="AM741"/>
  <c r="AB742"/>
  <c r="AC742"/>
  <c r="AD742"/>
  <c r="AE742"/>
  <c r="AF742"/>
  <c r="AG742"/>
  <c r="AH742"/>
  <c r="AI742"/>
  <c r="AJ742"/>
  <c r="AK742"/>
  <c r="AL742"/>
  <c r="AM742"/>
  <c r="AB743"/>
  <c r="AC743"/>
  <c r="AD743"/>
  <c r="AE743"/>
  <c r="AF743"/>
  <c r="AG743"/>
  <c r="AH743"/>
  <c r="AI743"/>
  <c r="AJ743"/>
  <c r="AK743"/>
  <c r="AL743"/>
  <c r="AM743"/>
  <c r="AB744"/>
  <c r="AC744"/>
  <c r="AD744"/>
  <c r="AE744"/>
  <c r="AF744"/>
  <c r="AG744"/>
  <c r="AH744"/>
  <c r="AI744"/>
  <c r="AJ744"/>
  <c r="AK744"/>
  <c r="AL744"/>
  <c r="AM744"/>
  <c r="AB745"/>
  <c r="AC745"/>
  <c r="AD745"/>
  <c r="AE745"/>
  <c r="AF745"/>
  <c r="AG745"/>
  <c r="AH745"/>
  <c r="AI745"/>
  <c r="AJ745"/>
  <c r="AK745"/>
  <c r="AL745"/>
  <c r="AM745"/>
  <c r="AB746"/>
  <c r="AC746"/>
  <c r="AD746"/>
  <c r="AE746"/>
  <c r="AF746"/>
  <c r="AG746"/>
  <c r="AH746"/>
  <c r="AI746"/>
  <c r="AJ746"/>
  <c r="AK746"/>
  <c r="AL746"/>
  <c r="AM746"/>
  <c r="AB747"/>
  <c r="AC747"/>
  <c r="AD747"/>
  <c r="AE747"/>
  <c r="AF747"/>
  <c r="AG747"/>
  <c r="AH747"/>
  <c r="AI747"/>
  <c r="AJ747"/>
  <c r="AK747"/>
  <c r="AL747"/>
  <c r="AM747"/>
  <c r="AB748"/>
  <c r="AC748"/>
  <c r="AD748"/>
  <c r="AE748"/>
  <c r="AF748"/>
  <c r="AG748"/>
  <c r="AH748"/>
  <c r="AI748"/>
  <c r="AJ748"/>
  <c r="AK748"/>
  <c r="AL748"/>
  <c r="AM748"/>
  <c r="AB749"/>
  <c r="AC749"/>
  <c r="AD749"/>
  <c r="AE749"/>
  <c r="AF749"/>
  <c r="AG749"/>
  <c r="AH749"/>
  <c r="AI749"/>
  <c r="AJ749"/>
  <c r="AK749"/>
  <c r="AL749"/>
  <c r="AM749"/>
  <c r="AB750"/>
  <c r="AC750"/>
  <c r="AD750"/>
  <c r="AE750"/>
  <c r="AF750"/>
  <c r="AG750"/>
  <c r="AH750"/>
  <c r="AI750"/>
  <c r="AJ750"/>
  <c r="AK750"/>
  <c r="AL750"/>
  <c r="AM750"/>
  <c r="AB751"/>
  <c r="AC751"/>
  <c r="AD751"/>
  <c r="AE751"/>
  <c r="AF751"/>
  <c r="AG751"/>
  <c r="AH751"/>
  <c r="AI751"/>
  <c r="AJ751"/>
  <c r="AK751"/>
  <c r="AL751"/>
  <c r="AM751"/>
  <c r="AB752"/>
  <c r="AC752"/>
  <c r="AD752"/>
  <c r="AE752"/>
  <c r="AF752"/>
  <c r="AG752"/>
  <c r="AH752"/>
  <c r="AI752"/>
  <c r="AJ752"/>
  <c r="AK752"/>
  <c r="AL752"/>
  <c r="AM752"/>
  <c r="AB753"/>
  <c r="AC753"/>
  <c r="AD753"/>
  <c r="AE753"/>
  <c r="AF753"/>
  <c r="AG753"/>
  <c r="AH753"/>
  <c r="AI753"/>
  <c r="AJ753"/>
  <c r="AK753"/>
  <c r="AL753"/>
  <c r="AM753"/>
  <c r="AB754"/>
  <c r="AC754"/>
  <c r="AD754"/>
  <c r="AE754"/>
  <c r="AF754"/>
  <c r="AG754"/>
  <c r="AH754"/>
  <c r="AI754"/>
  <c r="AJ754"/>
  <c r="AK754"/>
  <c r="AL754"/>
  <c r="AM754"/>
  <c r="AB755"/>
  <c r="AC755"/>
  <c r="AD755"/>
  <c r="AE755"/>
  <c r="AF755"/>
  <c r="AG755"/>
  <c r="AH755"/>
  <c r="AI755"/>
  <c r="AJ755"/>
  <c r="AK755"/>
  <c r="AL755"/>
  <c r="AM755"/>
  <c r="AB756"/>
  <c r="AC756"/>
  <c r="AD756"/>
  <c r="AE756"/>
  <c r="AF756"/>
  <c r="AG756"/>
  <c r="AH756"/>
  <c r="AI756"/>
  <c r="AJ756"/>
  <c r="AK756"/>
  <c r="AL756"/>
  <c r="AM756"/>
  <c r="AB757"/>
  <c r="AC757"/>
  <c r="AD757"/>
  <c r="AE757"/>
  <c r="AF757"/>
  <c r="AG757"/>
  <c r="AH757"/>
  <c r="AI757"/>
  <c r="AJ757"/>
  <c r="AK757"/>
  <c r="AL757"/>
  <c r="AM757"/>
  <c r="AB758"/>
  <c r="AC758"/>
  <c r="AD758"/>
  <c r="AE758"/>
  <c r="AF758"/>
  <c r="AG758"/>
  <c r="AH758"/>
  <c r="AI758"/>
  <c r="AJ758"/>
  <c r="AK758"/>
  <c r="AL758"/>
  <c r="AM758"/>
  <c r="AB759"/>
  <c r="AC759"/>
  <c r="AD759"/>
  <c r="AE759"/>
  <c r="AF759"/>
  <c r="AG759"/>
  <c r="AH759"/>
  <c r="AI759"/>
  <c r="AJ759"/>
  <c r="AK759"/>
  <c r="AL759"/>
  <c r="AM759"/>
  <c r="AB760"/>
  <c r="AC760"/>
  <c r="AD760"/>
  <c r="AE760"/>
  <c r="AF760"/>
  <c r="AG760"/>
  <c r="AH760"/>
  <c r="AI760"/>
  <c r="AJ760"/>
  <c r="AK760"/>
  <c r="AL760"/>
  <c r="AM760"/>
  <c r="AB761"/>
  <c r="AC761"/>
  <c r="AD761"/>
  <c r="AE761"/>
  <c r="AF761"/>
  <c r="AG761"/>
  <c r="AH761"/>
  <c r="AI761"/>
  <c r="AJ761"/>
  <c r="AK761"/>
  <c r="AL761"/>
  <c r="AM761"/>
  <c r="AB762"/>
  <c r="AC762"/>
  <c r="AD762"/>
  <c r="AE762"/>
  <c r="AF762"/>
  <c r="AG762"/>
  <c r="AH762"/>
  <c r="AI762"/>
  <c r="AJ762"/>
  <c r="AK762"/>
  <c r="AL762"/>
  <c r="AM762"/>
  <c r="AB763"/>
  <c r="AC763"/>
  <c r="AD763"/>
  <c r="AE763"/>
  <c r="AF763"/>
  <c r="AG763"/>
  <c r="AH763"/>
  <c r="AI763"/>
  <c r="AJ763"/>
  <c r="AK763"/>
  <c r="AL763"/>
  <c r="AM763"/>
  <c r="AB764"/>
  <c r="AC764"/>
  <c r="AD764"/>
  <c r="AE764"/>
  <c r="AF764"/>
  <c r="AG764"/>
  <c r="AH764"/>
  <c r="AI764"/>
  <c r="AJ764"/>
  <c r="AK764"/>
  <c r="AL764"/>
  <c r="AM764"/>
  <c r="AB765"/>
  <c r="AC765"/>
  <c r="AD765"/>
  <c r="AE765"/>
  <c r="AF765"/>
  <c r="AG765"/>
  <c r="AH765"/>
  <c r="AI765"/>
  <c r="AJ765"/>
  <c r="AK765"/>
  <c r="AL765"/>
  <c r="AM765"/>
  <c r="AB766"/>
  <c r="AC766"/>
  <c r="AD766"/>
  <c r="AE766"/>
  <c r="AF766"/>
  <c r="AG766"/>
  <c r="AH766"/>
  <c r="AI766"/>
  <c r="AJ766"/>
  <c r="AK766"/>
  <c r="AL766"/>
  <c r="AM766"/>
  <c r="AB767"/>
  <c r="AC767"/>
  <c r="AD767"/>
  <c r="AE767"/>
  <c r="AF767"/>
  <c r="AG767"/>
  <c r="AH767"/>
  <c r="AI767"/>
  <c r="AJ767"/>
  <c r="AK767"/>
  <c r="AL767"/>
  <c r="AM767"/>
  <c r="AB768"/>
  <c r="AC768"/>
  <c r="AD768"/>
  <c r="AE768"/>
  <c r="AF768"/>
  <c r="AG768"/>
  <c r="AH768"/>
  <c r="AI768"/>
  <c r="AJ768"/>
  <c r="AK768"/>
  <c r="AL768"/>
  <c r="AM768"/>
  <c r="AB769"/>
  <c r="AC769"/>
  <c r="AD769"/>
  <c r="AE769"/>
  <c r="AF769"/>
  <c r="AG769"/>
  <c r="AH769"/>
  <c r="AI769"/>
  <c r="AJ769"/>
  <c r="AK769"/>
  <c r="AL769"/>
  <c r="AM769"/>
  <c r="AB770"/>
  <c r="AC770"/>
  <c r="AD770"/>
  <c r="AE770"/>
  <c r="AF770"/>
  <c r="AG770"/>
  <c r="AH770"/>
  <c r="AI770"/>
  <c r="AJ770"/>
  <c r="AK770"/>
  <c r="AL770"/>
  <c r="AM770"/>
  <c r="AB771"/>
  <c r="AC771"/>
  <c r="AD771"/>
  <c r="AE771"/>
  <c r="AF771"/>
  <c r="AG771"/>
  <c r="AH771"/>
  <c r="AI771"/>
  <c r="AJ771"/>
  <c r="AK771"/>
  <c r="AL771"/>
  <c r="AM771"/>
  <c r="AB772"/>
  <c r="AC772"/>
  <c r="AD772"/>
  <c r="AE772"/>
  <c r="AF772"/>
  <c r="AG772"/>
  <c r="AH772"/>
  <c r="AI772"/>
  <c r="AJ772"/>
  <c r="AK772"/>
  <c r="AL772"/>
  <c r="AM772"/>
  <c r="AB773"/>
  <c r="AC773"/>
  <c r="AD773"/>
  <c r="AE773"/>
  <c r="AF773"/>
  <c r="AG773"/>
  <c r="AH773"/>
  <c r="AI773"/>
  <c r="AJ773"/>
  <c r="AK773"/>
  <c r="AL773"/>
  <c r="AM773"/>
  <c r="AB774"/>
  <c r="AC774"/>
  <c r="AD774"/>
  <c r="AE774"/>
  <c r="AF774"/>
  <c r="AG774"/>
  <c r="AH774"/>
  <c r="AI774"/>
  <c r="AJ774"/>
  <c r="AK774"/>
  <c r="AL774"/>
  <c r="AM774"/>
  <c r="AB775"/>
  <c r="AC775"/>
  <c r="AD775"/>
  <c r="AE775"/>
  <c r="AF775"/>
  <c r="AG775"/>
  <c r="AH775"/>
  <c r="AI775"/>
  <c r="AJ775"/>
  <c r="AK775"/>
  <c r="AL775"/>
  <c r="AM775"/>
  <c r="AB776"/>
  <c r="AC776"/>
  <c r="AD776"/>
  <c r="AE776"/>
  <c r="AF776"/>
  <c r="AG776"/>
  <c r="AH776"/>
  <c r="AI776"/>
  <c r="AJ776"/>
  <c r="AK776"/>
  <c r="AL776"/>
  <c r="AM776"/>
  <c r="AB777"/>
  <c r="AC777"/>
  <c r="AD777"/>
  <c r="AE777"/>
  <c r="AF777"/>
  <c r="AG777"/>
  <c r="AH777"/>
  <c r="AI777"/>
  <c r="AJ777"/>
  <c r="AK777"/>
  <c r="AL777"/>
  <c r="AM777"/>
  <c r="AB778"/>
  <c r="AC778"/>
  <c r="AD778"/>
  <c r="AE778"/>
  <c r="AF778"/>
  <c r="AG778"/>
  <c r="AH778"/>
  <c r="AI778"/>
  <c r="AJ778"/>
  <c r="AK778"/>
  <c r="AL778"/>
  <c r="AM778"/>
  <c r="AB779"/>
  <c r="AC779"/>
  <c r="AD779"/>
  <c r="AE779"/>
  <c r="AF779"/>
  <c r="AG779"/>
  <c r="AH779"/>
  <c r="AI779"/>
  <c r="AJ779"/>
  <c r="AK779"/>
  <c r="AL779"/>
  <c r="AM779"/>
  <c r="AB780"/>
  <c r="AC780"/>
  <c r="AD780"/>
  <c r="AE780"/>
  <c r="AF780"/>
  <c r="AG780"/>
  <c r="AH780"/>
  <c r="AI780"/>
  <c r="AJ780"/>
  <c r="AK780"/>
  <c r="AL780"/>
  <c r="AM780"/>
  <c r="AB781"/>
  <c r="AC781"/>
  <c r="AD781"/>
  <c r="AE781"/>
  <c r="AF781"/>
  <c r="AG781"/>
  <c r="AH781"/>
  <c r="AI781"/>
  <c r="AJ781"/>
  <c r="AK781"/>
  <c r="AL781"/>
  <c r="AM781"/>
  <c r="AB782"/>
  <c r="AC782"/>
  <c r="AD782"/>
  <c r="AE782"/>
  <c r="AF782"/>
  <c r="AG782"/>
  <c r="AH782"/>
  <c r="AI782"/>
  <c r="AJ782"/>
  <c r="AK782"/>
  <c r="AL782"/>
  <c r="AM782"/>
  <c r="AB783"/>
  <c r="AC783"/>
  <c r="AD783"/>
  <c r="AE783"/>
  <c r="AF783"/>
  <c r="AG783"/>
  <c r="AH783"/>
  <c r="AI783"/>
  <c r="AJ783"/>
  <c r="AK783"/>
  <c r="AL783"/>
  <c r="AM783"/>
  <c r="AB784"/>
  <c r="AC784"/>
  <c r="AD784"/>
  <c r="AE784"/>
  <c r="AF784"/>
  <c r="AG784"/>
  <c r="AH784"/>
  <c r="AI784"/>
  <c r="AJ784"/>
  <c r="AK784"/>
  <c r="AL784"/>
  <c r="AM784"/>
  <c r="AB785"/>
  <c r="AC785"/>
  <c r="AD785"/>
  <c r="AE785"/>
  <c r="AF785"/>
  <c r="AG785"/>
  <c r="AH785"/>
  <c r="AI785"/>
  <c r="AJ785"/>
  <c r="AK785"/>
  <c r="AL785"/>
  <c r="AM785"/>
  <c r="AB786"/>
  <c r="AC786"/>
  <c r="AD786"/>
  <c r="AE786"/>
  <c r="AF786"/>
  <c r="AG786"/>
  <c r="AH786"/>
  <c r="AI786"/>
  <c r="AJ786"/>
  <c r="AK786"/>
  <c r="AL786"/>
  <c r="AM786"/>
  <c r="AB787"/>
  <c r="AC787"/>
  <c r="AD787"/>
  <c r="AE787"/>
  <c r="AF787"/>
  <c r="AG787"/>
  <c r="AH787"/>
  <c r="AI787"/>
  <c r="AJ787"/>
  <c r="AK787"/>
  <c r="AL787"/>
  <c r="AM787"/>
  <c r="AB788"/>
  <c r="AC788"/>
  <c r="AD788"/>
  <c r="AE788"/>
  <c r="AF788"/>
  <c r="AG788"/>
  <c r="AH788"/>
  <c r="AI788"/>
  <c r="AJ788"/>
  <c r="AK788"/>
  <c r="AL788"/>
  <c r="AM788"/>
  <c r="AB789"/>
  <c r="AC789"/>
  <c r="AD789"/>
  <c r="AE789"/>
  <c r="AF789"/>
  <c r="AG789"/>
  <c r="AH789"/>
  <c r="AI789"/>
  <c r="AJ789"/>
  <c r="AK789"/>
  <c r="AL789"/>
  <c r="AM789"/>
  <c r="AB790"/>
  <c r="AC790"/>
  <c r="AD790"/>
  <c r="AE790"/>
  <c r="AF790"/>
  <c r="AG790"/>
  <c r="AH790"/>
  <c r="AI790"/>
  <c r="AJ790"/>
  <c r="AK790"/>
  <c r="AL790"/>
  <c r="AM790"/>
  <c r="AB791"/>
  <c r="AC791"/>
  <c r="AD791"/>
  <c r="AE791"/>
  <c r="AF791"/>
  <c r="AG791"/>
  <c r="AH791"/>
  <c r="AI791"/>
  <c r="AJ791"/>
  <c r="AK791"/>
  <c r="AL791"/>
  <c r="AM791"/>
  <c r="AB792"/>
  <c r="AC792"/>
  <c r="AD792"/>
  <c r="AE792"/>
  <c r="AF792"/>
  <c r="AG792"/>
  <c r="AH792"/>
  <c r="AI792"/>
  <c r="AJ792"/>
  <c r="AK792"/>
  <c r="AL792"/>
  <c r="AM792"/>
  <c r="AB793"/>
  <c r="AC793"/>
  <c r="AD793"/>
  <c r="AE793"/>
  <c r="AF793"/>
  <c r="AG793"/>
  <c r="AH793"/>
  <c r="AI793"/>
  <c r="AJ793"/>
  <c r="AK793"/>
  <c r="AL793"/>
  <c r="AM793"/>
  <c r="AB794"/>
  <c r="AC794"/>
  <c r="AD794"/>
  <c r="AE794"/>
  <c r="AF794"/>
  <c r="AG794"/>
  <c r="AH794"/>
  <c r="AI794"/>
  <c r="AJ794"/>
  <c r="AK794"/>
  <c r="AL794"/>
  <c r="AM794"/>
  <c r="AB795"/>
  <c r="AC795"/>
  <c r="AD795"/>
  <c r="AE795"/>
  <c r="AF795"/>
  <c r="AG795"/>
  <c r="AH795"/>
  <c r="AI795"/>
  <c r="AJ795"/>
  <c r="AK795"/>
  <c r="AL795"/>
  <c r="AM795"/>
  <c r="AB796"/>
  <c r="AC796"/>
  <c r="AD796"/>
  <c r="AE796"/>
  <c r="AF796"/>
  <c r="AG796"/>
  <c r="AH796"/>
  <c r="AI796"/>
  <c r="AJ796"/>
  <c r="AK796"/>
  <c r="AL796"/>
  <c r="AM796"/>
  <c r="AB797"/>
  <c r="AC797"/>
  <c r="AD797"/>
  <c r="AE797"/>
  <c r="AF797"/>
  <c r="AG797"/>
  <c r="AH797"/>
  <c r="AI797"/>
  <c r="AJ797"/>
  <c r="AK797"/>
  <c r="AL797"/>
  <c r="AM797"/>
  <c r="AB798"/>
  <c r="AC798"/>
  <c r="AD798"/>
  <c r="AE798"/>
  <c r="AF798"/>
  <c r="AG798"/>
  <c r="AH798"/>
  <c r="AI798"/>
  <c r="AJ798"/>
  <c r="AK798"/>
  <c r="AL798"/>
  <c r="AM798"/>
  <c r="AB799"/>
  <c r="AC799"/>
  <c r="AD799"/>
  <c r="AE799"/>
  <c r="AF799"/>
  <c r="AG799"/>
  <c r="AH799"/>
  <c r="AI799"/>
  <c r="AJ799"/>
  <c r="AK799"/>
  <c r="AL799"/>
  <c r="AM799"/>
  <c r="AB800"/>
  <c r="AC800"/>
  <c r="AD800"/>
  <c r="AE800"/>
  <c r="AF800"/>
  <c r="AG800"/>
  <c r="AH800"/>
  <c r="AI800"/>
  <c r="AJ800"/>
  <c r="AK800"/>
  <c r="AL800"/>
  <c r="AM800"/>
  <c r="AB801"/>
  <c r="AC801"/>
  <c r="AD801"/>
  <c r="AE801"/>
  <c r="AF801"/>
  <c r="AG801"/>
  <c r="AH801"/>
  <c r="AI801"/>
  <c r="AJ801"/>
  <c r="AK801"/>
  <c r="AL801"/>
  <c r="AM801"/>
  <c r="AB802"/>
  <c r="AC802"/>
  <c r="AD802"/>
  <c r="AE802"/>
  <c r="AF802"/>
  <c r="AG802"/>
  <c r="AH802"/>
  <c r="AI802"/>
  <c r="AJ802"/>
  <c r="AK802"/>
  <c r="AL802"/>
  <c r="AM802"/>
  <c r="AB803"/>
  <c r="AC803"/>
  <c r="AD803"/>
  <c r="AE803"/>
  <c r="AF803"/>
  <c r="AG803"/>
  <c r="AH803"/>
  <c r="AI803"/>
  <c r="AJ803"/>
  <c r="AK803"/>
  <c r="AL803"/>
  <c r="AM803"/>
  <c r="AB804"/>
  <c r="AC804"/>
  <c r="AD804"/>
  <c r="AE804"/>
  <c r="AF804"/>
  <c r="AG804"/>
  <c r="AH804"/>
  <c r="AI804"/>
  <c r="AJ804"/>
  <c r="AK804"/>
  <c r="AL804"/>
  <c r="AM804"/>
  <c r="AB805"/>
  <c r="AC805"/>
  <c r="AD805"/>
  <c r="AE805"/>
  <c r="AF805"/>
  <c r="AG805"/>
  <c r="AH805"/>
  <c r="AI805"/>
  <c r="AJ805"/>
  <c r="AK805"/>
  <c r="AL805"/>
  <c r="AM805"/>
  <c r="AB806"/>
  <c r="AC806"/>
  <c r="AD806"/>
  <c r="AE806"/>
  <c r="AF806"/>
  <c r="AG806"/>
  <c r="AH806"/>
  <c r="AI806"/>
  <c r="AJ806"/>
  <c r="AK806"/>
  <c r="AL806"/>
  <c r="AM806"/>
  <c r="AB807"/>
  <c r="AC807"/>
  <c r="AD807"/>
  <c r="AE807"/>
  <c r="AF807"/>
  <c r="AG807"/>
  <c r="AH807"/>
  <c r="AI807"/>
  <c r="AJ807"/>
  <c r="AK807"/>
  <c r="AL807"/>
  <c r="AM807"/>
  <c r="AB808"/>
  <c r="AC808"/>
  <c r="AD808"/>
  <c r="AE808"/>
  <c r="AF808"/>
  <c r="AG808"/>
  <c r="AH808"/>
  <c r="AI808"/>
  <c r="AJ808"/>
  <c r="AK808"/>
  <c r="AL808"/>
  <c r="AM808"/>
  <c r="AB809"/>
  <c r="AC809"/>
  <c r="AD809"/>
  <c r="AE809"/>
  <c r="AF809"/>
  <c r="AG809"/>
  <c r="AH809"/>
  <c r="AI809"/>
  <c r="AJ809"/>
  <c r="AK809"/>
  <c r="AL809"/>
  <c r="AM809"/>
  <c r="AB810"/>
  <c r="AC810"/>
  <c r="AD810"/>
  <c r="AE810"/>
  <c r="AF810"/>
  <c r="AG810"/>
  <c r="AH810"/>
  <c r="AI810"/>
  <c r="AJ810"/>
  <c r="AK810"/>
  <c r="AL810"/>
  <c r="AM810"/>
  <c r="AB811"/>
  <c r="AC811"/>
  <c r="AD811"/>
  <c r="AE811"/>
  <c r="AF811"/>
  <c r="AG811"/>
  <c r="AH811"/>
  <c r="AI811"/>
  <c r="AJ811"/>
  <c r="AK811"/>
  <c r="AL811"/>
  <c r="AM811"/>
  <c r="AB812"/>
  <c r="AC812"/>
  <c r="AD812"/>
  <c r="AE812"/>
  <c r="AF812"/>
  <c r="AG812"/>
  <c r="AH812"/>
  <c r="AI812"/>
  <c r="AJ812"/>
  <c r="AK812"/>
  <c r="AL812"/>
  <c r="AM812"/>
  <c r="AB813"/>
  <c r="AC813"/>
  <c r="AD813"/>
  <c r="AE813"/>
  <c r="AF813"/>
  <c r="AG813"/>
  <c r="AH813"/>
  <c r="AI813"/>
  <c r="AJ813"/>
  <c r="AK813"/>
  <c r="AL813"/>
  <c r="AM813"/>
  <c r="AB814"/>
  <c r="AC814"/>
  <c r="AD814"/>
  <c r="AE814"/>
  <c r="AF814"/>
  <c r="AG814"/>
  <c r="AH814"/>
  <c r="AI814"/>
  <c r="AJ814"/>
  <c r="AK814"/>
  <c r="AL814"/>
  <c r="AM814"/>
  <c r="AB815"/>
  <c r="AC815"/>
  <c r="AD815"/>
  <c r="AE815"/>
  <c r="AF815"/>
  <c r="AG815"/>
  <c r="AH815"/>
  <c r="AI815"/>
  <c r="AJ815"/>
  <c r="AK815"/>
  <c r="AL815"/>
  <c r="AM815"/>
  <c r="AB816"/>
  <c r="AC816"/>
  <c r="AD816"/>
  <c r="AE816"/>
  <c r="AF816"/>
  <c r="AG816"/>
  <c r="AH816"/>
  <c r="AI816"/>
  <c r="AJ816"/>
  <c r="AK816"/>
  <c r="AL816"/>
  <c r="AM816"/>
  <c r="AB817"/>
  <c r="AC817"/>
  <c r="AD817"/>
  <c r="AE817"/>
  <c r="AF817"/>
  <c r="AG817"/>
  <c r="AH817"/>
  <c r="AI817"/>
  <c r="AJ817"/>
  <c r="AK817"/>
  <c r="AL817"/>
  <c r="AM817"/>
  <c r="AB818"/>
  <c r="AC818"/>
  <c r="AD818"/>
  <c r="AE818"/>
  <c r="AF818"/>
  <c r="AG818"/>
  <c r="AH818"/>
  <c r="AI818"/>
  <c r="AJ818"/>
  <c r="AK818"/>
  <c r="AL818"/>
  <c r="AM818"/>
  <c r="AB819"/>
  <c r="AC819"/>
  <c r="AD819"/>
  <c r="AE819"/>
  <c r="AF819"/>
  <c r="AG819"/>
  <c r="AH819"/>
  <c r="AI819"/>
  <c r="AJ819"/>
  <c r="AK819"/>
  <c r="AL819"/>
  <c r="AM819"/>
  <c r="AB820"/>
  <c r="AC820"/>
  <c r="AD820"/>
  <c r="AE820"/>
  <c r="AF820"/>
  <c r="AG820"/>
  <c r="AH820"/>
  <c r="AI820"/>
  <c r="AJ820"/>
  <c r="AK820"/>
  <c r="AL820"/>
  <c r="AM820"/>
  <c r="AB821"/>
  <c r="AC821"/>
  <c r="AD821"/>
  <c r="AE821"/>
  <c r="AF821"/>
  <c r="AG821"/>
  <c r="AH821"/>
  <c r="AI821"/>
  <c r="AJ821"/>
  <c r="AK821"/>
  <c r="AL821"/>
  <c r="AM821"/>
  <c r="AB822"/>
  <c r="AC822"/>
  <c r="AD822"/>
  <c r="AE822"/>
  <c r="AF822"/>
  <c r="AG822"/>
  <c r="AH822"/>
  <c r="AI822"/>
  <c r="AJ822"/>
  <c r="AK822"/>
  <c r="AL822"/>
  <c r="AM822"/>
  <c r="AB823"/>
  <c r="AC823"/>
  <c r="AD823"/>
  <c r="AE823"/>
  <c r="AF823"/>
  <c r="AG823"/>
  <c r="AH823"/>
  <c r="AI823"/>
  <c r="AJ823"/>
  <c r="AK823"/>
  <c r="AL823"/>
  <c r="AM823"/>
  <c r="AB824"/>
  <c r="AC824"/>
  <c r="AD824"/>
  <c r="AE824"/>
  <c r="AF824"/>
  <c r="AG824"/>
  <c r="AH824"/>
  <c r="AI824"/>
  <c r="AJ824"/>
  <c r="AK824"/>
  <c r="AL824"/>
  <c r="AM824"/>
  <c r="AB825"/>
  <c r="AC825"/>
  <c r="AD825"/>
  <c r="AE825"/>
  <c r="AF825"/>
  <c r="AG825"/>
  <c r="AH825"/>
  <c r="AI825"/>
  <c r="AJ825"/>
  <c r="AK825"/>
  <c r="AL825"/>
  <c r="AM825"/>
  <c r="AB826"/>
  <c r="AC826"/>
  <c r="AD826"/>
  <c r="AE826"/>
  <c r="AF826"/>
  <c r="AG826"/>
  <c r="AH826"/>
  <c r="AI826"/>
  <c r="AJ826"/>
  <c r="AK826"/>
  <c r="AL826"/>
  <c r="AM826"/>
  <c r="AB827"/>
  <c r="AC827"/>
  <c r="AD827"/>
  <c r="AE827"/>
  <c r="AF827"/>
  <c r="AG827"/>
  <c r="AH827"/>
  <c r="AI827"/>
  <c r="AJ827"/>
  <c r="AK827"/>
  <c r="AL827"/>
  <c r="AM827"/>
  <c r="AB828"/>
  <c r="AC828"/>
  <c r="AD828"/>
  <c r="AE828"/>
  <c r="AF828"/>
  <c r="AG828"/>
  <c r="AH828"/>
  <c r="AI828"/>
  <c r="AJ828"/>
  <c r="AK828"/>
  <c r="AL828"/>
  <c r="AM828"/>
  <c r="AB829"/>
  <c r="AC829"/>
  <c r="AD829"/>
  <c r="AE829"/>
  <c r="AF829"/>
  <c r="AG829"/>
  <c r="AH829"/>
  <c r="AI829"/>
  <c r="AJ829"/>
  <c r="AK829"/>
  <c r="AL829"/>
  <c r="AM829"/>
  <c r="AB830"/>
  <c r="AC830"/>
  <c r="AD830"/>
  <c r="AE830"/>
  <c r="AF830"/>
  <c r="AG830"/>
  <c r="AH830"/>
  <c r="AI830"/>
  <c r="AJ830"/>
  <c r="AK830"/>
  <c r="AL830"/>
  <c r="AM830"/>
  <c r="AB831"/>
  <c r="AC831"/>
  <c r="AD831"/>
  <c r="AE831"/>
  <c r="AF831"/>
  <c r="AG831"/>
  <c r="AH831"/>
  <c r="AI831"/>
  <c r="AJ831"/>
  <c r="AK831"/>
  <c r="AL831"/>
  <c r="AM831"/>
  <c r="AB832"/>
  <c r="AC832"/>
  <c r="AD832"/>
  <c r="AE832"/>
  <c r="AF832"/>
  <c r="AG832"/>
  <c r="AH832"/>
  <c r="AI832"/>
  <c r="AJ832"/>
  <c r="AK832"/>
  <c r="AL832"/>
  <c r="AM832"/>
  <c r="AB833"/>
  <c r="AC833"/>
  <c r="AD833"/>
  <c r="AE833"/>
  <c r="AF833"/>
  <c r="AG833"/>
  <c r="AH833"/>
  <c r="AI833"/>
  <c r="AJ833"/>
  <c r="AK833"/>
  <c r="AL833"/>
  <c r="AM833"/>
  <c r="AB834"/>
  <c r="AC834"/>
  <c r="AD834"/>
  <c r="AE834"/>
  <c r="AF834"/>
  <c r="AG834"/>
  <c r="AH834"/>
  <c r="AI834"/>
  <c r="AJ834"/>
  <c r="AK834"/>
  <c r="AL834"/>
  <c r="AM834"/>
  <c r="AB835"/>
  <c r="AC835"/>
  <c r="AD835"/>
  <c r="AE835"/>
  <c r="AF835"/>
  <c r="AG835"/>
  <c r="AH835"/>
  <c r="AI835"/>
  <c r="AJ835"/>
  <c r="AK835"/>
  <c r="AL835"/>
  <c r="AM835"/>
  <c r="AB836"/>
  <c r="AC836"/>
  <c r="AD836"/>
  <c r="AE836"/>
  <c r="AF836"/>
  <c r="AG836"/>
  <c r="AH836"/>
  <c r="AI836"/>
  <c r="AJ836"/>
  <c r="AK836"/>
  <c r="AL836"/>
  <c r="AM836"/>
  <c r="AB837"/>
  <c r="AC837"/>
  <c r="AD837"/>
  <c r="AE837"/>
  <c r="AF837"/>
  <c r="AG837"/>
  <c r="AH837"/>
  <c r="AI837"/>
  <c r="AJ837"/>
  <c r="AK837"/>
  <c r="AL837"/>
  <c r="AM837"/>
  <c r="AB838"/>
  <c r="AC838"/>
  <c r="AD838"/>
  <c r="AE838"/>
  <c r="AF838"/>
  <c r="AG838"/>
  <c r="AH838"/>
  <c r="AI838"/>
  <c r="AJ838"/>
  <c r="AK838"/>
  <c r="AL838"/>
  <c r="AM838"/>
  <c r="AB839"/>
  <c r="AC839"/>
  <c r="AD839"/>
  <c r="AE839"/>
  <c r="AF839"/>
  <c r="AG839"/>
  <c r="AH839"/>
  <c r="AI839"/>
  <c r="AJ839"/>
  <c r="AK839"/>
  <c r="AL839"/>
  <c r="AM839"/>
  <c r="AB840"/>
  <c r="AC840"/>
  <c r="AD840"/>
  <c r="AE840"/>
  <c r="AF840"/>
  <c r="AG840"/>
  <c r="AH840"/>
  <c r="AI840"/>
  <c r="AJ840"/>
  <c r="AK840"/>
  <c r="AL840"/>
  <c r="AM840"/>
  <c r="AB841"/>
  <c r="AC841"/>
  <c r="AD841"/>
  <c r="AE841"/>
  <c r="AF841"/>
  <c r="AG841"/>
  <c r="AH841"/>
  <c r="AI841"/>
  <c r="AJ841"/>
  <c r="AK841"/>
  <c r="AL841"/>
  <c r="AM841"/>
  <c r="AB842"/>
  <c r="AC842"/>
  <c r="AD842"/>
  <c r="AE842"/>
  <c r="AF842"/>
  <c r="AG842"/>
  <c r="AH842"/>
  <c r="AI842"/>
  <c r="AJ842"/>
  <c r="AK842"/>
  <c r="AL842"/>
  <c r="AM842"/>
  <c r="AB843"/>
  <c r="AC843"/>
  <c r="AD843"/>
  <c r="AE843"/>
  <c r="AF843"/>
  <c r="AG843"/>
  <c r="AH843"/>
  <c r="AI843"/>
  <c r="AJ843"/>
  <c r="AK843"/>
  <c r="AL843"/>
  <c r="AM843"/>
  <c r="AB844"/>
  <c r="AC844"/>
  <c r="AD844"/>
  <c r="AE844"/>
  <c r="AF844"/>
  <c r="AG844"/>
  <c r="AH844"/>
  <c r="AI844"/>
  <c r="AJ844"/>
  <c r="AK844"/>
  <c r="AL844"/>
  <c r="AM844"/>
  <c r="AB845"/>
  <c r="AC845"/>
  <c r="AD845"/>
  <c r="AE845"/>
  <c r="AF845"/>
  <c r="AG845"/>
  <c r="AH845"/>
  <c r="AI845"/>
  <c r="AJ845"/>
  <c r="AK845"/>
  <c r="AL845"/>
  <c r="AM845"/>
  <c r="AB846"/>
  <c r="AC846"/>
  <c r="AD846"/>
  <c r="AE846"/>
  <c r="AF846"/>
  <c r="AG846"/>
  <c r="AH846"/>
  <c r="AI846"/>
  <c r="AJ846"/>
  <c r="AK846"/>
  <c r="AL846"/>
  <c r="AM846"/>
  <c r="AB847"/>
  <c r="AC847"/>
  <c r="AD847"/>
  <c r="AE847"/>
  <c r="AF847"/>
  <c r="AG847"/>
  <c r="AH847"/>
  <c r="AI847"/>
  <c r="AJ847"/>
  <c r="AK847"/>
  <c r="AL847"/>
  <c r="AM847"/>
  <c r="AB848"/>
  <c r="AC848"/>
  <c r="AD848"/>
  <c r="AE848"/>
  <c r="AF848"/>
  <c r="AG848"/>
  <c r="AH848"/>
  <c r="AI848"/>
  <c r="AJ848"/>
  <c r="AK848"/>
  <c r="AL848"/>
  <c r="AM848"/>
  <c r="AB849"/>
  <c r="AC849"/>
  <c r="AD849"/>
  <c r="AE849"/>
  <c r="AF849"/>
  <c r="AG849"/>
  <c r="AH849"/>
  <c r="AI849"/>
  <c r="AJ849"/>
  <c r="AK849"/>
  <c r="AL849"/>
  <c r="AM849"/>
  <c r="AB850"/>
  <c r="AC850"/>
  <c r="AD850"/>
  <c r="AE850"/>
  <c r="AF850"/>
  <c r="AG850"/>
  <c r="AH850"/>
  <c r="AI850"/>
  <c r="AJ850"/>
  <c r="AK850"/>
  <c r="AL850"/>
  <c r="AM850"/>
  <c r="AB851"/>
  <c r="AC851"/>
  <c r="AD851"/>
  <c r="AE851"/>
  <c r="AF851"/>
  <c r="AG851"/>
  <c r="AH851"/>
  <c r="AI851"/>
  <c r="AJ851"/>
  <c r="AK851"/>
  <c r="AL851"/>
  <c r="AM851"/>
  <c r="AB852"/>
  <c r="AC852"/>
  <c r="AD852"/>
  <c r="AE852"/>
  <c r="AF852"/>
  <c r="AG852"/>
  <c r="AH852"/>
  <c r="AI852"/>
  <c r="AJ852"/>
  <c r="AK852"/>
  <c r="AL852"/>
  <c r="AM852"/>
  <c r="AB853"/>
  <c r="AC853"/>
  <c r="AD853"/>
  <c r="AE853"/>
  <c r="AF853"/>
  <c r="AG853"/>
  <c r="AH853"/>
  <c r="AI853"/>
  <c r="AJ853"/>
  <c r="AK853"/>
  <c r="AL853"/>
  <c r="AM853"/>
  <c r="AB854"/>
  <c r="AC854"/>
  <c r="AD854"/>
  <c r="AE854"/>
  <c r="AF854"/>
  <c r="AG854"/>
  <c r="AH854"/>
  <c r="AI854"/>
  <c r="AJ854"/>
  <c r="AK854"/>
  <c r="AL854"/>
  <c r="AM854"/>
  <c r="AB855"/>
  <c r="AC855"/>
  <c r="AD855"/>
  <c r="AE855"/>
  <c r="AF855"/>
  <c r="AG855"/>
  <c r="AH855"/>
  <c r="AI855"/>
  <c r="AJ855"/>
  <c r="AK855"/>
  <c r="AL855"/>
  <c r="AM855"/>
  <c r="AB856"/>
  <c r="AC856"/>
  <c r="AD856"/>
  <c r="AE856"/>
  <c r="AF856"/>
  <c r="AG856"/>
  <c r="AH856"/>
  <c r="AI856"/>
  <c r="AJ856"/>
  <c r="AK856"/>
  <c r="AL856"/>
  <c r="AM856"/>
  <c r="AB857"/>
  <c r="AC857"/>
  <c r="AD857"/>
  <c r="AE857"/>
  <c r="AF857"/>
  <c r="AG857"/>
  <c r="AH857"/>
  <c r="AI857"/>
  <c r="AJ857"/>
  <c r="AK857"/>
  <c r="AL857"/>
  <c r="AM857"/>
  <c r="AB858"/>
  <c r="AC858"/>
  <c r="AD858"/>
  <c r="AE858"/>
  <c r="AF858"/>
  <c r="AG858"/>
  <c r="AH858"/>
  <c r="AI858"/>
  <c r="AJ858"/>
  <c r="AK858"/>
  <c r="AL858"/>
  <c r="AM858"/>
  <c r="AB859"/>
  <c r="AC859"/>
  <c r="AD859"/>
  <c r="AE859"/>
  <c r="AF859"/>
  <c r="AG859"/>
  <c r="AH859"/>
  <c r="AI859"/>
  <c r="AJ859"/>
  <c r="AK859"/>
  <c r="AL859"/>
  <c r="AM859"/>
  <c r="AB860"/>
  <c r="AC860"/>
  <c r="AD860"/>
  <c r="AE860"/>
  <c r="AF860"/>
  <c r="AG860"/>
  <c r="AH860"/>
  <c r="AI860"/>
  <c r="AJ860"/>
  <c r="AK860"/>
  <c r="AL860"/>
  <c r="AM860"/>
  <c r="AB861"/>
  <c r="AC861"/>
  <c r="AD861"/>
  <c r="AE861"/>
  <c r="AF861"/>
  <c r="AG861"/>
  <c r="AH861"/>
  <c r="AI861"/>
  <c r="AJ861"/>
  <c r="AK861"/>
  <c r="AL861"/>
  <c r="AM861"/>
  <c r="AB862"/>
  <c r="AC862"/>
  <c r="AD862"/>
  <c r="AE862"/>
  <c r="AF862"/>
  <c r="AG862"/>
  <c r="AH862"/>
  <c r="AI862"/>
  <c r="AJ862"/>
  <c r="AK862"/>
  <c r="AL862"/>
  <c r="AM862"/>
  <c r="AB863"/>
  <c r="AC863"/>
  <c r="AD863"/>
  <c r="AE863"/>
  <c r="AF863"/>
  <c r="AG863"/>
  <c r="AH863"/>
  <c r="AI863"/>
  <c r="AJ863"/>
  <c r="AK863"/>
  <c r="AL863"/>
  <c r="AM863"/>
  <c r="AB864"/>
  <c r="AC864"/>
  <c r="AD864"/>
  <c r="AE864"/>
  <c r="AF864"/>
  <c r="AG864"/>
  <c r="AH864"/>
  <c r="AI864"/>
  <c r="AJ864"/>
  <c r="AK864"/>
  <c r="AL864"/>
  <c r="AM864"/>
  <c r="AB865"/>
  <c r="AC865"/>
  <c r="AD865"/>
  <c r="AE865"/>
  <c r="AF865"/>
  <c r="AG865"/>
  <c r="AH865"/>
  <c r="AI865"/>
  <c r="AJ865"/>
  <c r="AK865"/>
  <c r="AL865"/>
  <c r="AM865"/>
  <c r="AB866"/>
  <c r="AC866"/>
  <c r="AD866"/>
  <c r="AE866"/>
  <c r="AF866"/>
  <c r="AG866"/>
  <c r="AH866"/>
  <c r="AI866"/>
  <c r="AJ866"/>
  <c r="AK866"/>
  <c r="AL866"/>
  <c r="AM866"/>
  <c r="AB867"/>
  <c r="AC867"/>
  <c r="AD867"/>
  <c r="AE867"/>
  <c r="AF867"/>
  <c r="AG867"/>
  <c r="AH867"/>
  <c r="AI867"/>
  <c r="AJ867"/>
  <c r="AK867"/>
  <c r="AL867"/>
  <c r="AM867"/>
  <c r="AB868"/>
  <c r="AC868"/>
  <c r="AD868"/>
  <c r="AE868"/>
  <c r="AF868"/>
  <c r="AG868"/>
  <c r="AH868"/>
  <c r="AI868"/>
  <c r="AJ868"/>
  <c r="AK868"/>
  <c r="AL868"/>
  <c r="AM868"/>
  <c r="AB869"/>
  <c r="AC869"/>
  <c r="AD869"/>
  <c r="AE869"/>
  <c r="AF869"/>
  <c r="AG869"/>
  <c r="AH869"/>
  <c r="AI869"/>
  <c r="AJ869"/>
  <c r="AK869"/>
  <c r="AL869"/>
  <c r="AM869"/>
  <c r="AB870"/>
  <c r="AC870"/>
  <c r="AD870"/>
  <c r="AE870"/>
  <c r="AF870"/>
  <c r="AG870"/>
  <c r="AH870"/>
  <c r="AI870"/>
  <c r="AJ870"/>
  <c r="AK870"/>
  <c r="AL870"/>
  <c r="AM870"/>
  <c r="AB871"/>
  <c r="AC871"/>
  <c r="AD871"/>
  <c r="AE871"/>
  <c r="AF871"/>
  <c r="AG871"/>
  <c r="AH871"/>
  <c r="AI871"/>
  <c r="AJ871"/>
  <c r="AK871"/>
  <c r="AL871"/>
  <c r="AM871"/>
  <c r="AB872"/>
  <c r="AC872"/>
  <c r="AD872"/>
  <c r="AE872"/>
  <c r="AF872"/>
  <c r="AG872"/>
  <c r="AH872"/>
  <c r="AI872"/>
  <c r="AJ872"/>
  <c r="AK872"/>
  <c r="AL872"/>
  <c r="AM872"/>
  <c r="AB873"/>
  <c r="AC873"/>
  <c r="AD873"/>
  <c r="AE873"/>
  <c r="AF873"/>
  <c r="AG873"/>
  <c r="AH873"/>
  <c r="AI873"/>
  <c r="AJ873"/>
  <c r="AK873"/>
  <c r="AL873"/>
  <c r="AM873"/>
  <c r="AB874"/>
  <c r="AC874"/>
  <c r="AD874"/>
  <c r="AE874"/>
  <c r="AF874"/>
  <c r="AG874"/>
  <c r="AH874"/>
  <c r="AI874"/>
  <c r="AJ874"/>
  <c r="AK874"/>
  <c r="AL874"/>
  <c r="AM874"/>
  <c r="AB875"/>
  <c r="AC875"/>
  <c r="AD875"/>
  <c r="AE875"/>
  <c r="AF875"/>
  <c r="AG875"/>
  <c r="AH875"/>
  <c r="AI875"/>
  <c r="AJ875"/>
  <c r="AK875"/>
  <c r="AL875"/>
  <c r="AM875"/>
  <c r="AB876"/>
  <c r="AC876"/>
  <c r="AD876"/>
  <c r="AE876"/>
  <c r="AF876"/>
  <c r="AG876"/>
  <c r="AH876"/>
  <c r="AI876"/>
  <c r="AJ876"/>
  <c r="AK876"/>
  <c r="AL876"/>
  <c r="AM876"/>
  <c r="AB877"/>
  <c r="AC877"/>
  <c r="AD877"/>
  <c r="AE877"/>
  <c r="AF877"/>
  <c r="AG877"/>
  <c r="AH877"/>
  <c r="AI877"/>
  <c r="AJ877"/>
  <c r="AK877"/>
  <c r="AL877"/>
  <c r="AM877"/>
  <c r="AB878"/>
  <c r="AC878"/>
  <c r="AD878"/>
  <c r="AE878"/>
  <c r="AF878"/>
  <c r="AG878"/>
  <c r="AH878"/>
  <c r="AI878"/>
  <c r="AJ878"/>
  <c r="AK878"/>
  <c r="AL878"/>
  <c r="AM878"/>
  <c r="AB879"/>
  <c r="AC879"/>
  <c r="AD879"/>
  <c r="AE879"/>
  <c r="AF879"/>
  <c r="AG879"/>
  <c r="AH879"/>
  <c r="AI879"/>
  <c r="AJ879"/>
  <c r="AK879"/>
  <c r="AL879"/>
  <c r="AM879"/>
  <c r="AB880"/>
  <c r="AC880"/>
  <c r="AD880"/>
  <c r="AE880"/>
  <c r="AF880"/>
  <c r="AG880"/>
  <c r="AH880"/>
  <c r="AI880"/>
  <c r="AJ880"/>
  <c r="AK880"/>
  <c r="AL880"/>
  <c r="AM880"/>
  <c r="AB881"/>
  <c r="AC881"/>
  <c r="AD881"/>
  <c r="AE881"/>
  <c r="AF881"/>
  <c r="AG881"/>
  <c r="AH881"/>
  <c r="AI881"/>
  <c r="AJ881"/>
  <c r="AK881"/>
  <c r="AL881"/>
  <c r="AM881"/>
  <c r="AB882"/>
  <c r="AC882"/>
  <c r="AD882"/>
  <c r="AE882"/>
  <c r="AF882"/>
  <c r="AG882"/>
  <c r="AH882"/>
  <c r="AI882"/>
  <c r="AJ882"/>
  <c r="AK882"/>
  <c r="AL882"/>
  <c r="AM882"/>
  <c r="AB883"/>
  <c r="AC883"/>
  <c r="AD883"/>
  <c r="AE883"/>
  <c r="AF883"/>
  <c r="AG883"/>
  <c r="AH883"/>
  <c r="AI883"/>
  <c r="AJ883"/>
  <c r="AK883"/>
  <c r="AL883"/>
  <c r="AM883"/>
  <c r="AB884"/>
  <c r="AC884"/>
  <c r="AD884"/>
  <c r="AE884"/>
  <c r="AF884"/>
  <c r="AG884"/>
  <c r="AH884"/>
  <c r="AI884"/>
  <c r="AJ884"/>
  <c r="AK884"/>
  <c r="AL884"/>
  <c r="AM884"/>
  <c r="AB885"/>
  <c r="AC885"/>
  <c r="AD885"/>
  <c r="AE885"/>
  <c r="AF885"/>
  <c r="AG885"/>
  <c r="AH885"/>
  <c r="AI885"/>
  <c r="AJ885"/>
  <c r="AK885"/>
  <c r="AL885"/>
  <c r="AM885"/>
  <c r="AB886"/>
  <c r="AC886"/>
  <c r="AD886"/>
  <c r="AE886"/>
  <c r="AF886"/>
  <c r="AG886"/>
  <c r="AH886"/>
  <c r="AI886"/>
  <c r="AJ886"/>
  <c r="AK886"/>
  <c r="AL886"/>
  <c r="AM886"/>
  <c r="AB887"/>
  <c r="AC887"/>
  <c r="AD887"/>
  <c r="AE887"/>
  <c r="AF887"/>
  <c r="AG887"/>
  <c r="AH887"/>
  <c r="AI887"/>
  <c r="AJ887"/>
  <c r="AK887"/>
  <c r="AL887"/>
  <c r="AM887"/>
  <c r="AB888"/>
  <c r="AC888"/>
  <c r="AD888"/>
  <c r="AE888"/>
  <c r="AF888"/>
  <c r="AG888"/>
  <c r="AH888"/>
  <c r="AI888"/>
  <c r="AJ888"/>
  <c r="AK888"/>
  <c r="AL888"/>
  <c r="AM888"/>
  <c r="AB889"/>
  <c r="AC889"/>
  <c r="AD889"/>
  <c r="AE889"/>
  <c r="AF889"/>
  <c r="AG889"/>
  <c r="AH889"/>
  <c r="AI889"/>
  <c r="AJ889"/>
  <c r="AK889"/>
  <c r="AL889"/>
  <c r="AM889"/>
  <c r="AB890"/>
  <c r="AC890"/>
  <c r="AD890"/>
  <c r="AE890"/>
  <c r="AF890"/>
  <c r="AG890"/>
  <c r="AH890"/>
  <c r="AI890"/>
  <c r="AJ890"/>
  <c r="AK890"/>
  <c r="AL890"/>
  <c r="AM890"/>
  <c r="AB891"/>
  <c r="AC891"/>
  <c r="AD891"/>
  <c r="AE891"/>
  <c r="AF891"/>
  <c r="AG891"/>
  <c r="AH891"/>
  <c r="AI891"/>
  <c r="AJ891"/>
  <c r="AK891"/>
  <c r="AL891"/>
  <c r="AM891"/>
  <c r="AB892"/>
  <c r="AC892"/>
  <c r="AD892"/>
  <c r="AE892"/>
  <c r="AF892"/>
  <c r="AG892"/>
  <c r="AH892"/>
  <c r="AI892"/>
  <c r="AJ892"/>
  <c r="AK892"/>
  <c r="AL892"/>
  <c r="AM892"/>
  <c r="AB893"/>
  <c r="AC893"/>
  <c r="AD893"/>
  <c r="AE893"/>
  <c r="AF893"/>
  <c r="AG893"/>
  <c r="AH893"/>
  <c r="AI893"/>
  <c r="AJ893"/>
  <c r="AK893"/>
  <c r="AL893"/>
  <c r="AM893"/>
  <c r="AB894"/>
  <c r="AC894"/>
  <c r="AD894"/>
  <c r="AE894"/>
  <c r="AF894"/>
  <c r="AG894"/>
  <c r="AH894"/>
  <c r="AI894"/>
  <c r="AJ894"/>
  <c r="AK894"/>
  <c r="AL894"/>
  <c r="AM894"/>
  <c r="AB895"/>
  <c r="AC895"/>
  <c r="AD895"/>
  <c r="AE895"/>
  <c r="AF895"/>
  <c r="AG895"/>
  <c r="AH895"/>
  <c r="AI895"/>
  <c r="AJ895"/>
  <c r="AK895"/>
  <c r="AL895"/>
  <c r="AM895"/>
  <c r="AB896"/>
  <c r="AC896"/>
  <c r="AD896"/>
  <c r="AE896"/>
  <c r="AF896"/>
  <c r="AG896"/>
  <c r="AH896"/>
  <c r="AI896"/>
  <c r="AJ896"/>
  <c r="AK896"/>
  <c r="AL896"/>
  <c r="AM896"/>
  <c r="AB897"/>
  <c r="AC897"/>
  <c r="AD897"/>
  <c r="AE897"/>
  <c r="AF897"/>
  <c r="AG897"/>
  <c r="AH897"/>
  <c r="AI897"/>
  <c r="AJ897"/>
  <c r="AK897"/>
  <c r="AL897"/>
  <c r="AM897"/>
  <c r="AB898"/>
  <c r="AC898"/>
  <c r="AD898"/>
  <c r="AE898"/>
  <c r="AF898"/>
  <c r="AG898"/>
  <c r="AH898"/>
  <c r="AI898"/>
  <c r="AJ898"/>
  <c r="AK898"/>
  <c r="AL898"/>
  <c r="AM898"/>
  <c r="AB899"/>
  <c r="AC899"/>
  <c r="AD899"/>
  <c r="AE899"/>
  <c r="AF899"/>
  <c r="AG899"/>
  <c r="AH899"/>
  <c r="AI899"/>
  <c r="AJ899"/>
  <c r="AK899"/>
  <c r="AL899"/>
  <c r="AM899"/>
  <c r="AB900"/>
  <c r="AC900"/>
  <c r="AD900"/>
  <c r="AE900"/>
  <c r="AF900"/>
  <c r="AG900"/>
  <c r="AH900"/>
  <c r="AI900"/>
  <c r="AJ900"/>
  <c r="AK900"/>
  <c r="AL900"/>
  <c r="AM900"/>
  <c r="AB901"/>
  <c r="AC901"/>
  <c r="AD901"/>
  <c r="AE901"/>
  <c r="AF901"/>
  <c r="AG901"/>
  <c r="AH901"/>
  <c r="AI901"/>
  <c r="AJ901"/>
  <c r="AK901"/>
  <c r="AL901"/>
  <c r="AM901"/>
  <c r="AB902"/>
  <c r="AC902"/>
  <c r="AD902"/>
  <c r="AE902"/>
  <c r="AF902"/>
  <c r="AG902"/>
  <c r="AH902"/>
  <c r="AI902"/>
  <c r="AJ902"/>
  <c r="AK902"/>
  <c r="AL902"/>
  <c r="AM902"/>
  <c r="AB903"/>
  <c r="AC903"/>
  <c r="AD903"/>
  <c r="AE903"/>
  <c r="AF903"/>
  <c r="AG903"/>
  <c r="AH903"/>
  <c r="AI903"/>
  <c r="AJ903"/>
  <c r="AK903"/>
  <c r="AL903"/>
  <c r="AM903"/>
  <c r="AB904"/>
  <c r="AC904"/>
  <c r="AD904"/>
  <c r="AE904"/>
  <c r="AF904"/>
  <c r="AG904"/>
  <c r="AH904"/>
  <c r="AI904"/>
  <c r="AJ904"/>
  <c r="AK904"/>
  <c r="AL904"/>
  <c r="AM904"/>
  <c r="AB905"/>
  <c r="AC905"/>
  <c r="AD905"/>
  <c r="AE905"/>
  <c r="AF905"/>
  <c r="AG905"/>
  <c r="AH905"/>
  <c r="AI905"/>
  <c r="AJ905"/>
  <c r="AK905"/>
  <c r="AL905"/>
  <c r="AM905"/>
  <c r="AB906"/>
  <c r="AC906"/>
  <c r="AD906"/>
  <c r="AE906"/>
  <c r="AF906"/>
  <c r="AG906"/>
  <c r="AH906"/>
  <c r="AI906"/>
  <c r="AJ906"/>
  <c r="AK906"/>
  <c r="AL906"/>
  <c r="AM906"/>
  <c r="AB907"/>
  <c r="AC907"/>
  <c r="AD907"/>
  <c r="AE907"/>
  <c r="AF907"/>
  <c r="AG907"/>
  <c r="AH907"/>
  <c r="AI907"/>
  <c r="AJ907"/>
  <c r="AK907"/>
  <c r="AL907"/>
  <c r="AM907"/>
  <c r="AB908"/>
  <c r="AC908"/>
  <c r="AD908"/>
  <c r="AE908"/>
  <c r="AF908"/>
  <c r="AG908"/>
  <c r="AH908"/>
  <c r="AI908"/>
  <c r="AJ908"/>
  <c r="AK908"/>
  <c r="AL908"/>
  <c r="AM908"/>
  <c r="AB909"/>
  <c r="AC909"/>
  <c r="AD909"/>
  <c r="AE909"/>
  <c r="AF909"/>
  <c r="AG909"/>
  <c r="AH909"/>
  <c r="AI909"/>
  <c r="AJ909"/>
  <c r="AK909"/>
  <c r="AL909"/>
  <c r="AM909"/>
  <c r="AB910"/>
  <c r="AC910"/>
  <c r="AD910"/>
  <c r="AE910"/>
  <c r="AF910"/>
  <c r="AG910"/>
  <c r="AH910"/>
  <c r="AI910"/>
  <c r="AJ910"/>
  <c r="AK910"/>
  <c r="AL910"/>
  <c r="AM910"/>
  <c r="AB911"/>
  <c r="AC911"/>
  <c r="AD911"/>
  <c r="AE911"/>
  <c r="AF911"/>
  <c r="AG911"/>
  <c r="AH911"/>
  <c r="AI911"/>
  <c r="AJ911"/>
  <c r="AK911"/>
  <c r="AL911"/>
  <c r="AM911"/>
  <c r="AB912"/>
  <c r="AC912"/>
  <c r="AD912"/>
  <c r="AE912"/>
  <c r="AF912"/>
  <c r="AG912"/>
  <c r="AH912"/>
  <c r="AI912"/>
  <c r="AJ912"/>
  <c r="AK912"/>
  <c r="AL912"/>
  <c r="AM912"/>
  <c r="AB913"/>
  <c r="AC913"/>
  <c r="AD913"/>
  <c r="AE913"/>
  <c r="AF913"/>
  <c r="AG913"/>
  <c r="AH913"/>
  <c r="AI913"/>
  <c r="AJ913"/>
  <c r="AK913"/>
  <c r="AL913"/>
  <c r="AM913"/>
  <c r="AB914"/>
  <c r="AC914"/>
  <c r="AD914"/>
  <c r="AE914"/>
  <c r="AF914"/>
  <c r="AG914"/>
  <c r="AH914"/>
  <c r="AI914"/>
  <c r="AJ914"/>
  <c r="AK914"/>
  <c r="AL914"/>
  <c r="AM914"/>
  <c r="AB915"/>
  <c r="AC915"/>
  <c r="AD915"/>
  <c r="AE915"/>
  <c r="AF915"/>
  <c r="AG915"/>
  <c r="AH915"/>
  <c r="AI915"/>
  <c r="AJ915"/>
  <c r="AK915"/>
  <c r="AL915"/>
  <c r="AM915"/>
  <c r="AB916"/>
  <c r="AC916"/>
  <c r="AD916"/>
  <c r="AE916"/>
  <c r="AF916"/>
  <c r="AG916"/>
  <c r="AH916"/>
  <c r="AI916"/>
  <c r="AJ916"/>
  <c r="AK916"/>
  <c r="AL916"/>
  <c r="AM916"/>
  <c r="AB917"/>
  <c r="AC917"/>
  <c r="AD917"/>
  <c r="AE917"/>
  <c r="AF917"/>
  <c r="AG917"/>
  <c r="AH917"/>
  <c r="AI917"/>
  <c r="AJ917"/>
  <c r="AK917"/>
  <c r="AL917"/>
  <c r="AM917"/>
  <c r="AB918"/>
  <c r="AC918"/>
  <c r="AD918"/>
  <c r="AE918"/>
  <c r="AF918"/>
  <c r="AG918"/>
  <c r="AH918"/>
  <c r="AI918"/>
  <c r="AJ918"/>
  <c r="AK918"/>
  <c r="AL918"/>
  <c r="AM918"/>
  <c r="AB919"/>
  <c r="AC919"/>
  <c r="AD919"/>
  <c r="AE919"/>
  <c r="AF919"/>
  <c r="AG919"/>
  <c r="AH919"/>
  <c r="AI919"/>
  <c r="AJ919"/>
  <c r="AK919"/>
  <c r="AL919"/>
  <c r="AM919"/>
  <c r="AB920"/>
  <c r="AC920"/>
  <c r="AD920"/>
  <c r="AE920"/>
  <c r="AF920"/>
  <c r="AG920"/>
  <c r="AH920"/>
  <c r="AI920"/>
  <c r="AJ920"/>
  <c r="AK920"/>
  <c r="AL920"/>
  <c r="AM920"/>
  <c r="AB921"/>
  <c r="AC921"/>
  <c r="AD921"/>
  <c r="AE921"/>
  <c r="AF921"/>
  <c r="AG921"/>
  <c r="AH921"/>
  <c r="AI921"/>
  <c r="AJ921"/>
  <c r="AK921"/>
  <c r="AL921"/>
  <c r="AM921"/>
  <c r="AB922"/>
  <c r="AC922"/>
  <c r="AD922"/>
  <c r="AE922"/>
  <c r="AF922"/>
  <c r="AG922"/>
  <c r="AH922"/>
  <c r="AI922"/>
  <c r="AJ922"/>
  <c r="AK922"/>
  <c r="AL922"/>
  <c r="AM922"/>
  <c r="AB923"/>
  <c r="AC923"/>
  <c r="AD923"/>
  <c r="AE923"/>
  <c r="AF923"/>
  <c r="AG923"/>
  <c r="AH923"/>
  <c r="AI923"/>
  <c r="AJ923"/>
  <c r="AK923"/>
  <c r="AL923"/>
  <c r="AM923"/>
  <c r="AB924"/>
  <c r="AC924"/>
  <c r="AD924"/>
  <c r="AE924"/>
  <c r="AF924"/>
  <c r="AG924"/>
  <c r="AH924"/>
  <c r="AI924"/>
  <c r="AJ924"/>
  <c r="AK924"/>
  <c r="AL924"/>
  <c r="AM924"/>
  <c r="AB925"/>
  <c r="AC925"/>
  <c r="AD925"/>
  <c r="AE925"/>
  <c r="AF925"/>
  <c r="AG925"/>
  <c r="AH925"/>
  <c r="AI925"/>
  <c r="AJ925"/>
  <c r="AK925"/>
  <c r="AL925"/>
  <c r="AM925"/>
  <c r="AB926"/>
  <c r="AC926"/>
  <c r="AD926"/>
  <c r="AE926"/>
  <c r="AF926"/>
  <c r="AG926"/>
  <c r="AH926"/>
  <c r="AI926"/>
  <c r="AJ926"/>
  <c r="AK926"/>
  <c r="AL926"/>
  <c r="AM926"/>
  <c r="AB927"/>
  <c r="AC927"/>
  <c r="AD927"/>
  <c r="AE927"/>
  <c r="AF927"/>
  <c r="AG927"/>
  <c r="AH927"/>
  <c r="AI927"/>
  <c r="AJ927"/>
  <c r="AK927"/>
  <c r="AL927"/>
  <c r="AM927"/>
  <c r="AB928"/>
  <c r="AC928"/>
  <c r="AD928"/>
  <c r="AE928"/>
  <c r="AF928"/>
  <c r="AG928"/>
  <c r="AH928"/>
  <c r="AI928"/>
  <c r="AJ928"/>
  <c r="AK928"/>
  <c r="AL928"/>
  <c r="AM928"/>
  <c r="AB929"/>
  <c r="AC929"/>
  <c r="AD929"/>
  <c r="AE929"/>
  <c r="AF929"/>
  <c r="AG929"/>
  <c r="AH929"/>
  <c r="AI929"/>
  <c r="AJ929"/>
  <c r="AK929"/>
  <c r="AL929"/>
  <c r="AM929"/>
  <c r="AB930"/>
  <c r="AC930"/>
  <c r="AD930"/>
  <c r="AE930"/>
  <c r="AF930"/>
  <c r="AG930"/>
  <c r="AH930"/>
  <c r="AI930"/>
  <c r="AJ930"/>
  <c r="AK930"/>
  <c r="AL930"/>
  <c r="AM930"/>
  <c r="AB931"/>
  <c r="AC931"/>
  <c r="AD931"/>
  <c r="AE931"/>
  <c r="AF931"/>
  <c r="AG931"/>
  <c r="AH931"/>
  <c r="AI931"/>
  <c r="AJ931"/>
  <c r="AK931"/>
  <c r="AL931"/>
  <c r="AM931"/>
  <c r="AB932"/>
  <c r="AC932"/>
  <c r="AD932"/>
  <c r="AE932"/>
  <c r="AF932"/>
  <c r="AG932"/>
  <c r="AH932"/>
  <c r="AI932"/>
  <c r="AJ932"/>
  <c r="AK932"/>
  <c r="AL932"/>
  <c r="AM932"/>
  <c r="AB933"/>
  <c r="AC933"/>
  <c r="AD933"/>
  <c r="AE933"/>
  <c r="AF933"/>
  <c r="AG933"/>
  <c r="AH933"/>
  <c r="AI933"/>
  <c r="AJ933"/>
  <c r="AK933"/>
  <c r="AL933"/>
  <c r="AM933"/>
  <c r="AB934"/>
  <c r="AC934"/>
  <c r="AD934"/>
  <c r="AE934"/>
  <c r="AF934"/>
  <c r="AG934"/>
  <c r="AH934"/>
  <c r="AI934"/>
  <c r="AJ934"/>
  <c r="AK934"/>
  <c r="AL934"/>
  <c r="AM934"/>
  <c r="AB935"/>
  <c r="AC935"/>
  <c r="AD935"/>
  <c r="AE935"/>
  <c r="AF935"/>
  <c r="AG935"/>
  <c r="AH935"/>
  <c r="AI935"/>
  <c r="AJ935"/>
  <c r="AK935"/>
  <c r="AL935"/>
  <c r="AM935"/>
  <c r="AB936"/>
  <c r="AC936"/>
  <c r="AD936"/>
  <c r="AE936"/>
  <c r="AF936"/>
  <c r="AG936"/>
  <c r="AH936"/>
  <c r="AI936"/>
  <c r="AJ936"/>
  <c r="AK936"/>
  <c r="AL936"/>
  <c r="AM936"/>
  <c r="AB937"/>
  <c r="AC937"/>
  <c r="AD937"/>
  <c r="AE937"/>
  <c r="AF937"/>
  <c r="AG937"/>
  <c r="AH937"/>
  <c r="AI937"/>
  <c r="AJ937"/>
  <c r="AK937"/>
  <c r="AL937"/>
  <c r="AM937"/>
  <c r="AB938"/>
  <c r="AC938"/>
  <c r="AD938"/>
  <c r="AE938"/>
  <c r="AF938"/>
  <c r="AG938"/>
  <c r="AH938"/>
  <c r="AI938"/>
  <c r="AJ938"/>
  <c r="AK938"/>
  <c r="AL938"/>
  <c r="AM938"/>
  <c r="AB939"/>
  <c r="AC939"/>
  <c r="AD939"/>
  <c r="AE939"/>
  <c r="AF939"/>
  <c r="AG939"/>
  <c r="AH939"/>
  <c r="AI939"/>
  <c r="AJ939"/>
  <c r="AK939"/>
  <c r="AL939"/>
  <c r="AM939"/>
  <c r="AB940"/>
  <c r="AC940"/>
  <c r="AD940"/>
  <c r="AE940"/>
  <c r="AF940"/>
  <c r="AG940"/>
  <c r="AH940"/>
  <c r="AI940"/>
  <c r="AJ940"/>
  <c r="AK940"/>
  <c r="AL940"/>
  <c r="AM940"/>
  <c r="AB941"/>
  <c r="AC941"/>
  <c r="AD941"/>
  <c r="AE941"/>
  <c r="AF941"/>
  <c r="AG941"/>
  <c r="AH941"/>
  <c r="AI941"/>
  <c r="AJ941"/>
  <c r="AK941"/>
  <c r="AL941"/>
  <c r="AM941"/>
  <c r="AB942"/>
  <c r="AC942"/>
  <c r="AD942"/>
  <c r="AE942"/>
  <c r="AF942"/>
  <c r="AG942"/>
  <c r="AH942"/>
  <c r="AI942"/>
  <c r="AJ942"/>
  <c r="AK942"/>
  <c r="AL942"/>
  <c r="AM942"/>
  <c r="AB943"/>
  <c r="AC943"/>
  <c r="AD943"/>
  <c r="AE943"/>
  <c r="AF943"/>
  <c r="AG943"/>
  <c r="AH943"/>
  <c r="AI943"/>
  <c r="AJ943"/>
  <c r="AK943"/>
  <c r="AL943"/>
  <c r="AM943"/>
  <c r="AB944"/>
  <c r="AC944"/>
  <c r="AD944"/>
  <c r="AE944"/>
  <c r="AF944"/>
  <c r="AG944"/>
  <c r="AH944"/>
  <c r="AI944"/>
  <c r="AJ944"/>
  <c r="AK944"/>
  <c r="AL944"/>
  <c r="AM944"/>
  <c r="AB945"/>
  <c r="AC945"/>
  <c r="AD945"/>
  <c r="AE945"/>
  <c r="AF945"/>
  <c r="AG945"/>
  <c r="AH945"/>
  <c r="AI945"/>
  <c r="AJ945"/>
  <c r="AK945"/>
  <c r="AL945"/>
  <c r="AM945"/>
  <c r="AB946"/>
  <c r="AC946"/>
  <c r="AD946"/>
  <c r="AE946"/>
  <c r="AF946"/>
  <c r="AG946"/>
  <c r="AH946"/>
  <c r="AI946"/>
  <c r="AJ946"/>
  <c r="AK946"/>
  <c r="AL946"/>
  <c r="AM946"/>
  <c r="AB947"/>
  <c r="AC947"/>
  <c r="AD947"/>
  <c r="AE947"/>
  <c r="AF947"/>
  <c r="AG947"/>
  <c r="AH947"/>
  <c r="AI947"/>
  <c r="AJ947"/>
  <c r="AK947"/>
  <c r="AL947"/>
  <c r="AM947"/>
  <c r="AB948"/>
  <c r="AC948"/>
  <c r="AD948"/>
  <c r="AE948"/>
  <c r="AF948"/>
  <c r="AG948"/>
  <c r="AH948"/>
  <c r="AI948"/>
  <c r="AJ948"/>
  <c r="AK948"/>
  <c r="AL948"/>
  <c r="AM948"/>
  <c r="AB949"/>
  <c r="AC949"/>
  <c r="AD949"/>
  <c r="AE949"/>
  <c r="AF949"/>
  <c r="AG949"/>
  <c r="AH949"/>
  <c r="AI949"/>
  <c r="AJ949"/>
  <c r="AK949"/>
  <c r="AL949"/>
  <c r="AM949"/>
  <c r="AB950"/>
  <c r="AC950"/>
  <c r="AD950"/>
  <c r="AE950"/>
  <c r="AF950"/>
  <c r="AG950"/>
  <c r="AH950"/>
  <c r="AI950"/>
  <c r="AJ950"/>
  <c r="AK950"/>
  <c r="AL950"/>
  <c r="AM950"/>
  <c r="AB951"/>
  <c r="AC951"/>
  <c r="AD951"/>
  <c r="AE951"/>
  <c r="AF951"/>
  <c r="AG951"/>
  <c r="AH951"/>
  <c r="AI951"/>
  <c r="AJ951"/>
  <c r="AK951"/>
  <c r="AL951"/>
  <c r="AM951"/>
  <c r="AB952"/>
  <c r="AC952"/>
  <c r="AD952"/>
  <c r="AE952"/>
  <c r="AF952"/>
  <c r="AG952"/>
  <c r="AH952"/>
  <c r="AI952"/>
  <c r="AJ952"/>
  <c r="AK952"/>
  <c r="AL952"/>
  <c r="AM952"/>
  <c r="AB953"/>
  <c r="AC953"/>
  <c r="AD953"/>
  <c r="AE953"/>
  <c r="AF953"/>
  <c r="AG953"/>
  <c r="AH953"/>
  <c r="AI953"/>
  <c r="AJ953"/>
  <c r="AK953"/>
  <c r="AL953"/>
  <c r="AM953"/>
  <c r="AB954"/>
  <c r="AC954"/>
  <c r="AD954"/>
  <c r="AE954"/>
  <c r="AF954"/>
  <c r="AG954"/>
  <c r="AH954"/>
  <c r="AI954"/>
  <c r="AJ954"/>
  <c r="AK954"/>
  <c r="AL954"/>
  <c r="AM954"/>
  <c r="AB955"/>
  <c r="AC955"/>
  <c r="AD955"/>
  <c r="AE955"/>
  <c r="AF955"/>
  <c r="AG955"/>
  <c r="AH955"/>
  <c r="AI955"/>
  <c r="AJ955"/>
  <c r="AK955"/>
  <c r="AL955"/>
  <c r="AM955"/>
  <c r="AB956"/>
  <c r="AC956"/>
  <c r="AD956"/>
  <c r="AE956"/>
  <c r="AF956"/>
  <c r="AG956"/>
  <c r="AH956"/>
  <c r="AI956"/>
  <c r="AJ956"/>
  <c r="AK956"/>
  <c r="AL956"/>
  <c r="AM956"/>
  <c r="AB957"/>
  <c r="AC957"/>
  <c r="AD957"/>
  <c r="AE957"/>
  <c r="AF957"/>
  <c r="AG957"/>
  <c r="AH957"/>
  <c r="AI957"/>
  <c r="AJ957"/>
  <c r="AK957"/>
  <c r="AL957"/>
  <c r="AM957"/>
  <c r="AB958"/>
  <c r="AC958"/>
  <c r="AD958"/>
  <c r="AE958"/>
  <c r="AF958"/>
  <c r="AG958"/>
  <c r="AH958"/>
  <c r="AI958"/>
  <c r="AJ958"/>
  <c r="AK958"/>
  <c r="AL958"/>
  <c r="AM958"/>
  <c r="AB959"/>
  <c r="AC959"/>
  <c r="AD959"/>
  <c r="AE959"/>
  <c r="AF959"/>
  <c r="AG959"/>
  <c r="AH959"/>
  <c r="AI959"/>
  <c r="AJ959"/>
  <c r="AK959"/>
  <c r="AL959"/>
  <c r="AM959"/>
  <c r="AB960"/>
  <c r="AC960"/>
  <c r="AD960"/>
  <c r="AE960"/>
  <c r="AF960"/>
  <c r="AG960"/>
  <c r="AH960"/>
  <c r="AI960"/>
  <c r="AJ960"/>
  <c r="AK960"/>
  <c r="AL960"/>
  <c r="AM960"/>
  <c r="AB961"/>
  <c r="AC961"/>
  <c r="AD961"/>
  <c r="AE961"/>
  <c r="AF961"/>
  <c r="AG961"/>
  <c r="AH961"/>
  <c r="AI961"/>
  <c r="AJ961"/>
  <c r="AK961"/>
  <c r="AL961"/>
  <c r="AM961"/>
  <c r="AB962"/>
  <c r="AC962"/>
  <c r="AD962"/>
  <c r="AE962"/>
  <c r="AF962"/>
  <c r="AG962"/>
  <c r="AH962"/>
  <c r="AI962"/>
  <c r="AJ962"/>
  <c r="AK962"/>
  <c r="AL962"/>
  <c r="AM962"/>
  <c r="AB963"/>
  <c r="AC963"/>
  <c r="AD963"/>
  <c r="AE963"/>
  <c r="AF963"/>
  <c r="AG963"/>
  <c r="AH963"/>
  <c r="AI963"/>
  <c r="AJ963"/>
  <c r="AK963"/>
  <c r="AL963"/>
  <c r="AM963"/>
  <c r="AB964"/>
  <c r="AC964"/>
  <c r="AD964"/>
  <c r="AE964"/>
  <c r="AF964"/>
  <c r="AG964"/>
  <c r="AH964"/>
  <c r="AI964"/>
  <c r="AJ964"/>
  <c r="AK964"/>
  <c r="AL964"/>
  <c r="AM964"/>
  <c r="AB965"/>
  <c r="AC965"/>
  <c r="AD965"/>
  <c r="AE965"/>
  <c r="AF965"/>
  <c r="AG965"/>
  <c r="AH965"/>
  <c r="AI965"/>
  <c r="AJ965"/>
  <c r="AK965"/>
  <c r="AL965"/>
  <c r="AM965"/>
  <c r="AB966"/>
  <c r="AC966"/>
  <c r="AD966"/>
  <c r="AE966"/>
  <c r="AF966"/>
  <c r="AG966"/>
  <c r="AH966"/>
  <c r="AI966"/>
  <c r="AJ966"/>
  <c r="AK966"/>
  <c r="AL966"/>
  <c r="AM966"/>
  <c r="AB967"/>
  <c r="AC967"/>
  <c r="AD967"/>
  <c r="AE967"/>
  <c r="AF967"/>
  <c r="AG967"/>
  <c r="AH967"/>
  <c r="AI967"/>
  <c r="AJ967"/>
  <c r="AK967"/>
  <c r="AL967"/>
  <c r="AM967"/>
  <c r="AB968"/>
  <c r="AC968"/>
  <c r="AD968"/>
  <c r="AE968"/>
  <c r="AF968"/>
  <c r="AG968"/>
  <c r="AH968"/>
  <c r="AI968"/>
  <c r="AJ968"/>
  <c r="AK968"/>
  <c r="AL968"/>
  <c r="AM968"/>
  <c r="AB969"/>
  <c r="AC969"/>
  <c r="AD969"/>
  <c r="AE969"/>
  <c r="AF969"/>
  <c r="AG969"/>
  <c r="AH969"/>
  <c r="AI969"/>
  <c r="AJ969"/>
  <c r="AK969"/>
  <c r="AL969"/>
  <c r="AM969"/>
  <c r="AB970"/>
  <c r="AC970"/>
  <c r="AD970"/>
  <c r="AE970"/>
  <c r="AF970"/>
  <c r="AG970"/>
  <c r="AH970"/>
  <c r="AI970"/>
  <c r="AJ970"/>
  <c r="AK970"/>
  <c r="AL970"/>
  <c r="AM970"/>
  <c r="AB971"/>
  <c r="AC971"/>
  <c r="AD971"/>
  <c r="AE971"/>
  <c r="AF971"/>
  <c r="AG971"/>
  <c r="AH971"/>
  <c r="AI971"/>
  <c r="AJ971"/>
  <c r="AK971"/>
  <c r="AL971"/>
  <c r="AM971"/>
  <c r="AB972"/>
  <c r="AC972"/>
  <c r="AD972"/>
  <c r="AE972"/>
  <c r="AF972"/>
  <c r="AG972"/>
  <c r="AH972"/>
  <c r="AI972"/>
  <c r="AJ972"/>
  <c r="AK972"/>
  <c r="AL972"/>
  <c r="AM972"/>
  <c r="AB973"/>
  <c r="AC973"/>
  <c r="AD973"/>
  <c r="AE973"/>
  <c r="AF973"/>
  <c r="AG973"/>
  <c r="AH973"/>
  <c r="AI973"/>
  <c r="AJ973"/>
  <c r="AK973"/>
  <c r="AL973"/>
  <c r="AM973"/>
  <c r="AB974"/>
  <c r="AC974"/>
  <c r="AD974"/>
  <c r="AE974"/>
  <c r="AF974"/>
  <c r="AG974"/>
  <c r="AH974"/>
  <c r="AI974"/>
  <c r="AJ974"/>
  <c r="AK974"/>
  <c r="AL974"/>
  <c r="AM974"/>
  <c r="AB975"/>
  <c r="AC975"/>
  <c r="AD975"/>
  <c r="AE975"/>
  <c r="AF975"/>
  <c r="AG975"/>
  <c r="AH975"/>
  <c r="AI975"/>
  <c r="AJ975"/>
  <c r="AK975"/>
  <c r="AL975"/>
  <c r="AM975"/>
  <c r="AB976"/>
  <c r="AC976"/>
  <c r="AD976"/>
  <c r="AE976"/>
  <c r="AF976"/>
  <c r="AG976"/>
  <c r="AH976"/>
  <c r="AI976"/>
  <c r="AJ976"/>
  <c r="AK976"/>
  <c r="AL976"/>
  <c r="AM976"/>
  <c r="AB977"/>
  <c r="AC977"/>
  <c r="AD977"/>
  <c r="AE977"/>
  <c r="AF977"/>
  <c r="AG977"/>
  <c r="AH977"/>
  <c r="AI977"/>
  <c r="AJ977"/>
  <c r="AK977"/>
  <c r="AL977"/>
  <c r="AM977"/>
  <c r="AB978"/>
  <c r="AC978"/>
  <c r="AD978"/>
  <c r="AE978"/>
  <c r="AF978"/>
  <c r="AG978"/>
  <c r="AH978"/>
  <c r="AI978"/>
  <c r="AJ978"/>
  <c r="AK978"/>
  <c r="AL978"/>
  <c r="AM978"/>
  <c r="AB979"/>
  <c r="AC979"/>
  <c r="AD979"/>
  <c r="AE979"/>
  <c r="AF979"/>
  <c r="AG979"/>
  <c r="AH979"/>
  <c r="AI979"/>
  <c r="AJ979"/>
  <c r="AK979"/>
  <c r="AL979"/>
  <c r="AM979"/>
  <c r="AB980"/>
  <c r="AC980"/>
  <c r="AD980"/>
  <c r="AE980"/>
  <c r="AF980"/>
  <c r="AG980"/>
  <c r="AH980"/>
  <c r="AI980"/>
  <c r="AJ980"/>
  <c r="AK980"/>
  <c r="AL980"/>
  <c r="AM980"/>
  <c r="AB981"/>
  <c r="AC981"/>
  <c r="AD981"/>
  <c r="AE981"/>
  <c r="AF981"/>
  <c r="AG981"/>
  <c r="AH981"/>
  <c r="AI981"/>
  <c r="AJ981"/>
  <c r="AK981"/>
  <c r="AL981"/>
  <c r="AM981"/>
  <c r="AB982"/>
  <c r="AC982"/>
  <c r="AD982"/>
  <c r="AE982"/>
  <c r="AF982"/>
  <c r="AG982"/>
  <c r="AH982"/>
  <c r="AI982"/>
  <c r="AJ982"/>
  <c r="AK982"/>
  <c r="AL982"/>
  <c r="AM982"/>
  <c r="AB983"/>
  <c r="AC983"/>
  <c r="AD983"/>
  <c r="AE983"/>
  <c r="AF983"/>
  <c r="AG983"/>
  <c r="AH983"/>
  <c r="AI983"/>
  <c r="AJ983"/>
  <c r="AK983"/>
  <c r="AL983"/>
  <c r="AM983"/>
  <c r="AB984"/>
  <c r="AC984"/>
  <c r="AD984"/>
  <c r="AE984"/>
  <c r="AF984"/>
  <c r="AG984"/>
  <c r="AH984"/>
  <c r="AI984"/>
  <c r="AJ984"/>
  <c r="AK984"/>
  <c r="AL984"/>
  <c r="AM984"/>
  <c r="AB985"/>
  <c r="AC985"/>
  <c r="AD985"/>
  <c r="AE985"/>
  <c r="AF985"/>
  <c r="AG985"/>
  <c r="AH985"/>
  <c r="AI985"/>
  <c r="AJ985"/>
  <c r="AK985"/>
  <c r="AL985"/>
  <c r="AM985"/>
  <c r="AB986"/>
  <c r="AC986"/>
  <c r="AD986"/>
  <c r="AE986"/>
  <c r="AF986"/>
  <c r="AG986"/>
  <c r="AH986"/>
  <c r="AI986"/>
  <c r="AJ986"/>
  <c r="AK986"/>
  <c r="AL986"/>
  <c r="AM986"/>
  <c r="AB987"/>
  <c r="AC987"/>
  <c r="AD987"/>
  <c r="AE987"/>
  <c r="AF987"/>
  <c r="AG987"/>
  <c r="AH987"/>
  <c r="AI987"/>
  <c r="AJ987"/>
  <c r="AK987"/>
  <c r="AL987"/>
  <c r="AM987"/>
  <c r="AB988"/>
  <c r="AC988"/>
  <c r="AD988"/>
  <c r="AE988"/>
  <c r="AF988"/>
  <c r="AG988"/>
  <c r="AH988"/>
  <c r="AI988"/>
  <c r="AJ988"/>
  <c r="AK988"/>
  <c r="AL988"/>
  <c r="AM988"/>
  <c r="AB989"/>
  <c r="AC989"/>
  <c r="AD989"/>
  <c r="AE989"/>
  <c r="AF989"/>
  <c r="AG989"/>
  <c r="AH989"/>
  <c r="AI989"/>
  <c r="AJ989"/>
  <c r="AK989"/>
  <c r="AL989"/>
  <c r="AM989"/>
  <c r="AB990"/>
  <c r="AC990"/>
  <c r="AD990"/>
  <c r="AE990"/>
  <c r="AF990"/>
  <c r="AG990"/>
  <c r="AH990"/>
  <c r="AI990"/>
  <c r="AJ990"/>
  <c r="AK990"/>
  <c r="AL990"/>
  <c r="AM990"/>
  <c r="AB991"/>
  <c r="AC991"/>
  <c r="AD991"/>
  <c r="AE991"/>
  <c r="AF991"/>
  <c r="AG991"/>
  <c r="AH991"/>
  <c r="AI991"/>
  <c r="AJ991"/>
  <c r="AK991"/>
  <c r="AL991"/>
  <c r="AM991"/>
  <c r="AB992"/>
  <c r="AC992"/>
  <c r="AD992"/>
  <c r="AE992"/>
  <c r="AF992"/>
  <c r="AG992"/>
  <c r="AH992"/>
  <c r="AI992"/>
  <c r="AJ992"/>
  <c r="AK992"/>
  <c r="AL992"/>
  <c r="AM992"/>
  <c r="AB993"/>
  <c r="AC993"/>
  <c r="AD993"/>
  <c r="AE993"/>
  <c r="AF993"/>
  <c r="AG993"/>
  <c r="AH993"/>
  <c r="AI993"/>
  <c r="AJ993"/>
  <c r="AK993"/>
  <c r="AL993"/>
  <c r="AM993"/>
  <c r="AB994"/>
  <c r="AC994"/>
  <c r="AD994"/>
  <c r="AE994"/>
  <c r="AF994"/>
  <c r="AG994"/>
  <c r="AH994"/>
  <c r="AI994"/>
  <c r="AJ994"/>
  <c r="AK994"/>
  <c r="AL994"/>
  <c r="AM994"/>
  <c r="AB995"/>
  <c r="AC995"/>
  <c r="AD995"/>
  <c r="AE995"/>
  <c r="AF995"/>
  <c r="AG995"/>
  <c r="AH995"/>
  <c r="AI995"/>
  <c r="AJ995"/>
  <c r="AK995"/>
  <c r="AL995"/>
  <c r="AM995"/>
  <c r="AB996"/>
  <c r="AC996"/>
  <c r="AD996"/>
  <c r="AE996"/>
  <c r="AF996"/>
  <c r="AG996"/>
  <c r="AH996"/>
  <c r="AI996"/>
  <c r="AJ996"/>
  <c r="AK996"/>
  <c r="AL996"/>
  <c r="AM996"/>
  <c r="AB997"/>
  <c r="AC997"/>
  <c r="AD997"/>
  <c r="AE997"/>
  <c r="AF997"/>
  <c r="AG997"/>
  <c r="AH997"/>
  <c r="AI997"/>
  <c r="AJ997"/>
  <c r="AK997"/>
  <c r="AL997"/>
  <c r="AM997"/>
  <c r="AB998"/>
  <c r="AC998"/>
  <c r="AD998"/>
  <c r="AE998"/>
  <c r="AF998"/>
  <c r="AG998"/>
  <c r="AH998"/>
  <c r="AI998"/>
  <c r="AJ998"/>
  <c r="AK998"/>
  <c r="AL998"/>
  <c r="AM998"/>
  <c r="AB999"/>
  <c r="AC999"/>
  <c r="AD999"/>
  <c r="AE999"/>
  <c r="AF999"/>
  <c r="AG999"/>
  <c r="AH999"/>
  <c r="AI999"/>
  <c r="AJ999"/>
  <c r="AK999"/>
  <c r="AL999"/>
  <c r="AM999"/>
  <c r="AB1000"/>
  <c r="AC1000"/>
  <c r="AD1000"/>
  <c r="AE1000"/>
  <c r="AF1000"/>
  <c r="AG1000"/>
  <c r="AH1000"/>
  <c r="AI1000"/>
  <c r="AJ1000"/>
  <c r="AK1000"/>
  <c r="AL1000"/>
  <c r="AM1000"/>
  <c r="AB1001"/>
  <c r="AC1001"/>
  <c r="AD1001"/>
  <c r="AE1001"/>
  <c r="AF1001"/>
  <c r="AG1001"/>
  <c r="AH1001"/>
  <c r="AI1001"/>
  <c r="AJ1001"/>
  <c r="AK1001"/>
  <c r="AL1001"/>
  <c r="AM1001"/>
  <c r="AB1002"/>
  <c r="AC1002"/>
  <c r="AD1002"/>
  <c r="AE1002"/>
  <c r="AF1002"/>
  <c r="AG1002"/>
  <c r="AH1002"/>
  <c r="AI1002"/>
  <c r="AJ1002"/>
  <c r="AK1002"/>
  <c r="AL1002"/>
  <c r="AM1002"/>
  <c r="AB1003"/>
  <c r="AC1003"/>
  <c r="AD1003"/>
  <c r="AE1003"/>
  <c r="AF1003"/>
  <c r="AG1003"/>
  <c r="AH1003"/>
  <c r="AI1003"/>
  <c r="AJ1003"/>
  <c r="AK1003"/>
  <c r="AL1003"/>
  <c r="AM1003"/>
  <c r="AB1004"/>
  <c r="AC1004"/>
  <c r="AD1004"/>
  <c r="AE1004"/>
  <c r="AF1004"/>
  <c r="AG1004"/>
  <c r="AH1004"/>
  <c r="AI1004"/>
  <c r="AJ1004"/>
  <c r="AK1004"/>
  <c r="AL1004"/>
  <c r="AM1004"/>
  <c r="AB1005"/>
  <c r="AC1005"/>
  <c r="AD1005"/>
  <c r="AE1005"/>
  <c r="AF1005"/>
  <c r="AG1005"/>
  <c r="AH1005"/>
  <c r="AI1005"/>
  <c r="AJ1005"/>
  <c r="AK1005"/>
  <c r="AL1005"/>
  <c r="AM1005"/>
  <c r="AB1006"/>
  <c r="AC1006"/>
  <c r="AD1006"/>
  <c r="AE1006"/>
  <c r="AF1006"/>
  <c r="AG1006"/>
  <c r="AH1006"/>
  <c r="AI1006"/>
  <c r="AJ1006"/>
  <c r="AK1006"/>
  <c r="AL1006"/>
  <c r="AM1006"/>
  <c r="AB1007"/>
  <c r="AC1007"/>
  <c r="AD1007"/>
  <c r="AE1007"/>
  <c r="AF1007"/>
  <c r="AG1007"/>
  <c r="AH1007"/>
  <c r="AI1007"/>
  <c r="AJ1007"/>
  <c r="AK1007"/>
  <c r="AL1007"/>
  <c r="AM1007"/>
  <c r="AB1008"/>
  <c r="AC1008"/>
  <c r="AD1008"/>
  <c r="AE1008"/>
  <c r="AF1008"/>
  <c r="AG1008"/>
  <c r="AH1008"/>
  <c r="AI1008"/>
  <c r="AJ1008"/>
  <c r="AK1008"/>
  <c r="AL1008"/>
  <c r="AM1008"/>
  <c r="AB1009"/>
  <c r="AC1009"/>
  <c r="AD1009"/>
  <c r="AE1009"/>
  <c r="AF1009"/>
  <c r="AG1009"/>
  <c r="AH1009"/>
  <c r="AI1009"/>
  <c r="AJ1009"/>
  <c r="AK1009"/>
  <c r="AL1009"/>
  <c r="AM1009"/>
  <c r="AB1010"/>
  <c r="AC1010"/>
  <c r="AD1010"/>
  <c r="AE1010"/>
  <c r="AF1010"/>
  <c r="AG1010"/>
  <c r="AH1010"/>
  <c r="AI1010"/>
  <c r="AJ1010"/>
  <c r="AK1010"/>
  <c r="AL1010"/>
  <c r="AM1010"/>
  <c r="AB1011"/>
  <c r="AC1011"/>
  <c r="AD1011"/>
  <c r="AE1011"/>
  <c r="AF1011"/>
  <c r="AG1011"/>
  <c r="AH1011"/>
  <c r="AI1011"/>
  <c r="AJ1011"/>
  <c r="AK1011"/>
  <c r="AL1011"/>
  <c r="AM1011"/>
  <c r="AB1012"/>
  <c r="AC1012"/>
  <c r="AD1012"/>
  <c r="AE1012"/>
  <c r="AF1012"/>
  <c r="AG1012"/>
  <c r="AH1012"/>
  <c r="AI1012"/>
  <c r="AJ1012"/>
  <c r="AK1012"/>
  <c r="AL1012"/>
  <c r="AM1012"/>
  <c r="AB1013"/>
  <c r="AC1013"/>
  <c r="AD1013"/>
  <c r="AE1013"/>
  <c r="AF1013"/>
  <c r="AG1013"/>
  <c r="AH1013"/>
  <c r="AI1013"/>
  <c r="AJ1013"/>
  <c r="AK1013"/>
  <c r="AL1013"/>
  <c r="AM1013"/>
  <c r="AB1014"/>
  <c r="AC1014"/>
  <c r="AD1014"/>
  <c r="AE1014"/>
  <c r="AF1014"/>
  <c r="AG1014"/>
  <c r="AH1014"/>
  <c r="AI1014"/>
  <c r="AJ1014"/>
  <c r="AK1014"/>
  <c r="AL1014"/>
  <c r="AM1014"/>
  <c r="AB1015"/>
  <c r="AC1015"/>
  <c r="AD1015"/>
  <c r="AE1015"/>
  <c r="AF1015"/>
  <c r="AG1015"/>
  <c r="AH1015"/>
  <c r="AI1015"/>
  <c r="AJ1015"/>
  <c r="AK1015"/>
  <c r="AL1015"/>
  <c r="AM1015"/>
  <c r="AB1016"/>
  <c r="AC1016"/>
  <c r="AD1016"/>
  <c r="AE1016"/>
  <c r="AF1016"/>
  <c r="AG1016"/>
  <c r="AH1016"/>
  <c r="AI1016"/>
  <c r="AJ1016"/>
  <c r="AK1016"/>
  <c r="AL1016"/>
  <c r="AM1016"/>
  <c r="AB1017"/>
  <c r="AC1017"/>
  <c r="AD1017"/>
  <c r="AE1017"/>
  <c r="AF1017"/>
  <c r="AG1017"/>
  <c r="AH1017"/>
  <c r="AI1017"/>
  <c r="AJ1017"/>
  <c r="AK1017"/>
  <c r="AL1017"/>
  <c r="AM1017"/>
  <c r="AB1018"/>
  <c r="AC1018"/>
  <c r="AD1018"/>
  <c r="AE1018"/>
  <c r="AF1018"/>
  <c r="AG1018"/>
  <c r="AH1018"/>
  <c r="AI1018"/>
  <c r="AJ1018"/>
  <c r="AK1018"/>
  <c r="AL1018"/>
  <c r="AM1018"/>
  <c r="AB1019"/>
  <c r="AC1019"/>
  <c r="AD1019"/>
  <c r="AE1019"/>
  <c r="AF1019"/>
  <c r="AG1019"/>
  <c r="AH1019"/>
  <c r="AI1019"/>
  <c r="AJ1019"/>
  <c r="AK1019"/>
  <c r="AL1019"/>
  <c r="AM1019"/>
  <c r="AB1020"/>
  <c r="AC1020"/>
  <c r="AD1020"/>
  <c r="AE1020"/>
  <c r="AF1020"/>
  <c r="AG1020"/>
  <c r="AH1020"/>
  <c r="AI1020"/>
  <c r="AJ1020"/>
  <c r="AK1020"/>
  <c r="AL1020"/>
  <c r="AM1020"/>
  <c r="AB1021"/>
  <c r="AC1021"/>
  <c r="AD1021"/>
  <c r="AE1021"/>
  <c r="AF1021"/>
  <c r="AG1021"/>
  <c r="AH1021"/>
  <c r="AI1021"/>
  <c r="AJ1021"/>
  <c r="AK1021"/>
  <c r="AL1021"/>
  <c r="AM1021"/>
  <c r="AB1022"/>
  <c r="AC1022"/>
  <c r="AD1022"/>
  <c r="AE1022"/>
  <c r="AF1022"/>
  <c r="AG1022"/>
  <c r="AH1022"/>
  <c r="AI1022"/>
  <c r="AJ1022"/>
  <c r="AK1022"/>
  <c r="AL1022"/>
  <c r="AM1022"/>
  <c r="AB1023"/>
  <c r="AC1023"/>
  <c r="AD1023"/>
  <c r="AE1023"/>
  <c r="AF1023"/>
  <c r="AG1023"/>
  <c r="AH1023"/>
  <c r="AI1023"/>
  <c r="AJ1023"/>
  <c r="AK1023"/>
  <c r="AL1023"/>
  <c r="AM1023"/>
  <c r="AB1024"/>
  <c r="AC1024"/>
  <c r="AD1024"/>
  <c r="AE1024"/>
  <c r="AF1024"/>
  <c r="AG1024"/>
  <c r="AH1024"/>
  <c r="AI1024"/>
  <c r="AJ1024"/>
  <c r="AK1024"/>
  <c r="AL1024"/>
  <c r="AM1024"/>
  <c r="AB1025"/>
  <c r="AC1025"/>
  <c r="AD1025"/>
  <c r="AE1025"/>
  <c r="AF1025"/>
  <c r="AG1025"/>
  <c r="AH1025"/>
  <c r="AI1025"/>
  <c r="AJ1025"/>
  <c r="AK1025"/>
  <c r="AL1025"/>
  <c r="AM1025"/>
  <c r="AB1026"/>
  <c r="AC1026"/>
  <c r="AD1026"/>
  <c r="AE1026"/>
  <c r="AF1026"/>
  <c r="AG1026"/>
  <c r="AH1026"/>
  <c r="AI1026"/>
  <c r="AJ1026"/>
  <c r="AK1026"/>
  <c r="AL1026"/>
  <c r="AM1026"/>
  <c r="AB1027"/>
  <c r="AC1027"/>
  <c r="AD1027"/>
  <c r="AE1027"/>
  <c r="AF1027"/>
  <c r="AG1027"/>
  <c r="AH1027"/>
  <c r="AI1027"/>
  <c r="AJ1027"/>
  <c r="AK1027"/>
  <c r="AL1027"/>
  <c r="AM1027"/>
  <c r="AB1028"/>
  <c r="AC1028"/>
  <c r="AD1028"/>
  <c r="AE1028"/>
  <c r="AF1028"/>
  <c r="AG1028"/>
  <c r="AH1028"/>
  <c r="AI1028"/>
  <c r="AJ1028"/>
  <c r="AK1028"/>
  <c r="AL1028"/>
  <c r="AM1028"/>
  <c r="AB1029"/>
  <c r="AC1029"/>
  <c r="AD1029"/>
  <c r="AE1029"/>
  <c r="AF1029"/>
  <c r="AG1029"/>
  <c r="AH1029"/>
  <c r="AI1029"/>
  <c r="AJ1029"/>
  <c r="AK1029"/>
  <c r="AL1029"/>
  <c r="AM1029"/>
  <c r="AB1030"/>
  <c r="AC1030"/>
  <c r="AD1030"/>
  <c r="AE1030"/>
  <c r="AF1030"/>
  <c r="AG1030"/>
  <c r="AH1030"/>
  <c r="AI1030"/>
  <c r="AJ1030"/>
  <c r="AK1030"/>
  <c r="AL1030"/>
  <c r="AM1030"/>
  <c r="AB1031"/>
  <c r="AC1031"/>
  <c r="AD1031"/>
  <c r="AE1031"/>
  <c r="AF1031"/>
  <c r="AG1031"/>
  <c r="AH1031"/>
  <c r="AI1031"/>
  <c r="AJ1031"/>
  <c r="AK1031"/>
  <c r="AL1031"/>
  <c r="AM1031"/>
  <c r="AB1032"/>
  <c r="AC1032"/>
  <c r="AD1032"/>
  <c r="AE1032"/>
  <c r="AF1032"/>
  <c r="AG1032"/>
  <c r="AH1032"/>
  <c r="AI1032"/>
  <c r="AJ1032"/>
  <c r="AK1032"/>
  <c r="AL1032"/>
  <c r="AM1032"/>
  <c r="AB1033"/>
  <c r="AC1033"/>
  <c r="AD1033"/>
  <c r="AE1033"/>
  <c r="AF1033"/>
  <c r="AG1033"/>
  <c r="AH1033"/>
  <c r="AI1033"/>
  <c r="AJ1033"/>
  <c r="AK1033"/>
  <c r="AL1033"/>
  <c r="AM1033"/>
  <c r="AB1034"/>
  <c r="AC1034"/>
  <c r="AD1034"/>
  <c r="AE1034"/>
  <c r="AF1034"/>
  <c r="AG1034"/>
  <c r="AH1034"/>
  <c r="AI1034"/>
  <c r="AJ1034"/>
  <c r="AK1034"/>
  <c r="AL1034"/>
  <c r="AM1034"/>
  <c r="AB1035"/>
  <c r="AC1035"/>
  <c r="AD1035"/>
  <c r="AE1035"/>
  <c r="AF1035"/>
  <c r="AG1035"/>
  <c r="AH1035"/>
  <c r="AI1035"/>
  <c r="AJ1035"/>
  <c r="AK1035"/>
  <c r="AL1035"/>
  <c r="AM1035"/>
  <c r="AB1036"/>
  <c r="AC1036"/>
  <c r="AD1036"/>
  <c r="AE1036"/>
  <c r="AF1036"/>
  <c r="AG1036"/>
  <c r="AH1036"/>
  <c r="AI1036"/>
  <c r="AJ1036"/>
  <c r="AK1036"/>
  <c r="AL1036"/>
  <c r="AM1036"/>
  <c r="AB1037"/>
  <c r="AC1037"/>
  <c r="AD1037"/>
  <c r="AE1037"/>
  <c r="AF1037"/>
  <c r="AG1037"/>
  <c r="AH1037"/>
  <c r="AI1037"/>
  <c r="AJ1037"/>
  <c r="AK1037"/>
  <c r="AL1037"/>
  <c r="AM1037"/>
  <c r="AB1038"/>
  <c r="AC1038"/>
  <c r="AD1038"/>
  <c r="AE1038"/>
  <c r="AF1038"/>
  <c r="AG1038"/>
  <c r="AH1038"/>
  <c r="AI1038"/>
  <c r="AJ1038"/>
  <c r="AK1038"/>
  <c r="AL1038"/>
  <c r="AM1038"/>
  <c r="AB1039"/>
  <c r="AC1039"/>
  <c r="AD1039"/>
  <c r="AE1039"/>
  <c r="AF1039"/>
  <c r="AG1039"/>
  <c r="AH1039"/>
  <c r="AI1039"/>
  <c r="AJ1039"/>
  <c r="AK1039"/>
  <c r="AL1039"/>
  <c r="AM1039"/>
  <c r="AB1040"/>
  <c r="AC1040"/>
  <c r="AD1040"/>
  <c r="AE1040"/>
  <c r="AF1040"/>
  <c r="AG1040"/>
  <c r="AH1040"/>
  <c r="AI1040"/>
  <c r="AJ1040"/>
  <c r="AK1040"/>
  <c r="AL1040"/>
  <c r="AM1040"/>
  <c r="AB1041"/>
  <c r="AC1041"/>
  <c r="AD1041"/>
  <c r="AE1041"/>
  <c r="AF1041"/>
  <c r="AG1041"/>
  <c r="AH1041"/>
  <c r="AI1041"/>
  <c r="AJ1041"/>
  <c r="AK1041"/>
  <c r="AL1041"/>
  <c r="AM1041"/>
  <c r="AB1042"/>
  <c r="AC1042"/>
  <c r="AD1042"/>
  <c r="AE1042"/>
  <c r="AF1042"/>
  <c r="AG1042"/>
  <c r="AH1042"/>
  <c r="AI1042"/>
  <c r="AJ1042"/>
  <c r="AK1042"/>
  <c r="AL1042"/>
  <c r="AM1042"/>
  <c r="AB1043"/>
  <c r="AC1043"/>
  <c r="AD1043"/>
  <c r="AE1043"/>
  <c r="AF1043"/>
  <c r="AG1043"/>
  <c r="AH1043"/>
  <c r="AI1043"/>
  <c r="AJ1043"/>
  <c r="AK1043"/>
  <c r="AL1043"/>
  <c r="AM1043"/>
  <c r="AB1044"/>
  <c r="AC1044"/>
  <c r="AD1044"/>
  <c r="AE1044"/>
  <c r="AF1044"/>
  <c r="AG1044"/>
  <c r="AH1044"/>
  <c r="AI1044"/>
  <c r="AJ1044"/>
  <c r="AK1044"/>
  <c r="AL1044"/>
  <c r="AM1044"/>
  <c r="AB1045"/>
  <c r="AC1045"/>
  <c r="AD1045"/>
  <c r="AE1045"/>
  <c r="AF1045"/>
  <c r="AG1045"/>
  <c r="AH1045"/>
  <c r="AI1045"/>
  <c r="AJ1045"/>
  <c r="AK1045"/>
  <c r="AL1045"/>
  <c r="AM1045"/>
  <c r="AB1046"/>
  <c r="AC1046"/>
  <c r="AD1046"/>
  <c r="AE1046"/>
  <c r="AF1046"/>
  <c r="AG1046"/>
  <c r="AH1046"/>
  <c r="AI1046"/>
  <c r="AJ1046"/>
  <c r="AK1046"/>
  <c r="AL1046"/>
  <c r="AM1046"/>
  <c r="AB1047"/>
  <c r="AC1047"/>
  <c r="AD1047"/>
  <c r="AE1047"/>
  <c r="AF1047"/>
  <c r="AG1047"/>
  <c r="AH1047"/>
  <c r="AI1047"/>
  <c r="AJ1047"/>
  <c r="AK1047"/>
  <c r="AL1047"/>
  <c r="AM1047"/>
  <c r="AB1048"/>
  <c r="AC1048"/>
  <c r="AD1048"/>
  <c r="AE1048"/>
  <c r="AF1048"/>
  <c r="AG1048"/>
  <c r="AH1048"/>
  <c r="AI1048"/>
  <c r="AJ1048"/>
  <c r="AK1048"/>
  <c r="AL1048"/>
  <c r="AM1048"/>
  <c r="AB1049"/>
  <c r="AC1049"/>
  <c r="AD1049"/>
  <c r="AE1049"/>
  <c r="AF1049"/>
  <c r="AG1049"/>
  <c r="AH1049"/>
  <c r="AI1049"/>
  <c r="AJ1049"/>
  <c r="AK1049"/>
  <c r="AL1049"/>
  <c r="AM1049"/>
  <c r="AB1050"/>
  <c r="AC1050"/>
  <c r="AD1050"/>
  <c r="AE1050"/>
  <c r="AF1050"/>
  <c r="AG1050"/>
  <c r="AH1050"/>
  <c r="AI1050"/>
  <c r="AJ1050"/>
  <c r="AK1050"/>
  <c r="AL1050"/>
  <c r="AM1050"/>
  <c r="AB1051"/>
  <c r="AC1051"/>
  <c r="AD1051"/>
  <c r="AE1051"/>
  <c r="AF1051"/>
  <c r="AG1051"/>
  <c r="AH1051"/>
  <c r="AI1051"/>
  <c r="AJ1051"/>
  <c r="AK1051"/>
  <c r="AL1051"/>
  <c r="AM1051"/>
  <c r="AB1052"/>
  <c r="AC1052"/>
  <c r="AD1052"/>
  <c r="AE1052"/>
  <c r="AF1052"/>
  <c r="AG1052"/>
  <c r="AH1052"/>
  <c r="AI1052"/>
  <c r="AJ1052"/>
  <c r="AK1052"/>
  <c r="AL1052"/>
  <c r="AM1052"/>
  <c r="AB1053"/>
  <c r="AC1053"/>
  <c r="AD1053"/>
  <c r="AE1053"/>
  <c r="AF1053"/>
  <c r="AG1053"/>
  <c r="AH1053"/>
  <c r="AI1053"/>
  <c r="AJ1053"/>
  <c r="AK1053"/>
  <c r="AL1053"/>
  <c r="AM1053"/>
  <c r="AB1054"/>
  <c r="AC1054"/>
  <c r="AD1054"/>
  <c r="AE1054"/>
  <c r="AF1054"/>
  <c r="AG1054"/>
  <c r="AH1054"/>
  <c r="AI1054"/>
  <c r="AJ1054"/>
  <c r="AK1054"/>
  <c r="AL1054"/>
  <c r="AM1054"/>
  <c r="AB1055"/>
  <c r="AC1055"/>
  <c r="AD1055"/>
  <c r="AE1055"/>
  <c r="AF1055"/>
  <c r="AG1055"/>
  <c r="AH1055"/>
  <c r="AI1055"/>
  <c r="AJ1055"/>
  <c r="AK1055"/>
  <c r="AL1055"/>
  <c r="AM1055"/>
  <c r="AB1056"/>
  <c r="AC1056"/>
  <c r="AD1056"/>
  <c r="AE1056"/>
  <c r="AF1056"/>
  <c r="AG1056"/>
  <c r="AH1056"/>
  <c r="AI1056"/>
  <c r="AJ1056"/>
  <c r="AK1056"/>
  <c r="AL1056"/>
  <c r="AM1056"/>
  <c r="AB1057"/>
  <c r="AC1057"/>
  <c r="AD1057"/>
  <c r="AE1057"/>
  <c r="AF1057"/>
  <c r="AG1057"/>
  <c r="AH1057"/>
  <c r="AI1057"/>
  <c r="AJ1057"/>
  <c r="AK1057"/>
  <c r="AL1057"/>
  <c r="AM1057"/>
  <c r="AB1058"/>
  <c r="AC1058"/>
  <c r="AD1058"/>
  <c r="AE1058"/>
  <c r="AF1058"/>
  <c r="AG1058"/>
  <c r="AH1058"/>
  <c r="AI1058"/>
  <c r="AJ1058"/>
  <c r="AK1058"/>
  <c r="AL1058"/>
  <c r="AM1058"/>
  <c r="AB1059"/>
  <c r="AC1059"/>
  <c r="AD1059"/>
  <c r="AE1059"/>
  <c r="AF1059"/>
  <c r="AG1059"/>
  <c r="AH1059"/>
  <c r="AI1059"/>
  <c r="AJ1059"/>
  <c r="AK1059"/>
  <c r="AL1059"/>
  <c r="AM1059"/>
  <c r="AB1060"/>
  <c r="AC1060"/>
  <c r="AD1060"/>
  <c r="AE1060"/>
  <c r="AF1060"/>
  <c r="AG1060"/>
  <c r="AH1060"/>
  <c r="AI1060"/>
  <c r="AJ1060"/>
  <c r="AK1060"/>
  <c r="AL1060"/>
  <c r="AM1060"/>
  <c r="AB1061"/>
  <c r="AC1061"/>
  <c r="AD1061"/>
  <c r="AE1061"/>
  <c r="AF1061"/>
  <c r="AG1061"/>
  <c r="AH1061"/>
  <c r="AI1061"/>
  <c r="AJ1061"/>
  <c r="AK1061"/>
  <c r="AL1061"/>
  <c r="AM1061"/>
  <c r="AB1062"/>
  <c r="AC1062"/>
  <c r="AD1062"/>
  <c r="AE1062"/>
  <c r="AF1062"/>
  <c r="AG1062"/>
  <c r="AH1062"/>
  <c r="AI1062"/>
  <c r="AJ1062"/>
  <c r="AK1062"/>
  <c r="AL1062"/>
  <c r="AM1062"/>
  <c r="AB1063"/>
  <c r="AC1063"/>
  <c r="AD1063"/>
  <c r="AE1063"/>
  <c r="AF1063"/>
  <c r="AG1063"/>
  <c r="AH1063"/>
  <c r="AI1063"/>
  <c r="AJ1063"/>
  <c r="AK1063"/>
  <c r="AL1063"/>
  <c r="AM1063"/>
  <c r="AB1064"/>
  <c r="AC1064"/>
  <c r="AD1064"/>
  <c r="AE1064"/>
  <c r="AF1064"/>
  <c r="AG1064"/>
  <c r="AH1064"/>
  <c r="AI1064"/>
  <c r="AJ1064"/>
  <c r="AK1064"/>
  <c r="AL1064"/>
  <c r="AM1064"/>
  <c r="AB1065"/>
  <c r="AC1065"/>
  <c r="AD1065"/>
  <c r="AE1065"/>
  <c r="AF1065"/>
  <c r="AG1065"/>
  <c r="AH1065"/>
  <c r="AI1065"/>
  <c r="AJ1065"/>
  <c r="AK1065"/>
  <c r="AL1065"/>
  <c r="AM1065"/>
  <c r="AB1066"/>
  <c r="AC1066"/>
  <c r="AD1066"/>
  <c r="AE1066"/>
  <c r="AF1066"/>
  <c r="AG1066"/>
  <c r="AH1066"/>
  <c r="AI1066"/>
  <c r="AJ1066"/>
  <c r="AK1066"/>
  <c r="AL1066"/>
  <c r="AM1066"/>
  <c r="AB1067"/>
  <c r="AC1067"/>
  <c r="AD1067"/>
  <c r="AE1067"/>
  <c r="AF1067"/>
  <c r="AG1067"/>
  <c r="AH1067"/>
  <c r="AI1067"/>
  <c r="AJ1067"/>
  <c r="AK1067"/>
  <c r="AL1067"/>
  <c r="AM1067"/>
  <c r="AB1068"/>
  <c r="AC1068"/>
  <c r="AD1068"/>
  <c r="AE1068"/>
  <c r="AF1068"/>
  <c r="AG1068"/>
  <c r="AH1068"/>
  <c r="AI1068"/>
  <c r="AJ1068"/>
  <c r="AK1068"/>
  <c r="AL1068"/>
  <c r="AM1068"/>
  <c r="AB1069"/>
  <c r="AC1069"/>
  <c r="AD1069"/>
  <c r="AE1069"/>
  <c r="AF1069"/>
  <c r="AG1069"/>
  <c r="AH1069"/>
  <c r="AI1069"/>
  <c r="AJ1069"/>
  <c r="AK1069"/>
  <c r="AL1069"/>
  <c r="AM1069"/>
  <c r="AB1070"/>
  <c r="AC1070"/>
  <c r="AD1070"/>
  <c r="AE1070"/>
  <c r="AF1070"/>
  <c r="AG1070"/>
  <c r="AH1070"/>
  <c r="AI1070"/>
  <c r="AJ1070"/>
  <c r="AK1070"/>
  <c r="AL1070"/>
  <c r="AM1070"/>
  <c r="AB1071"/>
  <c r="AC1071"/>
  <c r="AD1071"/>
  <c r="AE1071"/>
  <c r="AF1071"/>
  <c r="AG1071"/>
  <c r="AH1071"/>
  <c r="AI1071"/>
  <c r="AJ1071"/>
  <c r="AK1071"/>
  <c r="AL1071"/>
  <c r="AM1071"/>
  <c r="AB1072"/>
  <c r="AC1072"/>
  <c r="AD1072"/>
  <c r="AE1072"/>
  <c r="AF1072"/>
  <c r="AG1072"/>
  <c r="AH1072"/>
  <c r="AI1072"/>
  <c r="AJ1072"/>
  <c r="AK1072"/>
  <c r="AL1072"/>
  <c r="AM1072"/>
  <c r="AB1073"/>
  <c r="AC1073"/>
  <c r="AD1073"/>
  <c r="AE1073"/>
  <c r="AF1073"/>
  <c r="AG1073"/>
  <c r="AH1073"/>
  <c r="AI1073"/>
  <c r="AJ1073"/>
  <c r="AK1073"/>
  <c r="AL1073"/>
  <c r="AM1073"/>
  <c r="AB1074"/>
  <c r="AC1074"/>
  <c r="AD1074"/>
  <c r="AE1074"/>
  <c r="AF1074"/>
  <c r="AG1074"/>
  <c r="AH1074"/>
  <c r="AI1074"/>
  <c r="AJ1074"/>
  <c r="AK1074"/>
  <c r="AL1074"/>
  <c r="AM1074"/>
  <c r="AB1075"/>
  <c r="AC1075"/>
  <c r="AD1075"/>
  <c r="AE1075"/>
  <c r="AF1075"/>
  <c r="AG1075"/>
  <c r="AH1075"/>
  <c r="AI1075"/>
  <c r="AJ1075"/>
  <c r="AK1075"/>
  <c r="AL1075"/>
  <c r="AM1075"/>
  <c r="AB1076"/>
  <c r="AC1076"/>
  <c r="AD1076"/>
  <c r="AE1076"/>
  <c r="AF1076"/>
  <c r="AG1076"/>
  <c r="AH1076"/>
  <c r="AI1076"/>
  <c r="AJ1076"/>
  <c r="AK1076"/>
  <c r="AL1076"/>
  <c r="AM1076"/>
  <c r="AB1077"/>
  <c r="AC1077"/>
  <c r="AD1077"/>
  <c r="AE1077"/>
  <c r="AF1077"/>
  <c r="AG1077"/>
  <c r="AH1077"/>
  <c r="AI1077"/>
  <c r="AJ1077"/>
  <c r="AK1077"/>
  <c r="AL1077"/>
  <c r="AM1077"/>
  <c r="AB1078"/>
  <c r="AC1078"/>
  <c r="AD1078"/>
  <c r="AE1078"/>
  <c r="AF1078"/>
  <c r="AG1078"/>
  <c r="AH1078"/>
  <c r="AI1078"/>
  <c r="AJ1078"/>
  <c r="AK1078"/>
  <c r="AL1078"/>
  <c r="AM1078"/>
  <c r="AB1079"/>
  <c r="AC1079"/>
  <c r="AD1079"/>
  <c r="AE1079"/>
  <c r="AF1079"/>
  <c r="AG1079"/>
  <c r="AH1079"/>
  <c r="AI1079"/>
  <c r="AJ1079"/>
  <c r="AK1079"/>
  <c r="AL1079"/>
  <c r="AM1079"/>
  <c r="AB1080"/>
  <c r="AC1080"/>
  <c r="AD1080"/>
  <c r="AE1080"/>
  <c r="AF1080"/>
  <c r="AG1080"/>
  <c r="AH1080"/>
  <c r="AI1080"/>
  <c r="AJ1080"/>
  <c r="AK1080"/>
  <c r="AL1080"/>
  <c r="AM1080"/>
  <c r="AB1081"/>
  <c r="AC1081"/>
  <c r="AD1081"/>
  <c r="AE1081"/>
  <c r="AF1081"/>
  <c r="AG1081"/>
  <c r="AH1081"/>
  <c r="AI1081"/>
  <c r="AJ1081"/>
  <c r="AK1081"/>
  <c r="AL1081"/>
  <c r="AM1081"/>
  <c r="AB1082"/>
  <c r="AC1082"/>
  <c r="AD1082"/>
  <c r="AE1082"/>
  <c r="AF1082"/>
  <c r="AG1082"/>
  <c r="AH1082"/>
  <c r="AI1082"/>
  <c r="AJ1082"/>
  <c r="AK1082"/>
  <c r="AL1082"/>
  <c r="AM1082"/>
  <c r="AB1083"/>
  <c r="AC1083"/>
  <c r="AD1083"/>
  <c r="AE1083"/>
  <c r="AF1083"/>
  <c r="AG1083"/>
  <c r="AH1083"/>
  <c r="AI1083"/>
  <c r="AJ1083"/>
  <c r="AK1083"/>
  <c r="AL1083"/>
  <c r="AM1083"/>
  <c r="AB1084"/>
  <c r="AC1084"/>
  <c r="AD1084"/>
  <c r="AE1084"/>
  <c r="AF1084"/>
  <c r="AG1084"/>
  <c r="AH1084"/>
  <c r="AI1084"/>
  <c r="AJ1084"/>
  <c r="AK1084"/>
  <c r="AL1084"/>
  <c r="AM1084"/>
  <c r="AB1085"/>
  <c r="AC1085"/>
  <c r="AD1085"/>
  <c r="AE1085"/>
  <c r="AF1085"/>
  <c r="AG1085"/>
  <c r="AH1085"/>
  <c r="AI1085"/>
  <c r="AJ1085"/>
  <c r="AK1085"/>
  <c r="AL1085"/>
  <c r="AM1085"/>
  <c r="AB1086"/>
  <c r="AC1086"/>
  <c r="AD1086"/>
  <c r="AE1086"/>
  <c r="AF1086"/>
  <c r="AG1086"/>
  <c r="AH1086"/>
  <c r="AI1086"/>
  <c r="AJ1086"/>
  <c r="AK1086"/>
  <c r="AL1086"/>
  <c r="AM1086"/>
  <c r="AB1087"/>
  <c r="AC1087"/>
  <c r="AD1087"/>
  <c r="AE1087"/>
  <c r="AF1087"/>
  <c r="AG1087"/>
  <c r="AH1087"/>
  <c r="AI1087"/>
  <c r="AJ1087"/>
  <c r="AK1087"/>
  <c r="AL1087"/>
  <c r="AM1087"/>
  <c r="AB1088"/>
  <c r="AC1088"/>
  <c r="AD1088"/>
  <c r="AE1088"/>
  <c r="AF1088"/>
  <c r="AG1088"/>
  <c r="AH1088"/>
  <c r="AI1088"/>
  <c r="AJ1088"/>
  <c r="AK1088"/>
  <c r="AL1088"/>
  <c r="AM1088"/>
  <c r="AB1089"/>
  <c r="AC1089"/>
  <c r="AD1089"/>
  <c r="AE1089"/>
  <c r="AF1089"/>
  <c r="AG1089"/>
  <c r="AH1089"/>
  <c r="AI1089"/>
  <c r="AJ1089"/>
  <c r="AK1089"/>
  <c r="AL1089"/>
  <c r="AM1089"/>
  <c r="AB1090"/>
  <c r="AC1090"/>
  <c r="AD1090"/>
  <c r="AE1090"/>
  <c r="AF1090"/>
  <c r="AG1090"/>
  <c r="AH1090"/>
  <c r="AI1090"/>
  <c r="AJ1090"/>
  <c r="AK1090"/>
  <c r="AL1090"/>
  <c r="AM1090"/>
  <c r="AB1091"/>
  <c r="AC1091"/>
  <c r="AD1091"/>
  <c r="AE1091"/>
  <c r="AF1091"/>
  <c r="AG1091"/>
  <c r="AH1091"/>
  <c r="AI1091"/>
  <c r="AJ1091"/>
  <c r="AK1091"/>
  <c r="AL1091"/>
  <c r="AM1091"/>
  <c r="AB1092"/>
  <c r="AC1092"/>
  <c r="AD1092"/>
  <c r="AE1092"/>
  <c r="AF1092"/>
  <c r="AG1092"/>
  <c r="AH1092"/>
  <c r="AI1092"/>
  <c r="AJ1092"/>
  <c r="AK1092"/>
  <c r="AL1092"/>
  <c r="AM1092"/>
  <c r="AB1093"/>
  <c r="AC1093"/>
  <c r="AD1093"/>
  <c r="AE1093"/>
  <c r="AF1093"/>
  <c r="AG1093"/>
  <c r="AH1093"/>
  <c r="AI1093"/>
  <c r="AJ1093"/>
  <c r="AK1093"/>
  <c r="AL1093"/>
  <c r="AM1093"/>
  <c r="AB1094"/>
  <c r="AC1094"/>
  <c r="AD1094"/>
  <c r="AE1094"/>
  <c r="AF1094"/>
  <c r="AG1094"/>
  <c r="AH1094"/>
  <c r="AI1094"/>
  <c r="AJ1094"/>
  <c r="AK1094"/>
  <c r="AL1094"/>
  <c r="AM1094"/>
  <c r="AB1095"/>
  <c r="AC1095"/>
  <c r="AD1095"/>
  <c r="AE1095"/>
  <c r="AF1095"/>
  <c r="AG1095"/>
  <c r="AH1095"/>
  <c r="AI1095"/>
  <c r="AJ1095"/>
  <c r="AK1095"/>
  <c r="AL1095"/>
  <c r="AM1095"/>
  <c r="AB1096"/>
  <c r="AC1096"/>
  <c r="AD1096"/>
  <c r="AE1096"/>
  <c r="AF1096"/>
  <c r="AG1096"/>
  <c r="AH1096"/>
  <c r="AI1096"/>
  <c r="AJ1096"/>
  <c r="AK1096"/>
  <c r="AL1096"/>
  <c r="AM1096"/>
  <c r="AB1097"/>
  <c r="AC1097"/>
  <c r="AD1097"/>
  <c r="AE1097"/>
  <c r="AF1097"/>
  <c r="AG1097"/>
  <c r="AH1097"/>
  <c r="AI1097"/>
  <c r="AJ1097"/>
  <c r="AK1097"/>
  <c r="AL1097"/>
  <c r="AM1097"/>
  <c r="AB1098"/>
  <c r="AC1098"/>
  <c r="AD1098"/>
  <c r="AE1098"/>
  <c r="AF1098"/>
  <c r="AG1098"/>
  <c r="AH1098"/>
  <c r="AI1098"/>
  <c r="AJ1098"/>
  <c r="AK1098"/>
  <c r="AL1098"/>
  <c r="AM1098"/>
  <c r="AB1099"/>
  <c r="AC1099"/>
  <c r="AD1099"/>
  <c r="AE1099"/>
  <c r="AF1099"/>
  <c r="AG1099"/>
  <c r="AH1099"/>
  <c r="AI1099"/>
  <c r="AJ1099"/>
  <c r="AK1099"/>
  <c r="AL1099"/>
  <c r="AM1099"/>
  <c r="AB1100"/>
  <c r="AC1100"/>
  <c r="AD1100"/>
  <c r="AE1100"/>
  <c r="AF1100"/>
  <c r="AG1100"/>
  <c r="AH1100"/>
  <c r="AI1100"/>
  <c r="AJ1100"/>
  <c r="AK1100"/>
  <c r="AL1100"/>
  <c r="AM1100"/>
  <c r="AB1101"/>
  <c r="AC1101"/>
  <c r="AD1101"/>
  <c r="AE1101"/>
  <c r="AF1101"/>
  <c r="AG1101"/>
  <c r="AH1101"/>
  <c r="AI1101"/>
  <c r="AJ1101"/>
  <c r="AK1101"/>
  <c r="AL1101"/>
  <c r="AM1101"/>
  <c r="AB1102"/>
  <c r="AC1102"/>
  <c r="AD1102"/>
  <c r="AE1102"/>
  <c r="AF1102"/>
  <c r="AG1102"/>
  <c r="AH1102"/>
  <c r="AI1102"/>
  <c r="AJ1102"/>
  <c r="AK1102"/>
  <c r="AL1102"/>
  <c r="AM1102"/>
  <c r="AB1103"/>
  <c r="AC1103"/>
  <c r="AD1103"/>
  <c r="AE1103"/>
  <c r="AF1103"/>
  <c r="AG1103"/>
  <c r="AH1103"/>
  <c r="AI1103"/>
  <c r="AJ1103"/>
  <c r="AK1103"/>
  <c r="AL1103"/>
  <c r="AM1103"/>
  <c r="AB1104"/>
  <c r="AC1104"/>
  <c r="AD1104"/>
  <c r="AE1104"/>
  <c r="AF1104"/>
  <c r="AG1104"/>
  <c r="AH1104"/>
  <c r="AI1104"/>
  <c r="AJ1104"/>
  <c r="AK1104"/>
  <c r="AL1104"/>
  <c r="AM1104"/>
  <c r="AB1105"/>
  <c r="AC1105"/>
  <c r="AD1105"/>
  <c r="AE1105"/>
  <c r="AF1105"/>
  <c r="AG1105"/>
  <c r="AH1105"/>
  <c r="AI1105"/>
  <c r="AJ1105"/>
  <c r="AK1105"/>
  <c r="AL1105"/>
  <c r="AM1105"/>
  <c r="AB1106"/>
  <c r="AC1106"/>
  <c r="AD1106"/>
  <c r="AE1106"/>
  <c r="AF1106"/>
  <c r="AG1106"/>
  <c r="AH1106"/>
  <c r="AI1106"/>
  <c r="AJ1106"/>
  <c r="AK1106"/>
  <c r="AL1106"/>
  <c r="AM1106"/>
  <c r="AB1107"/>
  <c r="AC1107"/>
  <c r="AD1107"/>
  <c r="AE1107"/>
  <c r="AF1107"/>
  <c r="AG1107"/>
  <c r="AH1107"/>
  <c r="AI1107"/>
  <c r="AJ1107"/>
  <c r="AK1107"/>
  <c r="AL1107"/>
  <c r="AM1107"/>
  <c r="AB1108"/>
  <c r="AC1108"/>
  <c r="AD1108"/>
  <c r="AE1108"/>
  <c r="AF1108"/>
  <c r="AG1108"/>
  <c r="AH1108"/>
  <c r="AI1108"/>
  <c r="AJ1108"/>
  <c r="AK1108"/>
  <c r="AL1108"/>
  <c r="AM1108"/>
  <c r="AB1109"/>
  <c r="AC1109"/>
  <c r="AD1109"/>
  <c r="AE1109"/>
  <c r="AF1109"/>
  <c r="AG1109"/>
  <c r="AH1109"/>
  <c r="AI1109"/>
  <c r="AJ1109"/>
  <c r="AK1109"/>
  <c r="AL1109"/>
  <c r="AM1109"/>
  <c r="AB1110"/>
  <c r="AC1110"/>
  <c r="AD1110"/>
  <c r="AE1110"/>
  <c r="AF1110"/>
  <c r="AG1110"/>
  <c r="AH1110"/>
  <c r="AI1110"/>
  <c r="AJ1110"/>
  <c r="AK1110"/>
  <c r="AL1110"/>
  <c r="AM1110"/>
  <c r="AB1111"/>
  <c r="AC1111"/>
  <c r="AD1111"/>
  <c r="AE1111"/>
  <c r="AF1111"/>
  <c r="AG1111"/>
  <c r="AH1111"/>
  <c r="AI1111"/>
  <c r="AJ1111"/>
  <c r="AK1111"/>
  <c r="AL1111"/>
  <c r="AM1111"/>
  <c r="AB1112"/>
  <c r="AC1112"/>
  <c r="AD1112"/>
  <c r="AE1112"/>
  <c r="AF1112"/>
  <c r="AG1112"/>
  <c r="AH1112"/>
  <c r="AI1112"/>
  <c r="AJ1112"/>
  <c r="AK1112"/>
  <c r="AL1112"/>
  <c r="AM1112"/>
  <c r="AB1113"/>
  <c r="AC1113"/>
  <c r="AD1113"/>
  <c r="AE1113"/>
  <c r="AF1113"/>
  <c r="AG1113"/>
  <c r="AH1113"/>
  <c r="AI1113"/>
  <c r="AJ1113"/>
  <c r="AK1113"/>
  <c r="AL1113"/>
  <c r="AM1113"/>
  <c r="AB1114"/>
  <c r="AC1114"/>
  <c r="AD1114"/>
  <c r="AE1114"/>
  <c r="AF1114"/>
  <c r="AG1114"/>
  <c r="AH1114"/>
  <c r="AI1114"/>
  <c r="AJ1114"/>
  <c r="AK1114"/>
  <c r="AL1114"/>
  <c r="AM1114"/>
  <c r="AB1115"/>
  <c r="AC1115"/>
  <c r="AD1115"/>
  <c r="AE1115"/>
  <c r="AF1115"/>
  <c r="AG1115"/>
  <c r="AH1115"/>
  <c r="AI1115"/>
  <c r="AJ1115"/>
  <c r="AK1115"/>
  <c r="AL1115"/>
  <c r="AM1115"/>
  <c r="AB1116"/>
  <c r="AC1116"/>
  <c r="AD1116"/>
  <c r="AE1116"/>
  <c r="AF1116"/>
  <c r="AG1116"/>
  <c r="AH1116"/>
  <c r="AI1116"/>
  <c r="AJ1116"/>
  <c r="AK1116"/>
  <c r="AL1116"/>
  <c r="AM1116"/>
  <c r="AB1117"/>
  <c r="AC1117"/>
  <c r="AD1117"/>
  <c r="AE1117"/>
  <c r="AF1117"/>
  <c r="AG1117"/>
  <c r="AH1117"/>
  <c r="AI1117"/>
  <c r="AJ1117"/>
  <c r="AK1117"/>
  <c r="AL1117"/>
  <c r="AM1117"/>
  <c r="AB1118"/>
  <c r="AC1118"/>
  <c r="AD1118"/>
  <c r="AE1118"/>
  <c r="AF1118"/>
  <c r="AG1118"/>
  <c r="AH1118"/>
  <c r="AI1118"/>
  <c r="AJ1118"/>
  <c r="AK1118"/>
  <c r="AL1118"/>
  <c r="AM1118"/>
  <c r="AB1119"/>
  <c r="AC1119"/>
  <c r="AD1119"/>
  <c r="AE1119"/>
  <c r="AF1119"/>
  <c r="AG1119"/>
  <c r="AH1119"/>
  <c r="AI1119"/>
  <c r="AJ1119"/>
  <c r="AK1119"/>
  <c r="AL1119"/>
  <c r="AM1119"/>
  <c r="AB1120"/>
  <c r="AC1120"/>
  <c r="AD1120"/>
  <c r="AE1120"/>
  <c r="AF1120"/>
  <c r="AG1120"/>
  <c r="AH1120"/>
  <c r="AI1120"/>
  <c r="AJ1120"/>
  <c r="AK1120"/>
  <c r="AL1120"/>
  <c r="AM1120"/>
  <c r="AB1121"/>
  <c r="AC1121"/>
  <c r="AD1121"/>
  <c r="AE1121"/>
  <c r="AF1121"/>
  <c r="AG1121"/>
  <c r="AH1121"/>
  <c r="AI1121"/>
  <c r="AJ1121"/>
  <c r="AK1121"/>
  <c r="AL1121"/>
  <c r="AM1121"/>
  <c r="AB1122"/>
  <c r="AC1122"/>
  <c r="AD1122"/>
  <c r="AE1122"/>
  <c r="AF1122"/>
  <c r="AG1122"/>
  <c r="AH1122"/>
  <c r="AI1122"/>
  <c r="AJ1122"/>
  <c r="AK1122"/>
  <c r="AL1122"/>
  <c r="AM1122"/>
  <c r="AB1123"/>
  <c r="AC1123"/>
  <c r="AD1123"/>
  <c r="AE1123"/>
  <c r="AF1123"/>
  <c r="AG1123"/>
  <c r="AH1123"/>
  <c r="AI1123"/>
  <c r="AJ1123"/>
  <c r="AK1123"/>
  <c r="AL1123"/>
  <c r="AM1123"/>
  <c r="AB1124"/>
  <c r="AC1124"/>
  <c r="AD1124"/>
  <c r="AE1124"/>
  <c r="AF1124"/>
  <c r="AG1124"/>
  <c r="AH1124"/>
  <c r="AI1124"/>
  <c r="AJ1124"/>
  <c r="AK1124"/>
  <c r="AL1124"/>
  <c r="AM1124"/>
  <c r="AB1125"/>
  <c r="AC1125"/>
  <c r="AD1125"/>
  <c r="AE1125"/>
  <c r="AF1125"/>
  <c r="AG1125"/>
  <c r="AH1125"/>
  <c r="AI1125"/>
  <c r="AJ1125"/>
  <c r="AK1125"/>
  <c r="AL1125"/>
  <c r="AM1125"/>
  <c r="AB1126"/>
  <c r="AC1126"/>
  <c r="AD1126"/>
  <c r="AE1126"/>
  <c r="AF1126"/>
  <c r="AG1126"/>
  <c r="AH1126"/>
  <c r="AI1126"/>
  <c r="AJ1126"/>
  <c r="AK1126"/>
  <c r="AL1126"/>
  <c r="AM1126"/>
  <c r="AB1127"/>
  <c r="AC1127"/>
  <c r="AD1127"/>
  <c r="AE1127"/>
  <c r="AF1127"/>
  <c r="AG1127"/>
  <c r="AH1127"/>
  <c r="AI1127"/>
  <c r="AJ1127"/>
  <c r="AK1127"/>
  <c r="AL1127"/>
  <c r="AM1127"/>
  <c r="AB1128"/>
  <c r="AC1128"/>
  <c r="AD1128"/>
  <c r="AE1128"/>
  <c r="AF1128"/>
  <c r="AG1128"/>
  <c r="AH1128"/>
  <c r="AI1128"/>
  <c r="AJ1128"/>
  <c r="AK1128"/>
  <c r="AL1128"/>
  <c r="AM1128"/>
  <c r="AB1129"/>
  <c r="AC1129"/>
  <c r="AD1129"/>
  <c r="AE1129"/>
  <c r="AF1129"/>
  <c r="AG1129"/>
  <c r="AH1129"/>
  <c r="AI1129"/>
  <c r="AJ1129"/>
  <c r="AK1129"/>
  <c r="AL1129"/>
  <c r="AM1129"/>
  <c r="AB1130"/>
  <c r="AC1130"/>
  <c r="AD1130"/>
  <c r="AE1130"/>
  <c r="AF1130"/>
  <c r="AG1130"/>
  <c r="AH1130"/>
  <c r="AI1130"/>
  <c r="AJ1130"/>
  <c r="AK1130"/>
  <c r="AL1130"/>
  <c r="AM1130"/>
  <c r="AB1131"/>
  <c r="AC1131"/>
  <c r="AD1131"/>
  <c r="AE1131"/>
  <c r="AF1131"/>
  <c r="AG1131"/>
  <c r="AH1131"/>
  <c r="AI1131"/>
  <c r="AJ1131"/>
  <c r="AK1131"/>
  <c r="AL1131"/>
  <c r="AM1131"/>
  <c r="AB1132"/>
  <c r="AC1132"/>
  <c r="AD1132"/>
  <c r="AE1132"/>
  <c r="AF1132"/>
  <c r="AG1132"/>
  <c r="AH1132"/>
  <c r="AI1132"/>
  <c r="AJ1132"/>
  <c r="AK1132"/>
  <c r="AL1132"/>
  <c r="AM1132"/>
  <c r="AB1133"/>
  <c r="AC1133"/>
  <c r="AD1133"/>
  <c r="AE1133"/>
  <c r="AF1133"/>
  <c r="AG1133"/>
  <c r="AH1133"/>
  <c r="AI1133"/>
  <c r="AJ1133"/>
  <c r="AK1133"/>
  <c r="AL1133"/>
  <c r="AM1133"/>
  <c r="AB1134"/>
  <c r="AC1134"/>
  <c r="AD1134"/>
  <c r="AE1134"/>
  <c r="AF1134"/>
  <c r="AG1134"/>
  <c r="AH1134"/>
  <c r="AI1134"/>
  <c r="AJ1134"/>
  <c r="AK1134"/>
  <c r="AL1134"/>
  <c r="AM1134"/>
  <c r="AB1135"/>
  <c r="AC1135"/>
  <c r="AD1135"/>
  <c r="AE1135"/>
  <c r="AF1135"/>
  <c r="AG1135"/>
  <c r="AH1135"/>
  <c r="AI1135"/>
  <c r="AJ1135"/>
  <c r="AK1135"/>
  <c r="AL1135"/>
  <c r="AM1135"/>
  <c r="AB1136"/>
  <c r="AC1136"/>
  <c r="AD1136"/>
  <c r="AE1136"/>
  <c r="AF1136"/>
  <c r="AG1136"/>
  <c r="AH1136"/>
  <c r="AI1136"/>
  <c r="AJ1136"/>
  <c r="AK1136"/>
  <c r="AL1136"/>
  <c r="AM1136"/>
  <c r="AB1137"/>
  <c r="AC1137"/>
  <c r="AD1137"/>
  <c r="AE1137"/>
  <c r="AF1137"/>
  <c r="AG1137"/>
  <c r="AH1137"/>
  <c r="AI1137"/>
  <c r="AJ1137"/>
  <c r="AK1137"/>
  <c r="AL1137"/>
  <c r="AM1137"/>
  <c r="AB1138"/>
  <c r="AC1138"/>
  <c r="AD1138"/>
  <c r="AE1138"/>
  <c r="AF1138"/>
  <c r="AG1138"/>
  <c r="AH1138"/>
  <c r="AI1138"/>
  <c r="AJ1138"/>
  <c r="AK1138"/>
  <c r="AL1138"/>
  <c r="AM1138"/>
  <c r="AB1139"/>
  <c r="AC1139"/>
  <c r="AD1139"/>
  <c r="AE1139"/>
  <c r="AF1139"/>
  <c r="AG1139"/>
  <c r="AH1139"/>
  <c r="AI1139"/>
  <c r="AJ1139"/>
  <c r="AK1139"/>
  <c r="AL1139"/>
  <c r="AM1139"/>
  <c r="AB1140"/>
  <c r="AC1140"/>
  <c r="AD1140"/>
  <c r="AE1140"/>
  <c r="AF1140"/>
  <c r="AG1140"/>
  <c r="AH1140"/>
  <c r="AI1140"/>
  <c r="AJ1140"/>
  <c r="AK1140"/>
  <c r="AL1140"/>
  <c r="AM1140"/>
  <c r="AB1141"/>
  <c r="AC1141"/>
  <c r="AD1141"/>
  <c r="AE1141"/>
  <c r="AF1141"/>
  <c r="AG1141"/>
  <c r="AH1141"/>
  <c r="AI1141"/>
  <c r="AJ1141"/>
  <c r="AK1141"/>
  <c r="AL1141"/>
  <c r="AM1141"/>
  <c r="AB1142"/>
  <c r="AC1142"/>
  <c r="AD1142"/>
  <c r="AE1142"/>
  <c r="AF1142"/>
  <c r="AG1142"/>
  <c r="AH1142"/>
  <c r="AI1142"/>
  <c r="AJ1142"/>
  <c r="AK1142"/>
  <c r="AL1142"/>
  <c r="AM1142"/>
  <c r="AB1143"/>
  <c r="AC1143"/>
  <c r="AD1143"/>
  <c r="AE1143"/>
  <c r="AF1143"/>
  <c r="AG1143"/>
  <c r="AH1143"/>
  <c r="AI1143"/>
  <c r="AJ1143"/>
  <c r="AK1143"/>
  <c r="AL1143"/>
  <c r="AM1143"/>
  <c r="AB1144"/>
  <c r="AC1144"/>
  <c r="AD1144"/>
  <c r="AE1144"/>
  <c r="AF1144"/>
  <c r="AG1144"/>
  <c r="AH1144"/>
  <c r="AI1144"/>
  <c r="AJ1144"/>
  <c r="AK1144"/>
  <c r="AL1144"/>
  <c r="AM1144"/>
  <c r="AB1145"/>
  <c r="AC1145"/>
  <c r="AD1145"/>
  <c r="AE1145"/>
  <c r="AF1145"/>
  <c r="AG1145"/>
  <c r="AH1145"/>
  <c r="AI1145"/>
  <c r="AJ1145"/>
  <c r="AK1145"/>
  <c r="AL1145"/>
  <c r="AM1145"/>
  <c r="AB1146"/>
  <c r="AC1146"/>
  <c r="AD1146"/>
  <c r="AE1146"/>
  <c r="AF1146"/>
  <c r="AG1146"/>
  <c r="AH1146"/>
  <c r="AI1146"/>
  <c r="AJ1146"/>
  <c r="AK1146"/>
  <c r="AL1146"/>
  <c r="AM1146"/>
  <c r="AB1147"/>
  <c r="AC1147"/>
  <c r="AD1147"/>
  <c r="AE1147"/>
  <c r="AF1147"/>
  <c r="AG1147"/>
  <c r="AH1147"/>
  <c r="AI1147"/>
  <c r="AJ1147"/>
  <c r="AK1147"/>
  <c r="AL1147"/>
  <c r="AM1147"/>
  <c r="AB1148"/>
  <c r="AC1148"/>
  <c r="AD1148"/>
  <c r="AE1148"/>
  <c r="AF1148"/>
  <c r="AG1148"/>
  <c r="AH1148"/>
  <c r="AI1148"/>
  <c r="AJ1148"/>
  <c r="AK1148"/>
  <c r="AL1148"/>
  <c r="AM1148"/>
  <c r="AB1149"/>
  <c r="AC1149"/>
  <c r="AD1149"/>
  <c r="AE1149"/>
  <c r="AF1149"/>
  <c r="AG1149"/>
  <c r="AH1149"/>
  <c r="AI1149"/>
  <c r="AJ1149"/>
  <c r="AK1149"/>
  <c r="AL1149"/>
  <c r="AM1149"/>
  <c r="AB1150"/>
  <c r="AC1150"/>
  <c r="AD1150"/>
  <c r="AE1150"/>
  <c r="AF1150"/>
  <c r="AG1150"/>
  <c r="AH1150"/>
  <c r="AI1150"/>
  <c r="AJ1150"/>
  <c r="AK1150"/>
  <c r="AL1150"/>
  <c r="AM1150"/>
  <c r="AB1151"/>
  <c r="AC1151"/>
  <c r="AD1151"/>
  <c r="AE1151"/>
  <c r="AF1151"/>
  <c r="AG1151"/>
  <c r="AH1151"/>
  <c r="AI1151"/>
  <c r="AJ1151"/>
  <c r="AK1151"/>
  <c r="AL1151"/>
  <c r="AM1151"/>
  <c r="AB1152"/>
  <c r="AC1152"/>
  <c r="AD1152"/>
  <c r="AE1152"/>
  <c r="AF1152"/>
  <c r="AG1152"/>
  <c r="AH1152"/>
  <c r="AI1152"/>
  <c r="AJ1152"/>
  <c r="AK1152"/>
  <c r="AL1152"/>
  <c r="AM1152"/>
  <c r="AB1153"/>
  <c r="AC1153"/>
  <c r="AD1153"/>
  <c r="AE1153"/>
  <c r="AF1153"/>
  <c r="AG1153"/>
  <c r="AH1153"/>
  <c r="AI1153"/>
  <c r="AJ1153"/>
  <c r="AK1153"/>
  <c r="AL1153"/>
  <c r="AM1153"/>
  <c r="AB1154"/>
  <c r="AC1154"/>
  <c r="AD1154"/>
  <c r="AE1154"/>
  <c r="AF1154"/>
  <c r="AG1154"/>
  <c r="AH1154"/>
  <c r="AI1154"/>
  <c r="AJ1154"/>
  <c r="AK1154"/>
  <c r="AL1154"/>
  <c r="AM1154"/>
  <c r="AB1155"/>
  <c r="AC1155"/>
  <c r="AD1155"/>
  <c r="AE1155"/>
  <c r="AF1155"/>
  <c r="AG1155"/>
  <c r="AH1155"/>
  <c r="AI1155"/>
  <c r="AJ1155"/>
  <c r="AK1155"/>
  <c r="AL1155"/>
  <c r="AM1155"/>
  <c r="AB1156"/>
  <c r="AC1156"/>
  <c r="AD1156"/>
  <c r="AE1156"/>
  <c r="AF1156"/>
  <c r="AG1156"/>
  <c r="AH1156"/>
  <c r="AI1156"/>
  <c r="AJ1156"/>
  <c r="AK1156"/>
  <c r="AL1156"/>
  <c r="AM1156"/>
  <c r="AB1157"/>
  <c r="AC1157"/>
  <c r="AD1157"/>
  <c r="AE1157"/>
  <c r="AF1157"/>
  <c r="AG1157"/>
  <c r="AH1157"/>
  <c r="AI1157"/>
  <c r="AJ1157"/>
  <c r="AK1157"/>
  <c r="AL1157"/>
  <c r="AM1157"/>
  <c r="AB1158"/>
  <c r="AC1158"/>
  <c r="AD1158"/>
  <c r="AE1158"/>
  <c r="AF1158"/>
  <c r="AG1158"/>
  <c r="AH1158"/>
  <c r="AI1158"/>
  <c r="AJ1158"/>
  <c r="AK1158"/>
  <c r="AL1158"/>
  <c r="AM1158"/>
  <c r="AB1159"/>
  <c r="AC1159"/>
  <c r="AD1159"/>
  <c r="AE1159"/>
  <c r="AF1159"/>
  <c r="AG1159"/>
  <c r="AH1159"/>
  <c r="AI1159"/>
  <c r="AJ1159"/>
  <c r="AK1159"/>
  <c r="AL1159"/>
  <c r="AM1159"/>
  <c r="AB1160"/>
  <c r="AC1160"/>
  <c r="AD1160"/>
  <c r="AE1160"/>
  <c r="AF1160"/>
  <c r="AG1160"/>
  <c r="AH1160"/>
  <c r="AI1160"/>
  <c r="AJ1160"/>
  <c r="AK1160"/>
  <c r="AL1160"/>
  <c r="AM1160"/>
  <c r="AB1161"/>
  <c r="AC1161"/>
  <c r="AD1161"/>
  <c r="AE1161"/>
  <c r="AF1161"/>
  <c r="AG1161"/>
  <c r="AH1161"/>
  <c r="AI1161"/>
  <c r="AJ1161"/>
  <c r="AK1161"/>
  <c r="AL1161"/>
  <c r="AM1161"/>
  <c r="AB1162"/>
  <c r="AC1162"/>
  <c r="AD1162"/>
  <c r="AE1162"/>
  <c r="AF1162"/>
  <c r="AG1162"/>
  <c r="AH1162"/>
  <c r="AI1162"/>
  <c r="AJ1162"/>
  <c r="AK1162"/>
  <c r="AL1162"/>
  <c r="AM1162"/>
  <c r="AB1163"/>
  <c r="AC1163"/>
  <c r="AD1163"/>
  <c r="AE1163"/>
  <c r="AF1163"/>
  <c r="AG1163"/>
  <c r="AH1163"/>
  <c r="AI1163"/>
  <c r="AJ1163"/>
  <c r="AK1163"/>
  <c r="AL1163"/>
  <c r="AM1163"/>
  <c r="AB1164"/>
  <c r="AC1164"/>
  <c r="AD1164"/>
  <c r="AE1164"/>
  <c r="AF1164"/>
  <c r="AG1164"/>
  <c r="AH1164"/>
  <c r="AI1164"/>
  <c r="AJ1164"/>
  <c r="AK1164"/>
  <c r="AL1164"/>
  <c r="AM1164"/>
  <c r="AB1165"/>
  <c r="AC1165"/>
  <c r="AD1165"/>
  <c r="AE1165"/>
  <c r="AF1165"/>
  <c r="AG1165"/>
  <c r="AH1165"/>
  <c r="AI1165"/>
  <c r="AJ1165"/>
  <c r="AK1165"/>
  <c r="AL1165"/>
  <c r="AM1165"/>
  <c r="AB1166"/>
  <c r="AC1166"/>
  <c r="AD1166"/>
  <c r="AE1166"/>
  <c r="AF1166"/>
  <c r="AG1166"/>
  <c r="AH1166"/>
  <c r="AI1166"/>
  <c r="AJ1166"/>
  <c r="AK1166"/>
  <c r="AL1166"/>
  <c r="AM1166"/>
  <c r="AB1167"/>
  <c r="AC1167"/>
  <c r="AD1167"/>
  <c r="AE1167"/>
  <c r="AF1167"/>
  <c r="AG1167"/>
  <c r="AH1167"/>
  <c r="AI1167"/>
  <c r="AJ1167"/>
  <c r="AK1167"/>
  <c r="AL1167"/>
  <c r="AM1167"/>
  <c r="AB1168"/>
  <c r="AC1168"/>
  <c r="AD1168"/>
  <c r="AE1168"/>
  <c r="AF1168"/>
  <c r="AG1168"/>
  <c r="AH1168"/>
  <c r="AI1168"/>
  <c r="AJ1168"/>
  <c r="AK1168"/>
  <c r="AL1168"/>
  <c r="AM1168"/>
  <c r="AB1169"/>
  <c r="AC1169"/>
  <c r="AD1169"/>
  <c r="AE1169"/>
  <c r="AF1169"/>
  <c r="AG1169"/>
  <c r="AH1169"/>
  <c r="AI1169"/>
  <c r="AJ1169"/>
  <c r="AK1169"/>
  <c r="AL1169"/>
  <c r="AM1169"/>
  <c r="AB1170"/>
  <c r="AC1170"/>
  <c r="AD1170"/>
  <c r="AE1170"/>
  <c r="AF1170"/>
  <c r="AG1170"/>
  <c r="AH1170"/>
  <c r="AI1170"/>
  <c r="AJ1170"/>
  <c r="AK1170"/>
  <c r="AL1170"/>
  <c r="AM1170"/>
  <c r="AB1171"/>
  <c r="AC1171"/>
  <c r="AD1171"/>
  <c r="AE1171"/>
  <c r="AF1171"/>
  <c r="AG1171"/>
  <c r="AH1171"/>
  <c r="AI1171"/>
  <c r="AJ1171"/>
  <c r="AK1171"/>
  <c r="AL1171"/>
  <c r="AM1171"/>
  <c r="AB1172"/>
  <c r="AC1172"/>
  <c r="AD1172"/>
  <c r="AE1172"/>
  <c r="AF1172"/>
  <c r="AG1172"/>
  <c r="AH1172"/>
  <c r="AI1172"/>
  <c r="AJ1172"/>
  <c r="AK1172"/>
  <c r="AL1172"/>
  <c r="AM1172"/>
  <c r="AB1173"/>
  <c r="AC1173"/>
  <c r="AD1173"/>
  <c r="AE1173"/>
  <c r="AF1173"/>
  <c r="AG1173"/>
  <c r="AH1173"/>
  <c r="AI1173"/>
  <c r="AJ1173"/>
  <c r="AK1173"/>
  <c r="AL1173"/>
  <c r="AM1173"/>
  <c r="AB1174"/>
  <c r="AC1174"/>
  <c r="AD1174"/>
  <c r="AE1174"/>
  <c r="AF1174"/>
  <c r="AG1174"/>
  <c r="AH1174"/>
  <c r="AI1174"/>
  <c r="AJ1174"/>
  <c r="AK1174"/>
  <c r="AL1174"/>
  <c r="AM1174"/>
  <c r="AB1175"/>
  <c r="AC1175"/>
  <c r="AD1175"/>
  <c r="AE1175"/>
  <c r="AF1175"/>
  <c r="AG1175"/>
  <c r="AH1175"/>
  <c r="AI1175"/>
  <c r="AJ1175"/>
  <c r="AK1175"/>
  <c r="AL1175"/>
  <c r="AM1175"/>
  <c r="AB1176"/>
  <c r="AC1176"/>
  <c r="AD1176"/>
  <c r="AE1176"/>
  <c r="AF1176"/>
  <c r="AG1176"/>
  <c r="AH1176"/>
  <c r="AI1176"/>
  <c r="AJ1176"/>
  <c r="AK1176"/>
  <c r="AL1176"/>
  <c r="AM1176"/>
  <c r="AB1177"/>
  <c r="AC1177"/>
  <c r="AD1177"/>
  <c r="AE1177"/>
  <c r="AF1177"/>
  <c r="AG1177"/>
  <c r="AH1177"/>
  <c r="AI1177"/>
  <c r="AJ1177"/>
  <c r="AK1177"/>
  <c r="AL1177"/>
  <c r="AM1177"/>
  <c r="AB1178"/>
  <c r="AC1178"/>
  <c r="AD1178"/>
  <c r="AE1178"/>
  <c r="AF1178"/>
  <c r="AG1178"/>
  <c r="AH1178"/>
  <c r="AI1178"/>
  <c r="AJ1178"/>
  <c r="AK1178"/>
  <c r="AL1178"/>
  <c r="AM1178"/>
  <c r="AB1179"/>
  <c r="AC1179"/>
  <c r="AD1179"/>
  <c r="AE1179"/>
  <c r="AF1179"/>
  <c r="AG1179"/>
  <c r="AH1179"/>
  <c r="AI1179"/>
  <c r="AJ1179"/>
  <c r="AK1179"/>
  <c r="AL1179"/>
  <c r="AM1179"/>
  <c r="AB1180"/>
  <c r="AC1180"/>
  <c r="AD1180"/>
  <c r="AE1180"/>
  <c r="AF1180"/>
  <c r="AG1180"/>
  <c r="AH1180"/>
  <c r="AI1180"/>
  <c r="AJ1180"/>
  <c r="AK1180"/>
  <c r="AL1180"/>
  <c r="AM1180"/>
  <c r="AB1181"/>
  <c r="AC1181"/>
  <c r="AD1181"/>
  <c r="AE1181"/>
  <c r="AF1181"/>
  <c r="AG1181"/>
  <c r="AH1181"/>
  <c r="AI1181"/>
  <c r="AJ1181"/>
  <c r="AK1181"/>
  <c r="AL1181"/>
  <c r="AM1181"/>
  <c r="AB1182"/>
  <c r="AC1182"/>
  <c r="AD1182"/>
  <c r="AE1182"/>
  <c r="AF1182"/>
  <c r="AG1182"/>
  <c r="AH1182"/>
  <c r="AI1182"/>
  <c r="AJ1182"/>
  <c r="AK1182"/>
  <c r="AL1182"/>
  <c r="AM1182"/>
  <c r="AB1183"/>
  <c r="AC1183"/>
  <c r="AD1183"/>
  <c r="AE1183"/>
  <c r="AF1183"/>
  <c r="AG1183"/>
  <c r="AH1183"/>
  <c r="AI1183"/>
  <c r="AJ1183"/>
  <c r="AK1183"/>
  <c r="AL1183"/>
  <c r="AM1183"/>
  <c r="AB1184"/>
  <c r="AC1184"/>
  <c r="AD1184"/>
  <c r="AE1184"/>
  <c r="AF1184"/>
  <c r="AG1184"/>
  <c r="AH1184"/>
  <c r="AI1184"/>
  <c r="AJ1184"/>
  <c r="AK1184"/>
  <c r="AL1184"/>
  <c r="AM1184"/>
  <c r="AB1185"/>
  <c r="AC1185"/>
  <c r="AD1185"/>
  <c r="AE1185"/>
  <c r="AF1185"/>
  <c r="AG1185"/>
  <c r="AH1185"/>
  <c r="AI1185"/>
  <c r="AJ1185"/>
  <c r="AK1185"/>
  <c r="AL1185"/>
  <c r="AM1185"/>
  <c r="AB1186"/>
  <c r="AC1186"/>
  <c r="AD1186"/>
  <c r="AE1186"/>
  <c r="AF1186"/>
  <c r="AG1186"/>
  <c r="AH1186"/>
  <c r="AI1186"/>
  <c r="AJ1186"/>
  <c r="AK1186"/>
  <c r="AL1186"/>
  <c r="AM1186"/>
  <c r="AB1187"/>
  <c r="AC1187"/>
  <c r="AD1187"/>
  <c r="AE1187"/>
  <c r="AF1187"/>
  <c r="AG1187"/>
  <c r="AH1187"/>
  <c r="AI1187"/>
  <c r="AJ1187"/>
  <c r="AK1187"/>
  <c r="AL1187"/>
  <c r="AM1187"/>
  <c r="AB1188"/>
  <c r="AC1188"/>
  <c r="AD1188"/>
  <c r="AE1188"/>
  <c r="AF1188"/>
  <c r="AG1188"/>
  <c r="AH1188"/>
  <c r="AI1188"/>
  <c r="AJ1188"/>
  <c r="AK1188"/>
  <c r="AL1188"/>
  <c r="AM1188"/>
  <c r="AB1189"/>
  <c r="AC1189"/>
  <c r="AD1189"/>
  <c r="AE1189"/>
  <c r="AF1189"/>
  <c r="AG1189"/>
  <c r="AH1189"/>
  <c r="AI1189"/>
  <c r="AJ1189"/>
  <c r="AK1189"/>
  <c r="AL1189"/>
  <c r="AM1189"/>
  <c r="AB1190"/>
  <c r="AC1190"/>
  <c r="AD1190"/>
  <c r="AE1190"/>
  <c r="AF1190"/>
  <c r="AG1190"/>
  <c r="AH1190"/>
  <c r="AI1190"/>
  <c r="AJ1190"/>
  <c r="AK1190"/>
  <c r="AL1190"/>
  <c r="AM1190"/>
  <c r="AB1191"/>
  <c r="AC1191"/>
  <c r="AD1191"/>
  <c r="AE1191"/>
  <c r="AF1191"/>
  <c r="AG1191"/>
  <c r="AH1191"/>
  <c r="AI1191"/>
  <c r="AJ1191"/>
  <c r="AK1191"/>
  <c r="AL1191"/>
  <c r="AM1191"/>
  <c r="AB1192"/>
  <c r="AC1192"/>
  <c r="AD1192"/>
  <c r="AE1192"/>
  <c r="AF1192"/>
  <c r="AG1192"/>
  <c r="AH1192"/>
  <c r="AI1192"/>
  <c r="AJ1192"/>
  <c r="AK1192"/>
  <c r="AL1192"/>
  <c r="AM1192"/>
  <c r="AB1193"/>
  <c r="AC1193"/>
  <c r="AD1193"/>
  <c r="AE1193"/>
  <c r="AF1193"/>
  <c r="AG1193"/>
  <c r="AH1193"/>
  <c r="AI1193"/>
  <c r="AJ1193"/>
  <c r="AK1193"/>
  <c r="AL1193"/>
  <c r="AM1193"/>
  <c r="AB1194"/>
  <c r="AC1194"/>
  <c r="AD1194"/>
  <c r="AE1194"/>
  <c r="AF1194"/>
  <c r="AG1194"/>
  <c r="AH1194"/>
  <c r="AI1194"/>
  <c r="AJ1194"/>
  <c r="AK1194"/>
  <c r="AL1194"/>
  <c r="AM1194"/>
  <c r="AB1195"/>
  <c r="AC1195"/>
  <c r="AD1195"/>
  <c r="AE1195"/>
  <c r="AF1195"/>
  <c r="AG1195"/>
  <c r="AH1195"/>
  <c r="AI1195"/>
  <c r="AJ1195"/>
  <c r="AK1195"/>
  <c r="AL1195"/>
  <c r="AM1195"/>
  <c r="AB1196"/>
  <c r="AC1196"/>
  <c r="AD1196"/>
  <c r="AE1196"/>
  <c r="AF1196"/>
  <c r="AG1196"/>
  <c r="AH1196"/>
  <c r="AI1196"/>
  <c r="AJ1196"/>
  <c r="AK1196"/>
  <c r="AL1196"/>
  <c r="AM1196"/>
  <c r="AB1197"/>
  <c r="AC1197"/>
  <c r="AD1197"/>
  <c r="AE1197"/>
  <c r="AF1197"/>
  <c r="AG1197"/>
  <c r="AH1197"/>
  <c r="AI1197"/>
  <c r="AJ1197"/>
  <c r="AK1197"/>
  <c r="AL1197"/>
  <c r="AM1197"/>
  <c r="AB1198"/>
  <c r="AC1198"/>
  <c r="AD1198"/>
  <c r="AE1198"/>
  <c r="AF1198"/>
  <c r="AG1198"/>
  <c r="AH1198"/>
  <c r="AI1198"/>
  <c r="AJ1198"/>
  <c r="AK1198"/>
  <c r="AL1198"/>
  <c r="AM1198"/>
  <c r="AB1199"/>
  <c r="AC1199"/>
  <c r="AD1199"/>
  <c r="AE1199"/>
  <c r="AF1199"/>
  <c r="AG1199"/>
  <c r="AH1199"/>
  <c r="AI1199"/>
  <c r="AJ1199"/>
  <c r="AK1199"/>
  <c r="AL1199"/>
  <c r="AM1199"/>
  <c r="AB1200"/>
  <c r="AC1200"/>
  <c r="AD1200"/>
  <c r="AE1200"/>
  <c r="AF1200"/>
  <c r="AG1200"/>
  <c r="AH1200"/>
  <c r="AI1200"/>
  <c r="AJ1200"/>
  <c r="AK1200"/>
  <c r="AL1200"/>
  <c r="AM1200"/>
  <c r="AB1201"/>
  <c r="AC1201"/>
  <c r="AD1201"/>
  <c r="AE1201"/>
  <c r="AF1201"/>
  <c r="AG1201"/>
  <c r="AH1201"/>
  <c r="AI1201"/>
  <c r="AJ1201"/>
  <c r="AK1201"/>
  <c r="AL1201"/>
  <c r="AM1201"/>
  <c r="AB1202"/>
  <c r="AC1202"/>
  <c r="AD1202"/>
  <c r="AE1202"/>
  <c r="AF1202"/>
  <c r="AG1202"/>
  <c r="AH1202"/>
  <c r="AI1202"/>
  <c r="AJ1202"/>
  <c r="AK1202"/>
  <c r="AL1202"/>
  <c r="AM1202"/>
  <c r="AB1203"/>
  <c r="AC1203"/>
  <c r="AD1203"/>
  <c r="AE1203"/>
  <c r="AF1203"/>
  <c r="AG1203"/>
  <c r="AH1203"/>
  <c r="AI1203"/>
  <c r="AJ1203"/>
  <c r="AK1203"/>
  <c r="AL1203"/>
  <c r="AM1203"/>
  <c r="AB1204"/>
  <c r="AC1204"/>
  <c r="AD1204"/>
  <c r="AE1204"/>
  <c r="AF1204"/>
  <c r="AG1204"/>
  <c r="AH1204"/>
  <c r="AI1204"/>
  <c r="AJ1204"/>
  <c r="AK1204"/>
  <c r="AL1204"/>
  <c r="AM1204"/>
  <c r="AB1205"/>
  <c r="AC1205"/>
  <c r="AD1205"/>
  <c r="AE1205"/>
  <c r="AF1205"/>
  <c r="AG1205"/>
  <c r="AH1205"/>
  <c r="AI1205"/>
  <c r="AJ1205"/>
  <c r="AK1205"/>
  <c r="AL1205"/>
  <c r="AM1205"/>
  <c r="AB1206"/>
  <c r="AC1206"/>
  <c r="AD1206"/>
  <c r="AE1206"/>
  <c r="AF1206"/>
  <c r="AG1206"/>
  <c r="AH1206"/>
  <c r="AI1206"/>
  <c r="AJ1206"/>
  <c r="AK1206"/>
  <c r="AL1206"/>
  <c r="AM1206"/>
  <c r="AB1207"/>
  <c r="AC1207"/>
  <c r="AD1207"/>
  <c r="AE1207"/>
  <c r="AF1207"/>
  <c r="AG1207"/>
  <c r="AH1207"/>
  <c r="AI1207"/>
  <c r="AJ1207"/>
  <c r="AK1207"/>
  <c r="AL1207"/>
  <c r="AM1207"/>
  <c r="AB1208"/>
  <c r="AC1208"/>
  <c r="AD1208"/>
  <c r="AE1208"/>
  <c r="AF1208"/>
  <c r="AG1208"/>
  <c r="AH1208"/>
  <c r="AI1208"/>
  <c r="AJ1208"/>
  <c r="AK1208"/>
  <c r="AL1208"/>
  <c r="AM1208"/>
  <c r="AB1209"/>
  <c r="AC1209"/>
  <c r="AD1209"/>
  <c r="AE1209"/>
  <c r="AF1209"/>
  <c r="AG1209"/>
  <c r="AH1209"/>
  <c r="AI1209"/>
  <c r="AJ1209"/>
  <c r="AK1209"/>
  <c r="AL1209"/>
  <c r="AM1209"/>
  <c r="AB1210"/>
  <c r="AC1210"/>
  <c r="AD1210"/>
  <c r="AE1210"/>
  <c r="AF1210"/>
  <c r="AG1210"/>
  <c r="AH1210"/>
  <c r="AI1210"/>
  <c r="AJ1210"/>
  <c r="AK1210"/>
  <c r="AL1210"/>
  <c r="AM1210"/>
  <c r="AB1211"/>
  <c r="AC1211"/>
  <c r="AD1211"/>
  <c r="AE1211"/>
  <c r="AF1211"/>
  <c r="AG1211"/>
  <c r="AH1211"/>
  <c r="AI1211"/>
  <c r="AJ1211"/>
  <c r="AK1211"/>
  <c r="AL1211"/>
  <c r="AM1211"/>
  <c r="AB1212"/>
  <c r="AC1212"/>
  <c r="AD1212"/>
  <c r="AE1212"/>
  <c r="AF1212"/>
  <c r="AG1212"/>
  <c r="AH1212"/>
  <c r="AI1212"/>
  <c r="AJ1212"/>
  <c r="AK1212"/>
  <c r="AL1212"/>
  <c r="AM1212"/>
  <c r="AB1213"/>
  <c r="AC1213"/>
  <c r="AD1213"/>
  <c r="AE1213"/>
  <c r="AF1213"/>
  <c r="AG1213"/>
  <c r="AH1213"/>
  <c r="AI1213"/>
  <c r="AJ1213"/>
  <c r="AK1213"/>
  <c r="AL1213"/>
  <c r="AM1213"/>
  <c r="AB1214"/>
  <c r="AC1214"/>
  <c r="AD1214"/>
  <c r="AE1214"/>
  <c r="AF1214"/>
  <c r="AG1214"/>
  <c r="AH1214"/>
  <c r="AI1214"/>
  <c r="AJ1214"/>
  <c r="AK1214"/>
  <c r="AL1214"/>
  <c r="AM1214"/>
  <c r="AB1215"/>
  <c r="AC1215"/>
  <c r="AD1215"/>
  <c r="AE1215"/>
  <c r="AF1215"/>
  <c r="AG1215"/>
  <c r="AH1215"/>
  <c r="AI1215"/>
  <c r="AJ1215"/>
  <c r="AK1215"/>
  <c r="AL1215"/>
  <c r="AM1215"/>
  <c r="AB1216"/>
  <c r="AC1216"/>
  <c r="AD1216"/>
  <c r="AE1216"/>
  <c r="AF1216"/>
  <c r="AG1216"/>
  <c r="AH1216"/>
  <c r="AI1216"/>
  <c r="AJ1216"/>
  <c r="AK1216"/>
  <c r="AL1216"/>
  <c r="AM1216"/>
  <c r="AB1217"/>
  <c r="AC1217"/>
  <c r="AD1217"/>
  <c r="AE1217"/>
  <c r="AF1217"/>
  <c r="AG1217"/>
  <c r="AH1217"/>
  <c r="AI1217"/>
  <c r="AJ1217"/>
  <c r="AK1217"/>
  <c r="AL1217"/>
  <c r="AM1217"/>
  <c r="AB1218"/>
  <c r="AC1218"/>
  <c r="AD1218"/>
  <c r="AE1218"/>
  <c r="AF1218"/>
  <c r="AG1218"/>
  <c r="AH1218"/>
  <c r="AI1218"/>
  <c r="AJ1218"/>
  <c r="AK1218"/>
  <c r="AL1218"/>
  <c r="AM1218"/>
  <c r="AB1219"/>
  <c r="AC1219"/>
  <c r="AD1219"/>
  <c r="AE1219"/>
  <c r="AF1219"/>
  <c r="AG1219"/>
  <c r="AH1219"/>
  <c r="AI1219"/>
  <c r="AJ1219"/>
  <c r="AK1219"/>
  <c r="AL1219"/>
  <c r="AM1219"/>
  <c r="AB1220"/>
  <c r="AC1220"/>
  <c r="AD1220"/>
  <c r="AE1220"/>
  <c r="AF1220"/>
  <c r="AG1220"/>
  <c r="AH1220"/>
  <c r="AI1220"/>
  <c r="AJ1220"/>
  <c r="AK1220"/>
  <c r="AL1220"/>
  <c r="AM1220"/>
  <c r="AB1221"/>
  <c r="AC1221"/>
  <c r="AD1221"/>
  <c r="AE1221"/>
  <c r="AF1221"/>
  <c r="AG1221"/>
  <c r="AH1221"/>
  <c r="AI1221"/>
  <c r="AJ1221"/>
  <c r="AK1221"/>
  <c r="AL1221"/>
  <c r="AM1221"/>
  <c r="AB1222"/>
  <c r="AC1222"/>
  <c r="AD1222"/>
  <c r="AE1222"/>
  <c r="AF1222"/>
  <c r="AG1222"/>
  <c r="AH1222"/>
  <c r="AI1222"/>
  <c r="AJ1222"/>
  <c r="AK1222"/>
  <c r="AL1222"/>
  <c r="AM1222"/>
  <c r="AB1223"/>
  <c r="AC1223"/>
  <c r="AD1223"/>
  <c r="AE1223"/>
  <c r="AF1223"/>
  <c r="AG1223"/>
  <c r="AH1223"/>
  <c r="AI1223"/>
  <c r="AJ1223"/>
  <c r="AK1223"/>
  <c r="AL1223"/>
  <c r="AM1223"/>
  <c r="AB1224"/>
  <c r="AC1224"/>
  <c r="AD1224"/>
  <c r="AE1224"/>
  <c r="AF1224"/>
  <c r="AG1224"/>
  <c r="AH1224"/>
  <c r="AI1224"/>
  <c r="AJ1224"/>
  <c r="AK1224"/>
  <c r="AL1224"/>
  <c r="AM1224"/>
  <c r="AB1225"/>
  <c r="AC1225"/>
  <c r="AD1225"/>
  <c r="AE1225"/>
  <c r="AF1225"/>
  <c r="AG1225"/>
  <c r="AH1225"/>
  <c r="AI1225"/>
  <c r="AJ1225"/>
  <c r="AK1225"/>
  <c r="AL1225"/>
  <c r="AM1225"/>
  <c r="AB1226"/>
  <c r="AC1226"/>
  <c r="AD1226"/>
  <c r="AE1226"/>
  <c r="AF1226"/>
  <c r="AG1226"/>
  <c r="AH1226"/>
  <c r="AI1226"/>
  <c r="AJ1226"/>
  <c r="AK1226"/>
  <c r="AL1226"/>
  <c r="AM1226"/>
  <c r="AB1227"/>
  <c r="AC1227"/>
  <c r="AD1227"/>
  <c r="AE1227"/>
  <c r="AF1227"/>
  <c r="AG1227"/>
  <c r="AH1227"/>
  <c r="AI1227"/>
  <c r="AJ1227"/>
  <c r="AK1227"/>
  <c r="AL1227"/>
  <c r="AM1227"/>
  <c r="AB1228"/>
  <c r="AC1228"/>
  <c r="AD1228"/>
  <c r="AE1228"/>
  <c r="AF1228"/>
  <c r="AG1228"/>
  <c r="AH1228"/>
  <c r="AI1228"/>
  <c r="AJ1228"/>
  <c r="AK1228"/>
  <c r="AL1228"/>
  <c r="AM1228"/>
  <c r="AB1229"/>
  <c r="AC1229"/>
  <c r="AD1229"/>
  <c r="AE1229"/>
  <c r="AF1229"/>
  <c r="AG1229"/>
  <c r="AH1229"/>
  <c r="AI1229"/>
  <c r="AJ1229"/>
  <c r="AK1229"/>
  <c r="AL1229"/>
  <c r="AM1229"/>
  <c r="AB1230"/>
  <c r="AC1230"/>
  <c r="AD1230"/>
  <c r="AE1230"/>
  <c r="AF1230"/>
  <c r="AG1230"/>
  <c r="AH1230"/>
  <c r="AI1230"/>
  <c r="AJ1230"/>
  <c r="AK1230"/>
  <c r="AL1230"/>
  <c r="AM1230"/>
  <c r="AB1231"/>
  <c r="AC1231"/>
  <c r="AD1231"/>
  <c r="AE1231"/>
  <c r="AF1231"/>
  <c r="AG1231"/>
  <c r="AH1231"/>
  <c r="AI1231"/>
  <c r="AJ1231"/>
  <c r="AK1231"/>
  <c r="AL1231"/>
  <c r="AM1231"/>
  <c r="AB1232"/>
  <c r="AC1232"/>
  <c r="AD1232"/>
  <c r="AE1232"/>
  <c r="AF1232"/>
  <c r="AG1232"/>
  <c r="AH1232"/>
  <c r="AI1232"/>
  <c r="AJ1232"/>
  <c r="AK1232"/>
  <c r="AL1232"/>
  <c r="AM1232"/>
  <c r="AB1233"/>
  <c r="AC1233"/>
  <c r="AD1233"/>
  <c r="AE1233"/>
  <c r="AF1233"/>
  <c r="AG1233"/>
  <c r="AH1233"/>
  <c r="AI1233"/>
  <c r="AJ1233"/>
  <c r="AK1233"/>
  <c r="AL1233"/>
  <c r="AM1233"/>
  <c r="AB1234"/>
  <c r="AC1234"/>
  <c r="AD1234"/>
  <c r="AE1234"/>
  <c r="AF1234"/>
  <c r="AG1234"/>
  <c r="AH1234"/>
  <c r="AI1234"/>
  <c r="AJ1234"/>
  <c r="AK1234"/>
  <c r="AL1234"/>
  <c r="AM1234"/>
  <c r="AB1235"/>
  <c r="AC1235"/>
  <c r="AD1235"/>
  <c r="AE1235"/>
  <c r="AF1235"/>
  <c r="AG1235"/>
  <c r="AH1235"/>
  <c r="AI1235"/>
  <c r="AJ1235"/>
  <c r="AK1235"/>
  <c r="AL1235"/>
  <c r="AM1235"/>
  <c r="AB1236"/>
  <c r="AC1236"/>
  <c r="AD1236"/>
  <c r="AE1236"/>
  <c r="AF1236"/>
  <c r="AG1236"/>
  <c r="AH1236"/>
  <c r="AI1236"/>
  <c r="AJ1236"/>
  <c r="AK1236"/>
  <c r="AL1236"/>
  <c r="AM1236"/>
  <c r="AB1237"/>
  <c r="AC1237"/>
  <c r="AD1237"/>
  <c r="AE1237"/>
  <c r="AF1237"/>
  <c r="AG1237"/>
  <c r="AH1237"/>
  <c r="AI1237"/>
  <c r="AJ1237"/>
  <c r="AK1237"/>
  <c r="AL1237"/>
  <c r="AM1237"/>
  <c r="AB1238"/>
  <c r="AC1238"/>
  <c r="AD1238"/>
  <c r="AE1238"/>
  <c r="AF1238"/>
  <c r="AG1238"/>
  <c r="AH1238"/>
  <c r="AI1238"/>
  <c r="AJ1238"/>
  <c r="AK1238"/>
  <c r="AL1238"/>
  <c r="AM1238"/>
  <c r="AB1239"/>
  <c r="AC1239"/>
  <c r="AD1239"/>
  <c r="AE1239"/>
  <c r="AF1239"/>
  <c r="AG1239"/>
  <c r="AH1239"/>
  <c r="AI1239"/>
  <c r="AJ1239"/>
  <c r="AK1239"/>
  <c r="AL1239"/>
  <c r="AM1239"/>
  <c r="AB1240"/>
  <c r="AC1240"/>
  <c r="AD1240"/>
  <c r="AE1240"/>
  <c r="AF1240"/>
  <c r="AG1240"/>
  <c r="AH1240"/>
  <c r="AI1240"/>
  <c r="AJ1240"/>
  <c r="AK1240"/>
  <c r="AL1240"/>
  <c r="AM1240"/>
  <c r="AB1241"/>
  <c r="AC1241"/>
  <c r="AD1241"/>
  <c r="AE1241"/>
  <c r="AF1241"/>
  <c r="AG1241"/>
  <c r="AH1241"/>
  <c r="AI1241"/>
  <c r="AJ1241"/>
  <c r="AK1241"/>
  <c r="AL1241"/>
  <c r="AM1241"/>
  <c r="AB1242"/>
  <c r="AC1242"/>
  <c r="AD1242"/>
  <c r="AE1242"/>
  <c r="AF1242"/>
  <c r="AG1242"/>
  <c r="AH1242"/>
  <c r="AI1242"/>
  <c r="AJ1242"/>
  <c r="AK1242"/>
  <c r="AL1242"/>
  <c r="AM1242"/>
  <c r="AB1243"/>
  <c r="AC1243"/>
  <c r="AD1243"/>
  <c r="AE1243"/>
  <c r="AF1243"/>
  <c r="AG1243"/>
  <c r="AH1243"/>
  <c r="AI1243"/>
  <c r="AJ1243"/>
  <c r="AK1243"/>
  <c r="AL1243"/>
  <c r="AM1243"/>
  <c r="AB1244"/>
  <c r="AC1244"/>
  <c r="AD1244"/>
  <c r="AE1244"/>
  <c r="AF1244"/>
  <c r="AG1244"/>
  <c r="AH1244"/>
  <c r="AI1244"/>
  <c r="AJ1244"/>
  <c r="AK1244"/>
  <c r="AL1244"/>
  <c r="AM1244"/>
  <c r="AB1245"/>
  <c r="AC1245"/>
  <c r="AD1245"/>
  <c r="AE1245"/>
  <c r="AF1245"/>
  <c r="AG1245"/>
  <c r="AH1245"/>
  <c r="AI1245"/>
  <c r="AJ1245"/>
  <c r="AK1245"/>
  <c r="AL1245"/>
  <c r="AM1245"/>
  <c r="AB1246"/>
  <c r="AC1246"/>
  <c r="AD1246"/>
  <c r="AE1246"/>
  <c r="AF1246"/>
  <c r="AG1246"/>
  <c r="AH1246"/>
  <c r="AI1246"/>
  <c r="AJ1246"/>
  <c r="AK1246"/>
  <c r="AL1246"/>
  <c r="AM1246"/>
  <c r="AB1247"/>
  <c r="AC1247"/>
  <c r="AD1247"/>
  <c r="AE1247"/>
  <c r="AF1247"/>
  <c r="AG1247"/>
  <c r="AH1247"/>
  <c r="AI1247"/>
  <c r="AJ1247"/>
  <c r="AK1247"/>
  <c r="AL1247"/>
  <c r="AM1247"/>
  <c r="AB1248"/>
  <c r="AC1248"/>
  <c r="AD1248"/>
  <c r="AE1248"/>
  <c r="AF1248"/>
  <c r="AG1248"/>
  <c r="AH1248"/>
  <c r="AI1248"/>
  <c r="AJ1248"/>
  <c r="AK1248"/>
  <c r="AL1248"/>
  <c r="AM1248"/>
  <c r="AB1249"/>
  <c r="AC1249"/>
  <c r="AD1249"/>
  <c r="AE1249"/>
  <c r="AF1249"/>
  <c r="AG1249"/>
  <c r="AH1249"/>
  <c r="AI1249"/>
  <c r="AJ1249"/>
  <c r="AK1249"/>
  <c r="AL1249"/>
  <c r="AM1249"/>
  <c r="AB1250"/>
  <c r="AC1250"/>
  <c r="AD1250"/>
  <c r="AE1250"/>
  <c r="AF1250"/>
  <c r="AG1250"/>
  <c r="AH1250"/>
  <c r="AI1250"/>
  <c r="AJ1250"/>
  <c r="AK1250"/>
  <c r="AL1250"/>
  <c r="AM1250"/>
  <c r="AB1251"/>
  <c r="AC1251"/>
  <c r="AD1251"/>
  <c r="AE1251"/>
  <c r="AF1251"/>
  <c r="AG1251"/>
  <c r="AH1251"/>
  <c r="AI1251"/>
  <c r="AJ1251"/>
  <c r="AK1251"/>
  <c r="AL1251"/>
  <c r="AM1251"/>
  <c r="AB1252"/>
  <c r="AC1252"/>
  <c r="AD1252"/>
  <c r="AE1252"/>
  <c r="AF1252"/>
  <c r="AG1252"/>
  <c r="AH1252"/>
  <c r="AI1252"/>
  <c r="AJ1252"/>
  <c r="AK1252"/>
  <c r="AL1252"/>
  <c r="AM1252"/>
  <c r="AB1253"/>
  <c r="AC1253"/>
  <c r="AD1253"/>
  <c r="AE1253"/>
  <c r="AF1253"/>
  <c r="AG1253"/>
  <c r="AH1253"/>
  <c r="AI1253"/>
  <c r="AJ1253"/>
  <c r="AK1253"/>
  <c r="AL1253"/>
  <c r="AM1253"/>
  <c r="AB1254"/>
  <c r="AC1254"/>
  <c r="AD1254"/>
  <c r="AE1254"/>
  <c r="AF1254"/>
  <c r="AG1254"/>
  <c r="AH1254"/>
  <c r="AI1254"/>
  <c r="AJ1254"/>
  <c r="AK1254"/>
  <c r="AL1254"/>
  <c r="AM1254"/>
  <c r="AB1255"/>
  <c r="AC1255"/>
  <c r="AD1255"/>
  <c r="AE1255"/>
  <c r="AF1255"/>
  <c r="AG1255"/>
  <c r="AH1255"/>
  <c r="AI1255"/>
  <c r="AJ1255"/>
  <c r="AK1255"/>
  <c r="AL1255"/>
  <c r="AM1255"/>
  <c r="AB1256"/>
  <c r="AC1256"/>
  <c r="AD1256"/>
  <c r="AE1256"/>
  <c r="AF1256"/>
  <c r="AG1256"/>
  <c r="AH1256"/>
  <c r="AI1256"/>
  <c r="AJ1256"/>
  <c r="AK1256"/>
  <c r="AL1256"/>
  <c r="AM1256"/>
  <c r="AB1257"/>
  <c r="AC1257"/>
  <c r="AD1257"/>
  <c r="AE1257"/>
  <c r="AF1257"/>
  <c r="AG1257"/>
  <c r="AH1257"/>
  <c r="AI1257"/>
  <c r="AJ1257"/>
  <c r="AK1257"/>
  <c r="AL1257"/>
  <c r="AM1257"/>
  <c r="AB1258"/>
  <c r="AC1258"/>
  <c r="AD1258"/>
  <c r="AE1258"/>
  <c r="AF1258"/>
  <c r="AG1258"/>
  <c r="AH1258"/>
  <c r="AI1258"/>
  <c r="AJ1258"/>
  <c r="AK1258"/>
  <c r="AL1258"/>
  <c r="AM1258"/>
  <c r="AB1259"/>
  <c r="AC1259"/>
  <c r="AD1259"/>
  <c r="AE1259"/>
  <c r="AF1259"/>
  <c r="AG1259"/>
  <c r="AH1259"/>
  <c r="AI1259"/>
  <c r="AJ1259"/>
  <c r="AK1259"/>
  <c r="AL1259"/>
  <c r="AM1259"/>
  <c r="AB1260"/>
  <c r="AC1260"/>
  <c r="AD1260"/>
  <c r="AE1260"/>
  <c r="AF1260"/>
  <c r="AG1260"/>
  <c r="AH1260"/>
  <c r="AI1260"/>
  <c r="AJ1260"/>
  <c r="AK1260"/>
  <c r="AL1260"/>
  <c r="AM1260"/>
  <c r="AB1261"/>
  <c r="AC1261"/>
  <c r="AD1261"/>
  <c r="AE1261"/>
  <c r="AF1261"/>
  <c r="AG1261"/>
  <c r="AH1261"/>
  <c r="AI1261"/>
  <c r="AJ1261"/>
  <c r="AK1261"/>
  <c r="AL1261"/>
  <c r="AM1261"/>
  <c r="AB1262"/>
  <c r="AC1262"/>
  <c r="AD1262"/>
  <c r="AE1262"/>
  <c r="AF1262"/>
  <c r="AG1262"/>
  <c r="AH1262"/>
  <c r="AI1262"/>
  <c r="AJ1262"/>
  <c r="AK1262"/>
  <c r="AL1262"/>
  <c r="AM1262"/>
  <c r="AB1263"/>
  <c r="AC1263"/>
  <c r="AD1263"/>
  <c r="AE1263"/>
  <c r="AF1263"/>
  <c r="AG1263"/>
  <c r="AH1263"/>
  <c r="AI1263"/>
  <c r="AJ1263"/>
  <c r="AK1263"/>
  <c r="AL1263"/>
  <c r="AM1263"/>
  <c r="AB1264"/>
  <c r="AC1264"/>
  <c r="AD1264"/>
  <c r="AE1264"/>
  <c r="AF1264"/>
  <c r="AG1264"/>
  <c r="AH1264"/>
  <c r="AI1264"/>
  <c r="AJ1264"/>
  <c r="AK1264"/>
  <c r="AL1264"/>
  <c r="AM1264"/>
  <c r="AB1265"/>
  <c r="AC1265"/>
  <c r="AD1265"/>
  <c r="AE1265"/>
  <c r="AF1265"/>
  <c r="AG1265"/>
  <c r="AH1265"/>
  <c r="AI1265"/>
  <c r="AJ1265"/>
  <c r="AK1265"/>
  <c r="AL1265"/>
  <c r="AM1265"/>
  <c r="AB1266"/>
  <c r="AC1266"/>
  <c r="AD1266"/>
  <c r="AE1266"/>
  <c r="AF1266"/>
  <c r="AG1266"/>
  <c r="AH1266"/>
  <c r="AI1266"/>
  <c r="AJ1266"/>
  <c r="AK1266"/>
  <c r="AL1266"/>
  <c r="AM1266"/>
  <c r="AB1267"/>
  <c r="AC1267"/>
  <c r="AD1267"/>
  <c r="AE1267"/>
  <c r="AF1267"/>
  <c r="AG1267"/>
  <c r="AH1267"/>
  <c r="AI1267"/>
  <c r="AJ1267"/>
  <c r="AK1267"/>
  <c r="AL1267"/>
  <c r="AM1267"/>
  <c r="AB1268"/>
  <c r="AC1268"/>
  <c r="AD1268"/>
  <c r="AE1268"/>
  <c r="AF1268"/>
  <c r="AG1268"/>
  <c r="AH1268"/>
  <c r="AI1268"/>
  <c r="AJ1268"/>
  <c r="AK1268"/>
  <c r="AL1268"/>
  <c r="AM1268"/>
  <c r="AB1269"/>
  <c r="AC1269"/>
  <c r="AD1269"/>
  <c r="AE1269"/>
  <c r="AF1269"/>
  <c r="AG1269"/>
  <c r="AH1269"/>
  <c r="AI1269"/>
  <c r="AJ1269"/>
  <c r="AK1269"/>
  <c r="AL1269"/>
  <c r="AM1269"/>
  <c r="AB1270"/>
  <c r="AC1270"/>
  <c r="AD1270"/>
  <c r="AE1270"/>
  <c r="AF1270"/>
  <c r="AG1270"/>
  <c r="AH1270"/>
  <c r="AI1270"/>
  <c r="AJ1270"/>
  <c r="AK1270"/>
  <c r="AL1270"/>
  <c r="AM1270"/>
  <c r="AB1271"/>
  <c r="AC1271"/>
  <c r="AD1271"/>
  <c r="AE1271"/>
  <c r="AF1271"/>
  <c r="AG1271"/>
  <c r="AH1271"/>
  <c r="AI1271"/>
  <c r="AJ1271"/>
  <c r="AK1271"/>
  <c r="AL1271"/>
  <c r="AM1271"/>
  <c r="AB1272"/>
  <c r="AC1272"/>
  <c r="AD1272"/>
  <c r="AE1272"/>
  <c r="AF1272"/>
  <c r="AG1272"/>
  <c r="AH1272"/>
  <c r="AI1272"/>
  <c r="AJ1272"/>
  <c r="AK1272"/>
  <c r="AL1272"/>
  <c r="AM1272"/>
  <c r="AB1273"/>
  <c r="AC1273"/>
  <c r="AD1273"/>
  <c r="AE1273"/>
  <c r="AF1273"/>
  <c r="AG1273"/>
  <c r="AH1273"/>
  <c r="AI1273"/>
  <c r="AJ1273"/>
  <c r="AK1273"/>
  <c r="AL1273"/>
  <c r="AM1273"/>
  <c r="AB1274"/>
  <c r="AC1274"/>
  <c r="AD1274"/>
  <c r="AE1274"/>
  <c r="AF1274"/>
  <c r="AG1274"/>
  <c r="AH1274"/>
  <c r="AI1274"/>
  <c r="AJ1274"/>
  <c r="AK1274"/>
  <c r="AL1274"/>
  <c r="AM1274"/>
  <c r="AB1275"/>
  <c r="AC1275"/>
  <c r="AD1275"/>
  <c r="AE1275"/>
  <c r="AF1275"/>
  <c r="AG1275"/>
  <c r="AH1275"/>
  <c r="AI1275"/>
  <c r="AJ1275"/>
  <c r="AK1275"/>
  <c r="AL1275"/>
  <c r="AM1275"/>
  <c r="AB1276"/>
  <c r="AC1276"/>
  <c r="AD1276"/>
  <c r="AE1276"/>
  <c r="AF1276"/>
  <c r="AG1276"/>
  <c r="AH1276"/>
  <c r="AI1276"/>
  <c r="AJ1276"/>
  <c r="AK1276"/>
  <c r="AL1276"/>
  <c r="AM1276"/>
  <c r="AB1277"/>
  <c r="AC1277"/>
  <c r="AD1277"/>
  <c r="AE1277"/>
  <c r="AF1277"/>
  <c r="AG1277"/>
  <c r="AH1277"/>
  <c r="AI1277"/>
  <c r="AJ1277"/>
  <c r="AK1277"/>
  <c r="AL1277"/>
  <c r="AM1277"/>
  <c r="AB1278"/>
  <c r="AC1278"/>
  <c r="AD1278"/>
  <c r="AE1278"/>
  <c r="AF1278"/>
  <c r="AG1278"/>
  <c r="AH1278"/>
  <c r="AI1278"/>
  <c r="AJ1278"/>
  <c r="AK1278"/>
  <c r="AL1278"/>
  <c r="AM1278"/>
  <c r="AB1279"/>
  <c r="AC1279"/>
  <c r="AD1279"/>
  <c r="AE1279"/>
  <c r="AF1279"/>
  <c r="AG1279"/>
  <c r="AH1279"/>
  <c r="AI1279"/>
  <c r="AJ1279"/>
  <c r="AK1279"/>
  <c r="AL1279"/>
  <c r="AM1279"/>
  <c r="AB1280"/>
  <c r="AC1280"/>
  <c r="AD1280"/>
  <c r="AE1280"/>
  <c r="AF1280"/>
  <c r="AG1280"/>
  <c r="AH1280"/>
  <c r="AI1280"/>
  <c r="AJ1280"/>
  <c r="AK1280"/>
  <c r="AL1280"/>
  <c r="AM1280"/>
  <c r="AB1281"/>
  <c r="AC1281"/>
  <c r="AD1281"/>
  <c r="AE1281"/>
  <c r="AF1281"/>
  <c r="AG1281"/>
  <c r="AH1281"/>
  <c r="AI1281"/>
  <c r="AJ1281"/>
  <c r="AK1281"/>
  <c r="AL1281"/>
  <c r="AM1281"/>
  <c r="AB1282"/>
  <c r="AC1282"/>
  <c r="AD1282"/>
  <c r="AE1282"/>
  <c r="AF1282"/>
  <c r="AG1282"/>
  <c r="AH1282"/>
  <c r="AI1282"/>
  <c r="AJ1282"/>
  <c r="AK1282"/>
  <c r="AL1282"/>
  <c r="AM1282"/>
  <c r="AB1283"/>
  <c r="AC1283"/>
  <c r="AD1283"/>
  <c r="AE1283"/>
  <c r="AF1283"/>
  <c r="AG1283"/>
  <c r="AH1283"/>
  <c r="AI1283"/>
  <c r="AJ1283"/>
  <c r="AK1283"/>
  <c r="AL1283"/>
  <c r="AM1283"/>
  <c r="AB1284"/>
  <c r="AC1284"/>
  <c r="AD1284"/>
  <c r="AE1284"/>
  <c r="AF1284"/>
  <c r="AG1284"/>
  <c r="AH1284"/>
  <c r="AI1284"/>
  <c r="AJ1284"/>
  <c r="AK1284"/>
  <c r="AL1284"/>
  <c r="AM1284"/>
  <c r="AB1285"/>
  <c r="AC1285"/>
  <c r="AD1285"/>
  <c r="AE1285"/>
  <c r="AF1285"/>
  <c r="AG1285"/>
  <c r="AH1285"/>
  <c r="AI1285"/>
  <c r="AJ1285"/>
  <c r="AK1285"/>
  <c r="AL1285"/>
  <c r="AM1285"/>
  <c r="AB1286"/>
  <c r="AC1286"/>
  <c r="AD1286"/>
  <c r="AE1286"/>
  <c r="AF1286"/>
  <c r="AG1286"/>
  <c r="AH1286"/>
  <c r="AI1286"/>
  <c r="AJ1286"/>
  <c r="AK1286"/>
  <c r="AL1286"/>
  <c r="AM1286"/>
  <c r="AB1287"/>
  <c r="AC1287"/>
  <c r="AD1287"/>
  <c r="AE1287"/>
  <c r="AF1287"/>
  <c r="AG1287"/>
  <c r="AH1287"/>
  <c r="AI1287"/>
  <c r="AJ1287"/>
  <c r="AK1287"/>
  <c r="AL1287"/>
  <c r="AM1287"/>
  <c r="AB1288"/>
  <c r="AC1288"/>
  <c r="AD1288"/>
  <c r="AE1288"/>
  <c r="AF1288"/>
  <c r="AG1288"/>
  <c r="AH1288"/>
  <c r="AI1288"/>
  <c r="AJ1288"/>
  <c r="AK1288"/>
  <c r="AL1288"/>
  <c r="AM1288"/>
  <c r="AB1289"/>
  <c r="AC1289"/>
  <c r="AD1289"/>
  <c r="AE1289"/>
  <c r="AF1289"/>
  <c r="AG1289"/>
  <c r="AH1289"/>
  <c r="AI1289"/>
  <c r="AJ1289"/>
  <c r="AK1289"/>
  <c r="AL1289"/>
  <c r="AM1289"/>
  <c r="AB1290"/>
  <c r="AC1290"/>
  <c r="AD1290"/>
  <c r="AE1290"/>
  <c r="AF1290"/>
  <c r="AG1290"/>
  <c r="AH1290"/>
  <c r="AI1290"/>
  <c r="AJ1290"/>
  <c r="AK1290"/>
  <c r="AL1290"/>
  <c r="AM1290"/>
  <c r="AB1291"/>
  <c r="AC1291"/>
  <c r="AD1291"/>
  <c r="AE1291"/>
  <c r="AF1291"/>
  <c r="AG1291"/>
  <c r="AH1291"/>
  <c r="AI1291"/>
  <c r="AJ1291"/>
  <c r="AK1291"/>
  <c r="AL1291"/>
  <c r="AM1291"/>
  <c r="AB1292"/>
  <c r="AC1292"/>
  <c r="AD1292"/>
  <c r="AE1292"/>
  <c r="AF1292"/>
  <c r="AG1292"/>
  <c r="AH1292"/>
  <c r="AI1292"/>
  <c r="AJ1292"/>
  <c r="AK1292"/>
  <c r="AL1292"/>
  <c r="AM1292"/>
  <c r="AB1293"/>
  <c r="AC1293"/>
  <c r="AD1293"/>
  <c r="AE1293"/>
  <c r="AF1293"/>
  <c r="AG1293"/>
  <c r="AH1293"/>
  <c r="AI1293"/>
  <c r="AJ1293"/>
  <c r="AK1293"/>
  <c r="AL1293"/>
  <c r="AM1293"/>
  <c r="AB1294"/>
  <c r="AC1294"/>
  <c r="AD1294"/>
  <c r="AE1294"/>
  <c r="AF1294"/>
  <c r="AG1294"/>
  <c r="AH1294"/>
  <c r="AI1294"/>
  <c r="AJ1294"/>
  <c r="AK1294"/>
  <c r="AL1294"/>
  <c r="AM1294"/>
  <c r="AB1295"/>
  <c r="AC1295"/>
  <c r="AD1295"/>
  <c r="AE1295"/>
  <c r="AF1295"/>
  <c r="AG1295"/>
  <c r="AH1295"/>
  <c r="AI1295"/>
  <c r="AJ1295"/>
  <c r="AK1295"/>
  <c r="AL1295"/>
  <c r="AM1295"/>
  <c r="AB1296"/>
  <c r="AC1296"/>
  <c r="AD1296"/>
  <c r="AE1296"/>
  <c r="AF1296"/>
  <c r="AG1296"/>
  <c r="AH1296"/>
  <c r="AI1296"/>
  <c r="AJ1296"/>
  <c r="AK1296"/>
  <c r="AL1296"/>
  <c r="AM1296"/>
  <c r="AB1297"/>
  <c r="AC1297"/>
  <c r="AD1297"/>
  <c r="AE1297"/>
  <c r="AF1297"/>
  <c r="AG1297"/>
  <c r="AH1297"/>
  <c r="AI1297"/>
  <c r="AJ1297"/>
  <c r="AK1297"/>
  <c r="AL1297"/>
  <c r="AM1297"/>
  <c r="AB1298"/>
  <c r="AC1298"/>
  <c r="AD1298"/>
  <c r="AE1298"/>
  <c r="AF1298"/>
  <c r="AG1298"/>
  <c r="AH1298"/>
  <c r="AI1298"/>
  <c r="AJ1298"/>
  <c r="AK1298"/>
  <c r="AL1298"/>
  <c r="AM1298"/>
  <c r="AB1299"/>
  <c r="AC1299"/>
  <c r="AD1299"/>
  <c r="AE1299"/>
  <c r="AF1299"/>
  <c r="AG1299"/>
  <c r="AH1299"/>
  <c r="AI1299"/>
  <c r="AJ1299"/>
  <c r="AK1299"/>
  <c r="AL1299"/>
  <c r="AM1299"/>
  <c r="AB1300"/>
  <c r="AC1300"/>
  <c r="AD1300"/>
  <c r="AE1300"/>
  <c r="AF1300"/>
  <c r="AG1300"/>
  <c r="AH1300"/>
  <c r="AI1300"/>
  <c r="AJ1300"/>
  <c r="AK1300"/>
  <c r="AL1300"/>
  <c r="AM1300"/>
  <c r="AB1301"/>
  <c r="AC1301"/>
  <c r="AD1301"/>
  <c r="AE1301"/>
  <c r="AF1301"/>
  <c r="AG1301"/>
  <c r="AH1301"/>
  <c r="AI1301"/>
  <c r="AJ1301"/>
  <c r="AK1301"/>
  <c r="AL1301"/>
  <c r="AM1301"/>
  <c r="AB1302"/>
  <c r="AC1302"/>
  <c r="AD1302"/>
  <c r="AE1302"/>
  <c r="AF1302"/>
  <c r="AG1302"/>
  <c r="AH1302"/>
  <c r="AI1302"/>
  <c r="AJ1302"/>
  <c r="AK1302"/>
  <c r="AL1302"/>
  <c r="AM1302"/>
  <c r="AB1303"/>
  <c r="AC1303"/>
  <c r="AD1303"/>
  <c r="AE1303"/>
  <c r="AF1303"/>
  <c r="AG1303"/>
  <c r="AH1303"/>
  <c r="AI1303"/>
  <c r="AJ1303"/>
  <c r="AK1303"/>
  <c r="AL1303"/>
  <c r="AM1303"/>
  <c r="AB1304"/>
  <c r="AC1304"/>
  <c r="AD1304"/>
  <c r="AE1304"/>
  <c r="AF1304"/>
  <c r="AG1304"/>
  <c r="AH1304"/>
  <c r="AI1304"/>
  <c r="AJ1304"/>
  <c r="AK1304"/>
  <c r="AL1304"/>
  <c r="AM1304"/>
  <c r="AB1305"/>
  <c r="AC1305"/>
  <c r="AD1305"/>
  <c r="AE1305"/>
  <c r="AF1305"/>
  <c r="AG1305"/>
  <c r="AH1305"/>
  <c r="AI1305"/>
  <c r="AJ1305"/>
  <c r="AK1305"/>
  <c r="AL1305"/>
  <c r="AM1305"/>
  <c r="AB1306"/>
  <c r="AC1306"/>
  <c r="AD1306"/>
  <c r="AE1306"/>
  <c r="AF1306"/>
  <c r="AG1306"/>
  <c r="AH1306"/>
  <c r="AI1306"/>
  <c r="AJ1306"/>
  <c r="AK1306"/>
  <c r="AL1306"/>
  <c r="AM1306"/>
  <c r="AB1307"/>
  <c r="AC1307"/>
  <c r="AD1307"/>
  <c r="AE1307"/>
  <c r="AF1307"/>
  <c r="AG1307"/>
  <c r="AH1307"/>
  <c r="AI1307"/>
  <c r="AJ1307"/>
  <c r="AK1307"/>
  <c r="AL1307"/>
  <c r="AM1307"/>
  <c r="AB1308"/>
  <c r="AC1308"/>
  <c r="AD1308"/>
  <c r="AE1308"/>
  <c r="AF1308"/>
  <c r="AG1308"/>
  <c r="AH1308"/>
  <c r="AI1308"/>
  <c r="AJ1308"/>
  <c r="AK1308"/>
  <c r="AL1308"/>
  <c r="AM1308"/>
  <c r="AB1309"/>
  <c r="AC1309"/>
  <c r="AD1309"/>
  <c r="AE1309"/>
  <c r="AF1309"/>
  <c r="AG1309"/>
  <c r="AH1309"/>
  <c r="AI1309"/>
  <c r="AJ1309"/>
  <c r="AK1309"/>
  <c r="AL1309"/>
  <c r="AM1309"/>
  <c r="AB1310"/>
  <c r="AC1310"/>
  <c r="AD1310"/>
  <c r="AE1310"/>
  <c r="AF1310"/>
  <c r="AG1310"/>
  <c r="AH1310"/>
  <c r="AI1310"/>
  <c r="AJ1310"/>
  <c r="AK1310"/>
  <c r="AL1310"/>
  <c r="AM1310"/>
  <c r="AB1311"/>
  <c r="AC1311"/>
  <c r="AD1311"/>
  <c r="AE1311"/>
  <c r="AF1311"/>
  <c r="AG1311"/>
  <c r="AH1311"/>
  <c r="AI1311"/>
  <c r="AJ1311"/>
  <c r="AK1311"/>
  <c r="AL1311"/>
  <c r="AM1311"/>
  <c r="AB1312"/>
  <c r="AC1312"/>
  <c r="AD1312"/>
  <c r="AE1312"/>
  <c r="AF1312"/>
  <c r="AG1312"/>
  <c r="AH1312"/>
  <c r="AI1312"/>
  <c r="AJ1312"/>
  <c r="AK1312"/>
  <c r="AL1312"/>
  <c r="AM1312"/>
  <c r="AB1313"/>
  <c r="AC1313"/>
  <c r="AD1313"/>
  <c r="AE1313"/>
  <c r="AF1313"/>
  <c r="AG1313"/>
  <c r="AH1313"/>
  <c r="AI1313"/>
  <c r="AJ1313"/>
  <c r="AK1313"/>
  <c r="AL1313"/>
  <c r="AM1313"/>
  <c r="AB1314"/>
  <c r="AC1314"/>
  <c r="AD1314"/>
  <c r="AE1314"/>
  <c r="AF1314"/>
  <c r="AG1314"/>
  <c r="AH1314"/>
  <c r="AI1314"/>
  <c r="AJ1314"/>
  <c r="AK1314"/>
  <c r="AL1314"/>
  <c r="AM1314"/>
  <c r="AB1315"/>
  <c r="AC1315"/>
  <c r="AD1315"/>
  <c r="AE1315"/>
  <c r="AF1315"/>
  <c r="AG1315"/>
  <c r="AH1315"/>
  <c r="AI1315"/>
  <c r="AJ1315"/>
  <c r="AK1315"/>
  <c r="AL1315"/>
  <c r="AM1315"/>
  <c r="AB1316"/>
  <c r="AC1316"/>
  <c r="AD1316"/>
  <c r="AE1316"/>
  <c r="AF1316"/>
  <c r="AG1316"/>
  <c r="AH1316"/>
  <c r="AI1316"/>
  <c r="AJ1316"/>
  <c r="AK1316"/>
  <c r="AL1316"/>
  <c r="AM1316"/>
  <c r="AB1317"/>
  <c r="AC1317"/>
  <c r="AD1317"/>
  <c r="AE1317"/>
  <c r="AF1317"/>
  <c r="AG1317"/>
  <c r="AH1317"/>
  <c r="AI1317"/>
  <c r="AJ1317"/>
  <c r="AK1317"/>
  <c r="AL1317"/>
  <c r="AM1317"/>
  <c r="AB1318"/>
  <c r="AC1318"/>
  <c r="AD1318"/>
  <c r="AE1318"/>
  <c r="AF1318"/>
  <c r="AG1318"/>
  <c r="AH1318"/>
  <c r="AI1318"/>
  <c r="AJ1318"/>
  <c r="AK1318"/>
  <c r="AL1318"/>
  <c r="AM1318"/>
  <c r="AB1319"/>
  <c r="AC1319"/>
  <c r="AD1319"/>
  <c r="AE1319"/>
  <c r="AF1319"/>
  <c r="AG1319"/>
  <c r="AH1319"/>
  <c r="AI1319"/>
  <c r="AJ1319"/>
  <c r="AK1319"/>
  <c r="AL1319"/>
  <c r="AM1319"/>
  <c r="AB1320"/>
  <c r="AC1320"/>
  <c r="AD1320"/>
  <c r="AE1320"/>
  <c r="AF1320"/>
  <c r="AG1320"/>
  <c r="AH1320"/>
  <c r="AI1320"/>
  <c r="AJ1320"/>
  <c r="AK1320"/>
  <c r="AL1320"/>
  <c r="AM1320"/>
  <c r="AB1321"/>
  <c r="AC1321"/>
  <c r="AD1321"/>
  <c r="AE1321"/>
  <c r="AF1321"/>
  <c r="AG1321"/>
  <c r="AH1321"/>
  <c r="AI1321"/>
  <c r="AJ1321"/>
  <c r="AK1321"/>
  <c r="AL1321"/>
  <c r="AM1321"/>
  <c r="AB1322"/>
  <c r="AC1322"/>
  <c r="AD1322"/>
  <c r="AE1322"/>
  <c r="AF1322"/>
  <c r="AG1322"/>
  <c r="AH1322"/>
  <c r="AI1322"/>
  <c r="AJ1322"/>
  <c r="AK1322"/>
  <c r="AL1322"/>
  <c r="AM1322"/>
  <c r="AB1323"/>
  <c r="AC1323"/>
  <c r="AD1323"/>
  <c r="AE1323"/>
  <c r="AF1323"/>
  <c r="AG1323"/>
  <c r="AH1323"/>
  <c r="AI1323"/>
  <c r="AJ1323"/>
  <c r="AK1323"/>
  <c r="AL1323"/>
  <c r="AM1323"/>
  <c r="AB1324"/>
  <c r="AC1324"/>
  <c r="AD1324"/>
  <c r="AE1324"/>
  <c r="AF1324"/>
  <c r="AG1324"/>
  <c r="AH1324"/>
  <c r="AI1324"/>
  <c r="AJ1324"/>
  <c r="AK1324"/>
  <c r="AL1324"/>
  <c r="AM1324"/>
  <c r="AB1325"/>
  <c r="AC1325"/>
  <c r="AD1325"/>
  <c r="AE1325"/>
  <c r="AF1325"/>
  <c r="AG1325"/>
  <c r="AH1325"/>
  <c r="AI1325"/>
  <c r="AJ1325"/>
  <c r="AK1325"/>
  <c r="AL1325"/>
  <c r="AM1325"/>
  <c r="AB1326"/>
  <c r="AC1326"/>
  <c r="AD1326"/>
  <c r="AE1326"/>
  <c r="AF1326"/>
  <c r="AG1326"/>
  <c r="AH1326"/>
  <c r="AI1326"/>
  <c r="AJ1326"/>
  <c r="AK1326"/>
  <c r="AL1326"/>
  <c r="AM1326"/>
  <c r="AB1327"/>
  <c r="AC1327"/>
  <c r="AD1327"/>
  <c r="AE1327"/>
  <c r="AF1327"/>
  <c r="AG1327"/>
  <c r="AH1327"/>
  <c r="AI1327"/>
  <c r="AJ1327"/>
  <c r="AK1327"/>
  <c r="AL1327"/>
  <c r="AM1327"/>
  <c r="AC6"/>
  <c r="AD6"/>
  <c r="AE6"/>
  <c r="AF6"/>
  <c r="AG6"/>
  <c r="AH6"/>
  <c r="AI6"/>
  <c r="AJ6"/>
  <c r="AK6"/>
  <c r="AL6"/>
  <c r="AM6"/>
  <c r="AB6"/>
  <c r="J68" i="7"/>
  <c r="J67"/>
  <c r="J66"/>
  <c r="J65"/>
  <c r="J63"/>
  <c r="J62"/>
  <c r="J61"/>
  <c r="J60"/>
  <c r="J58"/>
  <c r="J57"/>
  <c r="J56"/>
  <c r="I54"/>
  <c r="I45"/>
  <c r="J53"/>
  <c r="J52"/>
  <c r="J51"/>
  <c r="J50"/>
  <c r="J47"/>
  <c r="J48"/>
  <c r="J44"/>
  <c r="J43"/>
  <c r="J42"/>
  <c r="J40"/>
  <c r="J39"/>
  <c r="J38"/>
  <c r="J37"/>
  <c r="J36"/>
  <c r="J35"/>
  <c r="J33"/>
  <c r="J32"/>
  <c r="J31"/>
  <c r="I29"/>
  <c r="J28"/>
  <c r="J27"/>
  <c r="J26"/>
  <c r="J25"/>
  <c r="J24"/>
  <c r="J22"/>
  <c r="J21"/>
  <c r="J20"/>
  <c r="J18"/>
  <c r="J17"/>
  <c r="J16"/>
  <c r="J15"/>
  <c r="J14"/>
  <c r="J13"/>
  <c r="J12"/>
  <c r="J11"/>
  <c r="J9"/>
  <c r="J8"/>
  <c r="J7"/>
  <c r="J6"/>
  <c r="I4"/>
  <c r="AN250" i="6" l="1"/>
  <c r="AN372"/>
  <c r="AN805"/>
  <c r="AN1123"/>
  <c r="AN1095"/>
  <c r="AN342"/>
  <c r="AN1304"/>
  <c r="AN1230"/>
  <c r="AN854"/>
  <c r="AN663"/>
  <c r="AN461"/>
  <c r="AN1293"/>
  <c r="AN1271"/>
  <c r="AN22"/>
  <c r="AN1281"/>
  <c r="AN1316"/>
  <c r="AN1231"/>
  <c r="AN1149"/>
  <c r="AN1148"/>
  <c r="AN1147"/>
  <c r="AN1146"/>
  <c r="AN1141"/>
  <c r="AN1139"/>
  <c r="AN1115"/>
  <c r="AN1107"/>
  <c r="AN1072"/>
  <c r="AN1022"/>
  <c r="AN925"/>
  <c r="AN272"/>
  <c r="AN1242"/>
  <c r="AN1164"/>
  <c r="AN1037"/>
  <c r="AN1036"/>
  <c r="AN1035"/>
  <c r="AN1034"/>
  <c r="AN1032"/>
  <c r="AN1031"/>
  <c r="AN1028"/>
  <c r="AN1026"/>
  <c r="AN980"/>
  <c r="AN940"/>
  <c r="AN937"/>
  <c r="AN936"/>
  <c r="AN818"/>
  <c r="AN289"/>
  <c r="AN282"/>
  <c r="AN186"/>
  <c r="AN55"/>
  <c r="AN1165"/>
  <c r="AN1050"/>
  <c r="AN1045"/>
  <c r="AN954"/>
  <c r="AN953"/>
  <c r="AN951"/>
  <c r="AN947"/>
  <c r="AN945"/>
  <c r="AN944"/>
  <c r="AN942"/>
  <c r="AN881"/>
  <c r="AN833"/>
  <c r="AN793"/>
  <c r="AN755"/>
  <c r="AN754"/>
  <c r="AN752"/>
  <c r="AN749"/>
  <c r="AN531"/>
  <c r="AN1061"/>
  <c r="AN843"/>
  <c r="AN841"/>
  <c r="AN836"/>
  <c r="AN834"/>
  <c r="AN810"/>
  <c r="AN765"/>
  <c r="AN764"/>
  <c r="AN762"/>
  <c r="AN758"/>
  <c r="AN756"/>
  <c r="AN646"/>
  <c r="AN640"/>
  <c r="AN426"/>
  <c r="AN297"/>
  <c r="AN78"/>
  <c r="AN1252"/>
  <c r="AN971"/>
  <c r="AN653"/>
  <c r="AN652"/>
  <c r="AN638"/>
  <c r="AN605"/>
  <c r="AN593"/>
  <c r="AN538"/>
  <c r="AN536"/>
  <c r="AN511"/>
  <c r="AN202"/>
  <c r="AN87"/>
  <c r="AN1075"/>
  <c r="AN870"/>
  <c r="AN548"/>
  <c r="AN547"/>
  <c r="AN540"/>
  <c r="AN522"/>
  <c r="AN444"/>
  <c r="AN441"/>
  <c r="AN213"/>
  <c r="AN92"/>
  <c r="AN1265"/>
  <c r="AN1084"/>
  <c r="AN775"/>
  <c r="AN450"/>
  <c r="AN403"/>
  <c r="AN363"/>
  <c r="AN324"/>
  <c r="AN306"/>
  <c r="AN220"/>
  <c r="AN109"/>
  <c r="AN1197"/>
  <c r="AN334"/>
  <c r="AN326"/>
  <c r="AN301"/>
  <c r="AN279"/>
  <c r="AN269"/>
  <c r="AN260"/>
  <c r="AN225"/>
  <c r="AN223"/>
  <c r="AN193"/>
  <c r="AN118"/>
  <c r="AN112"/>
  <c r="AN1112"/>
  <c r="AN1002"/>
  <c r="AN892"/>
  <c r="AN351"/>
  <c r="AN235"/>
  <c r="AN234"/>
  <c r="AN228"/>
  <c r="AN227"/>
  <c r="AN221"/>
  <c r="AN211"/>
  <c r="AN201"/>
  <c r="AN177"/>
  <c r="AN170"/>
  <c r="AN163"/>
  <c r="AN133"/>
  <c r="AN131"/>
  <c r="AN125"/>
  <c r="AN37"/>
  <c r="AN1325"/>
  <c r="AN1315"/>
  <c r="AN1290"/>
  <c r="AN1286"/>
  <c r="AN1261"/>
  <c r="AN1203"/>
  <c r="AN1181"/>
  <c r="AN908"/>
  <c r="AN787"/>
  <c r="AN711"/>
  <c r="AN353"/>
  <c r="AN144"/>
  <c r="AN143"/>
  <c r="AN139"/>
  <c r="AN121"/>
  <c r="AN97"/>
  <c r="AN66"/>
  <c r="AN45"/>
  <c r="AN1305"/>
  <c r="AN1220"/>
  <c r="AN1219"/>
  <c r="AN1215"/>
  <c r="AN1213"/>
  <c r="AN1212"/>
  <c r="AN1211"/>
  <c r="AN1202"/>
  <c r="AN1192"/>
  <c r="AN1174"/>
  <c r="AN1137"/>
  <c r="AN1015"/>
  <c r="AN616"/>
  <c r="AN500"/>
  <c r="AN494"/>
  <c r="AN384"/>
  <c r="L1318" i="4"/>
  <c r="L913"/>
  <c r="L324"/>
  <c r="L142"/>
  <c r="L440"/>
  <c r="L23"/>
  <c r="L600"/>
  <c r="L396"/>
  <c r="L557"/>
  <c r="L1040"/>
  <c r="L892"/>
  <c r="L1095"/>
  <c r="L131"/>
  <c r="L537"/>
  <c r="L1071"/>
  <c r="AN1322" i="6"/>
  <c r="AN1273"/>
  <c r="AN1260"/>
  <c r="AN1257"/>
  <c r="AN1254"/>
  <c r="AN1225"/>
  <c r="AN1193"/>
  <c r="AN1180"/>
  <c r="AN1179"/>
  <c r="AN1176"/>
  <c r="AN1171"/>
  <c r="AN1142"/>
  <c r="AN1108"/>
  <c r="AN1094"/>
  <c r="AN1093"/>
  <c r="AN1092"/>
  <c r="AN1091"/>
  <c r="AN1090"/>
  <c r="AN1088"/>
  <c r="AN1086"/>
  <c r="AN1080"/>
  <c r="AN1038"/>
  <c r="AN1017"/>
  <c r="AN997"/>
  <c r="AN993"/>
  <c r="AN991"/>
  <c r="AN990"/>
  <c r="AN988"/>
  <c r="AN986"/>
  <c r="AN984"/>
  <c r="AN959"/>
  <c r="AN955"/>
  <c r="AN902"/>
  <c r="AN897"/>
  <c r="AN895"/>
  <c r="AN894"/>
  <c r="AN890"/>
  <c r="AN888"/>
  <c r="AN882"/>
  <c r="AN861"/>
  <c r="AN848"/>
  <c r="AN792"/>
  <c r="AN790"/>
  <c r="AN785"/>
  <c r="AN783"/>
  <c r="AN1308"/>
  <c r="AN1299"/>
  <c r="AN1274"/>
  <c r="AN1251"/>
  <c r="AN1244"/>
  <c r="AN1239"/>
  <c r="AN1216"/>
  <c r="AN1206"/>
  <c r="AN1182"/>
  <c r="AN1159"/>
  <c r="AN1143"/>
  <c r="AN1132"/>
  <c r="AN1096"/>
  <c r="AN1083"/>
  <c r="AN1082"/>
  <c r="AN1081"/>
  <c r="AN1079"/>
  <c r="AN1078"/>
  <c r="AN1074"/>
  <c r="AN1068"/>
  <c r="AN1018"/>
  <c r="AN987"/>
  <c r="AN985"/>
  <c r="AN983"/>
  <c r="AN982"/>
  <c r="AN978"/>
  <c r="AN976"/>
  <c r="AN972"/>
  <c r="AN962"/>
  <c r="AN956"/>
  <c r="AN948"/>
  <c r="AN891"/>
  <c r="AN889"/>
  <c r="AN885"/>
  <c r="AN884"/>
  <c r="AN883"/>
  <c r="AN879"/>
  <c r="AN877"/>
  <c r="AN874"/>
  <c r="AN871"/>
  <c r="AN849"/>
  <c r="AN838"/>
  <c r="AN786"/>
  <c r="AN784"/>
  <c r="AN780"/>
  <c r="AN779"/>
  <c r="AN776"/>
  <c r="AN1324"/>
  <c r="AN1323"/>
  <c r="AN1321"/>
  <c r="AN1319"/>
  <c r="AN1318"/>
  <c r="AN1300"/>
  <c r="AN1250"/>
  <c r="AN1249"/>
  <c r="AN1245"/>
  <c r="AN1226"/>
  <c r="AN1173"/>
  <c r="AN1172"/>
  <c r="AN1169"/>
  <c r="AN1167"/>
  <c r="AN1160"/>
  <c r="AN1154"/>
  <c r="AN1133"/>
  <c r="AN1126"/>
  <c r="AN1085"/>
  <c r="AN1071"/>
  <c r="AN1070"/>
  <c r="AN1069"/>
  <c r="AN1067"/>
  <c r="AN1066"/>
  <c r="AN1063"/>
  <c r="AN1058"/>
  <c r="AN1030"/>
  <c r="AN1019"/>
  <c r="AN1010"/>
  <c r="AN979"/>
  <c r="AN977"/>
  <c r="AN974"/>
  <c r="AN973"/>
  <c r="AN970"/>
  <c r="AN968"/>
  <c r="AN965"/>
  <c r="AN957"/>
  <c r="AN949"/>
  <c r="AN880"/>
  <c r="AN878"/>
  <c r="AN873"/>
  <c r="AN872"/>
  <c r="AN869"/>
  <c r="AN867"/>
  <c r="AN863"/>
  <c r="AN839"/>
  <c r="AN778"/>
  <c r="AN777"/>
  <c r="AN720"/>
  <c r="AN690"/>
  <c r="AN672"/>
  <c r="AN1326"/>
  <c r="AN1312"/>
  <c r="AN1310"/>
  <c r="AN1288"/>
  <c r="AN1264"/>
  <c r="AN1241"/>
  <c r="AN1240"/>
  <c r="AN1238"/>
  <c r="AN1237"/>
  <c r="AN1233"/>
  <c r="AN1232"/>
  <c r="AN1227"/>
  <c r="AN1175"/>
  <c r="AN1161"/>
  <c r="AN1155"/>
  <c r="AN1144"/>
  <c r="AN1134"/>
  <c r="AN1073"/>
  <c r="AN1060"/>
  <c r="AN1059"/>
  <c r="AN1057"/>
  <c r="AN1056"/>
  <c r="AN1052"/>
  <c r="AN969"/>
  <c r="AN964"/>
  <c r="AN963"/>
  <c r="AN960"/>
  <c r="AN939"/>
  <c r="AN931"/>
  <c r="AN868"/>
  <c r="AN864"/>
  <c r="AN862"/>
  <c r="AN858"/>
  <c r="AN855"/>
  <c r="AN831"/>
  <c r="AN824"/>
  <c r="AN774"/>
  <c r="AN773"/>
  <c r="AN729"/>
  <c r="AN702"/>
  <c r="AN682"/>
  <c r="AN566"/>
  <c r="AN1327"/>
  <c r="AN1314"/>
  <c r="AN1313"/>
  <c r="AN1311"/>
  <c r="AN1309"/>
  <c r="AN1301"/>
  <c r="AN1297"/>
  <c r="AN1289"/>
  <c r="AN1277"/>
  <c r="AN1243"/>
  <c r="AN1217"/>
  <c r="AN1185"/>
  <c r="AN1163"/>
  <c r="AN1162"/>
  <c r="AN1156"/>
  <c r="AN1152"/>
  <c r="AN1135"/>
  <c r="AN1110"/>
  <c r="AN1062"/>
  <c r="AN1049"/>
  <c r="AN1048"/>
  <c r="AN1046"/>
  <c r="AN1041"/>
  <c r="AN961"/>
  <c r="AN958"/>
  <c r="AN859"/>
  <c r="AN857"/>
  <c r="AN856"/>
  <c r="AN852"/>
  <c r="AN850"/>
  <c r="AN847"/>
  <c r="AN844"/>
  <c r="AN815"/>
  <c r="AN577"/>
  <c r="AN469"/>
  <c r="AN1303"/>
  <c r="AN1302"/>
  <c r="AN1298"/>
  <c r="AN1285"/>
  <c r="AN1278"/>
  <c r="AN1255"/>
  <c r="AN1229"/>
  <c r="AN1228"/>
  <c r="AN1224"/>
  <c r="AN1222"/>
  <c r="AN1218"/>
  <c r="AN1208"/>
  <c r="AN1196"/>
  <c r="AN1166"/>
  <c r="AN1157"/>
  <c r="AN1153"/>
  <c r="AN1145"/>
  <c r="AN1128"/>
  <c r="AN1117"/>
  <c r="AN1098"/>
  <c r="AN1087"/>
  <c r="AN1051"/>
  <c r="AN1044"/>
  <c r="AN1043"/>
  <c r="AN1042"/>
  <c r="AN1040"/>
  <c r="AN1039"/>
  <c r="AN1033"/>
  <c r="AN952"/>
  <c r="AN950"/>
  <c r="AN946"/>
  <c r="AN943"/>
  <c r="AN919"/>
  <c r="AN853"/>
  <c r="AN851"/>
  <c r="AN846"/>
  <c r="AN845"/>
  <c r="AN842"/>
  <c r="AN840"/>
  <c r="AN837"/>
  <c r="AN835"/>
  <c r="AN806"/>
  <c r="AN799"/>
  <c r="AN445"/>
  <c r="AN435"/>
  <c r="AN415"/>
  <c r="AN1317"/>
  <c r="AN1306"/>
  <c r="AN1292"/>
  <c r="AN1291"/>
  <c r="AN1287"/>
  <c r="AN1275"/>
  <c r="AN1266"/>
  <c r="AN1246"/>
  <c r="AN1221"/>
  <c r="AN1188"/>
  <c r="AN1138"/>
  <c r="AN1136"/>
  <c r="AN1131"/>
  <c r="AN1129"/>
  <c r="AN1118"/>
  <c r="AN1100"/>
  <c r="AN1089"/>
  <c r="AN1076"/>
  <c r="AN1064"/>
  <c r="AN1025"/>
  <c r="AN1024"/>
  <c r="AN1023"/>
  <c r="AN1021"/>
  <c r="AN1020"/>
  <c r="AN1016"/>
  <c r="AN1011"/>
  <c r="AN994"/>
  <c r="AN941"/>
  <c r="AN938"/>
  <c r="AN934"/>
  <c r="AN932"/>
  <c r="AN929"/>
  <c r="AN926"/>
  <c r="AN909"/>
  <c r="AN898"/>
  <c r="AN832"/>
  <c r="AN830"/>
  <c r="AN829"/>
  <c r="AN827"/>
  <c r="AN825"/>
  <c r="AN822"/>
  <c r="AN819"/>
  <c r="AN800"/>
  <c r="AN1307"/>
  <c r="AN1294"/>
  <c r="AN1280"/>
  <c r="AN1279"/>
  <c r="AN1276"/>
  <c r="AN1272"/>
  <c r="AN1267"/>
  <c r="AN1256"/>
  <c r="AN1234"/>
  <c r="AN1210"/>
  <c r="AN1209"/>
  <c r="AN1207"/>
  <c r="AN1205"/>
  <c r="AN1204"/>
  <c r="AN1198"/>
  <c r="AN1189"/>
  <c r="AN1158"/>
  <c r="AN1127"/>
  <c r="AN1125"/>
  <c r="AN1121"/>
  <c r="AN1119"/>
  <c r="AN1077"/>
  <c r="AN1053"/>
  <c r="AN1027"/>
  <c r="AN1012"/>
  <c r="AN935"/>
  <c r="AN933"/>
  <c r="AN930"/>
  <c r="AN928"/>
  <c r="AN927"/>
  <c r="AN923"/>
  <c r="AN899"/>
  <c r="AN886"/>
  <c r="AN828"/>
  <c r="AN826"/>
  <c r="AN823"/>
  <c r="AN821"/>
  <c r="AN820"/>
  <c r="AN811"/>
  <c r="AN781"/>
  <c r="AN1295"/>
  <c r="AN1282"/>
  <c r="AN1268"/>
  <c r="AN1248"/>
  <c r="AN1247"/>
  <c r="AN1235"/>
  <c r="AN1199"/>
  <c r="AN1194"/>
  <c r="AN1177"/>
  <c r="AN1168"/>
  <c r="AN1122"/>
  <c r="AN1120"/>
  <c r="AN1116"/>
  <c r="AN1113"/>
  <c r="AN1054"/>
  <c r="AN1047"/>
  <c r="AN1014"/>
  <c r="AN1013"/>
  <c r="AN1003"/>
  <c r="AN998"/>
  <c r="AN924"/>
  <c r="AN921"/>
  <c r="AN920"/>
  <c r="AN917"/>
  <c r="AN914"/>
  <c r="AN887"/>
  <c r="AN875"/>
  <c r="AN817"/>
  <c r="AN816"/>
  <c r="AN814"/>
  <c r="AN813"/>
  <c r="AN812"/>
  <c r="AN807"/>
  <c r="AN782"/>
  <c r="AN1320"/>
  <c r="AN1296"/>
  <c r="AN1283"/>
  <c r="AN1270"/>
  <c r="AN1269"/>
  <c r="AN1263"/>
  <c r="AN1262"/>
  <c r="AN1258"/>
  <c r="AN1236"/>
  <c r="AN1223"/>
  <c r="AN1201"/>
  <c r="AN1200"/>
  <c r="AN1195"/>
  <c r="AN1190"/>
  <c r="AN1183"/>
  <c r="AN1150"/>
  <c r="AN1140"/>
  <c r="AN1114"/>
  <c r="AN1111"/>
  <c r="AN1109"/>
  <c r="AN1105"/>
  <c r="AN1101"/>
  <c r="AN1065"/>
  <c r="AN1055"/>
  <c r="AN1004"/>
  <c r="AN1000"/>
  <c r="AN995"/>
  <c r="AN989"/>
  <c r="AN975"/>
  <c r="AN966"/>
  <c r="AN922"/>
  <c r="AN918"/>
  <c r="AN916"/>
  <c r="AN915"/>
  <c r="AN912"/>
  <c r="AN910"/>
  <c r="AN906"/>
  <c r="AN903"/>
  <c r="AN876"/>
  <c r="AN865"/>
  <c r="AN809"/>
  <c r="AN808"/>
  <c r="AN804"/>
  <c r="AN803"/>
  <c r="AN801"/>
  <c r="AN797"/>
  <c r="AN794"/>
  <c r="AN1284"/>
  <c r="AN1259"/>
  <c r="AN1253"/>
  <c r="AN1214"/>
  <c r="AN1191"/>
  <c r="AN1187"/>
  <c r="AN1186"/>
  <c r="AN1184"/>
  <c r="AN1178"/>
  <c r="AN1170"/>
  <c r="AN1151"/>
  <c r="AN1130"/>
  <c r="AN1124"/>
  <c r="AN1106"/>
  <c r="AN1104"/>
  <c r="AN1103"/>
  <c r="AN1102"/>
  <c r="AN1099"/>
  <c r="AN1097"/>
  <c r="AN1029"/>
  <c r="AN1005"/>
  <c r="AN1001"/>
  <c r="AN999"/>
  <c r="AN996"/>
  <c r="AN992"/>
  <c r="AN981"/>
  <c r="AN967"/>
  <c r="AN913"/>
  <c r="AN911"/>
  <c r="AN907"/>
  <c r="AN905"/>
  <c r="AN904"/>
  <c r="AN901"/>
  <c r="AN900"/>
  <c r="AN896"/>
  <c r="AN893"/>
  <c r="AN866"/>
  <c r="AN860"/>
  <c r="AN802"/>
  <c r="AN798"/>
  <c r="AN796"/>
  <c r="AN795"/>
  <c r="AN791"/>
  <c r="AN789"/>
  <c r="AN788"/>
  <c r="AN771"/>
  <c r="AN753"/>
  <c r="AN747"/>
  <c r="AN744"/>
  <c r="AN743"/>
  <c r="AN721"/>
  <c r="AN647"/>
  <c r="AN644"/>
  <c r="AN642"/>
  <c r="AN636"/>
  <c r="AN626"/>
  <c r="AN617"/>
  <c r="AN589"/>
  <c r="AN537"/>
  <c r="AN534"/>
  <c r="AN478"/>
  <c r="AN433"/>
  <c r="AN354"/>
  <c r="AN335"/>
  <c r="AN325"/>
  <c r="AN315"/>
  <c r="AN313"/>
  <c r="AN293"/>
  <c r="AN251"/>
  <c r="AN226"/>
  <c r="AN224"/>
  <c r="AN214"/>
  <c r="AN203"/>
  <c r="AN132"/>
  <c r="AN130"/>
  <c r="AN126"/>
  <c r="AN119"/>
  <c r="AN117"/>
  <c r="AN113"/>
  <c r="AN100"/>
  <c r="AN93"/>
  <c r="AN88"/>
  <c r="AN84"/>
  <c r="AN79"/>
  <c r="AN72"/>
  <c r="AN30"/>
  <c r="AN742"/>
  <c r="AN737"/>
  <c r="AN705"/>
  <c r="AN637"/>
  <c r="AN631"/>
  <c r="AN628"/>
  <c r="AN611"/>
  <c r="AN598"/>
  <c r="AN529"/>
  <c r="AN479"/>
  <c r="AN446"/>
  <c r="AN434"/>
  <c r="AN424"/>
  <c r="AN344"/>
  <c r="AN298"/>
  <c r="AN252"/>
  <c r="AN120"/>
  <c r="AN107"/>
  <c r="AN73"/>
  <c r="AN738"/>
  <c r="AN727"/>
  <c r="AN629"/>
  <c r="AN619"/>
  <c r="AN594"/>
  <c r="AN530"/>
  <c r="AN526"/>
  <c r="AN520"/>
  <c r="AN480"/>
  <c r="AN447"/>
  <c r="AN436"/>
  <c r="AN425"/>
  <c r="AN418"/>
  <c r="AN413"/>
  <c r="AN356"/>
  <c r="AN345"/>
  <c r="AN336"/>
  <c r="AN303"/>
  <c r="AN299"/>
  <c r="AN253"/>
  <c r="AN218"/>
  <c r="AN209"/>
  <c r="AN190"/>
  <c r="AN173"/>
  <c r="AN108"/>
  <c r="AN99"/>
  <c r="AN95"/>
  <c r="AN81"/>
  <c r="AN61"/>
  <c r="AN49"/>
  <c r="AN9"/>
  <c r="AN728"/>
  <c r="AN718"/>
  <c r="AN624"/>
  <c r="AN615"/>
  <c r="AN521"/>
  <c r="AN509"/>
  <c r="AN448"/>
  <c r="AN437"/>
  <c r="AN414"/>
  <c r="AN412"/>
  <c r="AN401"/>
  <c r="AN400"/>
  <c r="AN355"/>
  <c r="AN327"/>
  <c r="AN316"/>
  <c r="AN300"/>
  <c r="AN294"/>
  <c r="AN284"/>
  <c r="AN210"/>
  <c r="AN200"/>
  <c r="AN167"/>
  <c r="AN96"/>
  <c r="AN94"/>
  <c r="AN50"/>
  <c r="AN42"/>
  <c r="AN10"/>
  <c r="AN745"/>
  <c r="AN719"/>
  <c r="AN717"/>
  <c r="AN714"/>
  <c r="AN709"/>
  <c r="AN708"/>
  <c r="AN692"/>
  <c r="AN686"/>
  <c r="AN675"/>
  <c r="AN614"/>
  <c r="AN609"/>
  <c r="AN607"/>
  <c r="AN603"/>
  <c r="AN601"/>
  <c r="AN596"/>
  <c r="AN582"/>
  <c r="AN570"/>
  <c r="AN553"/>
  <c r="AN510"/>
  <c r="AN508"/>
  <c r="AN506"/>
  <c r="AN502"/>
  <c r="AN497"/>
  <c r="AN476"/>
  <c r="AN473"/>
  <c r="AN464"/>
  <c r="AN438"/>
  <c r="AN416"/>
  <c r="AN402"/>
  <c r="AN399"/>
  <c r="AN398"/>
  <c r="AN392"/>
  <c r="AN390"/>
  <c r="AN377"/>
  <c r="AN308"/>
  <c r="AN295"/>
  <c r="AN287"/>
  <c r="AN285"/>
  <c r="AN265"/>
  <c r="AN247"/>
  <c r="AN199"/>
  <c r="AN196"/>
  <c r="AN194"/>
  <c r="AN191"/>
  <c r="AN181"/>
  <c r="AN178"/>
  <c r="AN174"/>
  <c r="AN158"/>
  <c r="AN86"/>
  <c r="AN76"/>
  <c r="AN69"/>
  <c r="AN43"/>
  <c r="AN31"/>
  <c r="AN11"/>
  <c r="AN770"/>
  <c r="AN710"/>
  <c r="AN700"/>
  <c r="AN604"/>
  <c r="AN542"/>
  <c r="AN499"/>
  <c r="AN498"/>
  <c r="AN491"/>
  <c r="AN489"/>
  <c r="AN481"/>
  <c r="AN439"/>
  <c r="AN393"/>
  <c r="AN382"/>
  <c r="AN338"/>
  <c r="AN288"/>
  <c r="AN277"/>
  <c r="AN248"/>
  <c r="AN238"/>
  <c r="AN192"/>
  <c r="AN184"/>
  <c r="AN149"/>
  <c r="AN77"/>
  <c r="AN64"/>
  <c r="AN32"/>
  <c r="AN26"/>
  <c r="AN18"/>
  <c r="AN759"/>
  <c r="AN701"/>
  <c r="AN697"/>
  <c r="AN694"/>
  <c r="AN688"/>
  <c r="AN664"/>
  <c r="AN591"/>
  <c r="AN588"/>
  <c r="AN585"/>
  <c r="AN559"/>
  <c r="AN488"/>
  <c r="AN484"/>
  <c r="AN383"/>
  <c r="AN378"/>
  <c r="AN370"/>
  <c r="AN290"/>
  <c r="AN278"/>
  <c r="AN274"/>
  <c r="AN271"/>
  <c r="AN231"/>
  <c r="AN185"/>
  <c r="AN176"/>
  <c r="AN150"/>
  <c r="AN138"/>
  <c r="AN65"/>
  <c r="AN62"/>
  <c r="AN59"/>
  <c r="AN57"/>
  <c r="AN56"/>
  <c r="AN53"/>
  <c r="AN48"/>
  <c r="AN19"/>
  <c r="AN760"/>
  <c r="AN750"/>
  <c r="AN689"/>
  <c r="AN680"/>
  <c r="AN575"/>
  <c r="AN485"/>
  <c r="AN427"/>
  <c r="AN404"/>
  <c r="AN394"/>
  <c r="AN371"/>
  <c r="AN369"/>
  <c r="AN366"/>
  <c r="AN361"/>
  <c r="AN359"/>
  <c r="AN330"/>
  <c r="AN304"/>
  <c r="AN291"/>
  <c r="AN280"/>
  <c r="AN268"/>
  <c r="AN258"/>
  <c r="AN256"/>
  <c r="AN254"/>
  <c r="AN249"/>
  <c r="AN246"/>
  <c r="AN175"/>
  <c r="AN159"/>
  <c r="AN151"/>
  <c r="AN127"/>
  <c r="AN54"/>
  <c r="AN52"/>
  <c r="AN751"/>
  <c r="AN681"/>
  <c r="AN674"/>
  <c r="AN670"/>
  <c r="AN576"/>
  <c r="AN569"/>
  <c r="AN564"/>
  <c r="AN561"/>
  <c r="AN527"/>
  <c r="AN515"/>
  <c r="AN468"/>
  <c r="AN428"/>
  <c r="AN405"/>
  <c r="AN373"/>
  <c r="AN362"/>
  <c r="AN350"/>
  <c r="AN318"/>
  <c r="AN311"/>
  <c r="AN305"/>
  <c r="AN292"/>
  <c r="AN270"/>
  <c r="AN259"/>
  <c r="AN237"/>
  <c r="AN169"/>
  <c r="AN166"/>
  <c r="AN165"/>
  <c r="AN161"/>
  <c r="AN152"/>
  <c r="AN147"/>
  <c r="AN135"/>
  <c r="AN122"/>
  <c r="AN115"/>
  <c r="AN44"/>
  <c r="AN41"/>
  <c r="AN39"/>
  <c r="AN35"/>
  <c r="AN28"/>
  <c r="AN772"/>
  <c r="AN769"/>
  <c r="AN766"/>
  <c r="AN748"/>
  <c r="AN746"/>
  <c r="AN671"/>
  <c r="AN666"/>
  <c r="AN661"/>
  <c r="AN648"/>
  <c r="AN643"/>
  <c r="AN639"/>
  <c r="AN633"/>
  <c r="AN565"/>
  <c r="AN563"/>
  <c r="AN562"/>
  <c r="AN560"/>
  <c r="AN557"/>
  <c r="AN555"/>
  <c r="AN551"/>
  <c r="AN549"/>
  <c r="AN516"/>
  <c r="AN503"/>
  <c r="AN467"/>
  <c r="AN465"/>
  <c r="AN463"/>
  <c r="AN459"/>
  <c r="AN457"/>
  <c r="AN452"/>
  <c r="AN440"/>
  <c r="AN429"/>
  <c r="AN419"/>
  <c r="AN385"/>
  <c r="AN347"/>
  <c r="AN340"/>
  <c r="AN296"/>
  <c r="AN281"/>
  <c r="AN261"/>
  <c r="AN242"/>
  <c r="AN229"/>
  <c r="AN222"/>
  <c r="AN162"/>
  <c r="AN157"/>
  <c r="AN156"/>
  <c r="AN153"/>
  <c r="AN136"/>
  <c r="AN123"/>
  <c r="AN116"/>
  <c r="AN110"/>
  <c r="AN103"/>
  <c r="AN36"/>
  <c r="AN12"/>
  <c r="AN768"/>
  <c r="AN767"/>
  <c r="AN763"/>
  <c r="AN761"/>
  <c r="AN757"/>
  <c r="AN739"/>
  <c r="AN732"/>
  <c r="AN662"/>
  <c r="AN660"/>
  <c r="AN659"/>
  <c r="AN656"/>
  <c r="AN655"/>
  <c r="AN651"/>
  <c r="AN649"/>
  <c r="AN634"/>
  <c r="AN558"/>
  <c r="AN556"/>
  <c r="AN554"/>
  <c r="AN552"/>
  <c r="AN550"/>
  <c r="AN546"/>
  <c r="AN544"/>
  <c r="AN543"/>
  <c r="AN532"/>
  <c r="AN504"/>
  <c r="AN460"/>
  <c r="AN458"/>
  <c r="AN453"/>
  <c r="AN443"/>
  <c r="AN397"/>
  <c r="AN386"/>
  <c r="AN364"/>
  <c r="AN352"/>
  <c r="AN341"/>
  <c r="AN333"/>
  <c r="AN331"/>
  <c r="AN328"/>
  <c r="AN320"/>
  <c r="AN262"/>
  <c r="AN243"/>
  <c r="AN206"/>
  <c r="AN154"/>
  <c r="AN142"/>
  <c r="AN104"/>
  <c r="AN91"/>
  <c r="AN21"/>
  <c r="AN17"/>
  <c r="AN13"/>
  <c r="AN8"/>
  <c r="AN7"/>
  <c r="AN29"/>
  <c r="AN1008"/>
  <c r="AN1009"/>
  <c r="AN1006"/>
  <c r="AN1007"/>
  <c r="AN741"/>
  <c r="AN734"/>
  <c r="AN722"/>
  <c r="AN632"/>
  <c r="AN606"/>
  <c r="AN533"/>
  <c r="AN525"/>
  <c r="AN512"/>
  <c r="AN505"/>
  <c r="AN432"/>
  <c r="AN422"/>
  <c r="AN417"/>
  <c r="AN314"/>
  <c r="AN309"/>
  <c r="AN302"/>
  <c r="AN217"/>
  <c r="AN216"/>
  <c r="AN215"/>
  <c r="AN204"/>
  <c r="AN195"/>
  <c r="AN187"/>
  <c r="AN114"/>
  <c r="AN105"/>
  <c r="AN101"/>
  <c r="AN89"/>
  <c r="AN80"/>
  <c r="AN736"/>
  <c r="AN735"/>
  <c r="AN731"/>
  <c r="AN730"/>
  <c r="AN723"/>
  <c r="AN695"/>
  <c r="AN627"/>
  <c r="AN622"/>
  <c r="AN599"/>
  <c r="AN528"/>
  <c r="AN524"/>
  <c r="AN519"/>
  <c r="AN495"/>
  <c r="AN423"/>
  <c r="AN411"/>
  <c r="AN388"/>
  <c r="AN375"/>
  <c r="AN283"/>
  <c r="AN263"/>
  <c r="AN207"/>
  <c r="AN197"/>
  <c r="AN106"/>
  <c r="AN102"/>
  <c r="AN98"/>
  <c r="AN90"/>
  <c r="AN724"/>
  <c r="AN716"/>
  <c r="AN713"/>
  <c r="AN696"/>
  <c r="AN691"/>
  <c r="AN685"/>
  <c r="AN623"/>
  <c r="AN618"/>
  <c r="AN613"/>
  <c r="AN612"/>
  <c r="AN608"/>
  <c r="AN590"/>
  <c r="AN581"/>
  <c r="AN518"/>
  <c r="AN514"/>
  <c r="AN513"/>
  <c r="AN507"/>
  <c r="AN501"/>
  <c r="AN492"/>
  <c r="AN472"/>
  <c r="AN410"/>
  <c r="AN409"/>
  <c r="AN406"/>
  <c r="AN395"/>
  <c r="AN387"/>
  <c r="AN376"/>
  <c r="AN264"/>
  <c r="AN208"/>
  <c r="AN205"/>
  <c r="AN198"/>
  <c r="AN188"/>
  <c r="AN85"/>
  <c r="AN82"/>
  <c r="AN683"/>
  <c r="AN164"/>
  <c r="AN83"/>
  <c r="AN707"/>
  <c r="AN706"/>
  <c r="AN704"/>
  <c r="AN703"/>
  <c r="AN698"/>
  <c r="AN693"/>
  <c r="AN687"/>
  <c r="AN676"/>
  <c r="AN673"/>
  <c r="AN667"/>
  <c r="AN602"/>
  <c r="AN600"/>
  <c r="AN597"/>
  <c r="AN595"/>
  <c r="AN587"/>
  <c r="AN567"/>
  <c r="AN496"/>
  <c r="AN493"/>
  <c r="AN486"/>
  <c r="AN470"/>
  <c r="AN462"/>
  <c r="AN454"/>
  <c r="AN391"/>
  <c r="AN389"/>
  <c r="AN380"/>
  <c r="AN307"/>
  <c r="AN286"/>
  <c r="AN275"/>
  <c r="AN273"/>
  <c r="AN266"/>
  <c r="AN244"/>
  <c r="AN189"/>
  <c r="AN182"/>
  <c r="AN179"/>
  <c r="AN171"/>
  <c r="AN155"/>
  <c r="AN75"/>
  <c r="AN74"/>
  <c r="AN71"/>
  <c r="AN70"/>
  <c r="AN68"/>
  <c r="AN67"/>
  <c r="AN58"/>
  <c r="AN699"/>
  <c r="AN677"/>
  <c r="AN668"/>
  <c r="AN625"/>
  <c r="AN592"/>
  <c r="AN586"/>
  <c r="AN584"/>
  <c r="AN490"/>
  <c r="AN487"/>
  <c r="AN482"/>
  <c r="AN381"/>
  <c r="AN379"/>
  <c r="AN368"/>
  <c r="AN358"/>
  <c r="AN346"/>
  <c r="AN276"/>
  <c r="AN267"/>
  <c r="AN245"/>
  <c r="AN236"/>
  <c r="AN183"/>
  <c r="AN180"/>
  <c r="AN172"/>
  <c r="AN145"/>
  <c r="AN63"/>
  <c r="AN60"/>
  <c r="AN684"/>
  <c r="AN678"/>
  <c r="AN669"/>
  <c r="AN665"/>
  <c r="AN657"/>
  <c r="AN654"/>
  <c r="AN583"/>
  <c r="AN580"/>
  <c r="AN579"/>
  <c r="AN573"/>
  <c r="AN571"/>
  <c r="AN568"/>
  <c r="AN483"/>
  <c r="AN477"/>
  <c r="AN474"/>
  <c r="AN471"/>
  <c r="AN456"/>
  <c r="AN367"/>
  <c r="AN365"/>
  <c r="AN168"/>
  <c r="AN146"/>
  <c r="AN134"/>
  <c r="AN51"/>
  <c r="AN47"/>
  <c r="AN46"/>
  <c r="AN40"/>
  <c r="AN712"/>
  <c r="AN679"/>
  <c r="AN658"/>
  <c r="AN574"/>
  <c r="AN572"/>
  <c r="AN539"/>
  <c r="AN475"/>
  <c r="AN466"/>
  <c r="AN360"/>
  <c r="AN357"/>
  <c r="AN348"/>
  <c r="AN339"/>
  <c r="AN319"/>
  <c r="AN310"/>
  <c r="AN257"/>
  <c r="AN255"/>
  <c r="AN239"/>
  <c r="AN38"/>
  <c r="AN349"/>
  <c r="AN343"/>
  <c r="AN240"/>
  <c r="AN232"/>
  <c r="AN160"/>
  <c r="AN34"/>
  <c r="AN33"/>
  <c r="AN24"/>
  <c r="AN15"/>
  <c r="AN455"/>
  <c r="AN449"/>
  <c r="AN430"/>
  <c r="AN407"/>
  <c r="AN337"/>
  <c r="AN241"/>
  <c r="AN233"/>
  <c r="AN230"/>
  <c r="AN219"/>
  <c r="AN212"/>
  <c r="AN148"/>
  <c r="AN140"/>
  <c r="AN137"/>
  <c r="AN128"/>
  <c r="AN124"/>
  <c r="AN111"/>
  <c r="AN27"/>
  <c r="AN25"/>
  <c r="AN23"/>
  <c r="AN16"/>
  <c r="AN740"/>
  <c r="AN733"/>
  <c r="AN725"/>
  <c r="AN715"/>
  <c r="AN650"/>
  <c r="AN645"/>
  <c r="AN620"/>
  <c r="AN578"/>
  <c r="AN545"/>
  <c r="AN541"/>
  <c r="AN523"/>
  <c r="AN451"/>
  <c r="AN442"/>
  <c r="AN420"/>
  <c r="AN408"/>
  <c r="AN396"/>
  <c r="AN374"/>
  <c r="AN332"/>
  <c r="AN329"/>
  <c r="AN322"/>
  <c r="AN321"/>
  <c r="AN312"/>
  <c r="AN141"/>
  <c r="AN129"/>
  <c r="AN20"/>
  <c r="AN14"/>
  <c r="AN726"/>
  <c r="AN641"/>
  <c r="AN635"/>
  <c r="AN630"/>
  <c r="AN621"/>
  <c r="AN610"/>
  <c r="AN535"/>
  <c r="AN517"/>
  <c r="AN431"/>
  <c r="AN421"/>
  <c r="AN323"/>
  <c r="AN317"/>
  <c r="I3" i="7"/>
  <c r="I1327" i="4"/>
  <c r="J1327"/>
  <c r="K1327"/>
  <c r="I1325"/>
  <c r="J1325"/>
  <c r="K1325"/>
  <c r="I1319"/>
  <c r="J1319"/>
  <c r="K1319"/>
  <c r="I1315"/>
  <c r="I1314" s="1"/>
  <c r="J1315"/>
  <c r="J1314" s="1"/>
  <c r="K1315"/>
  <c r="K1314" s="1"/>
  <c r="I1310"/>
  <c r="I1309" s="1"/>
  <c r="J1310"/>
  <c r="J1309" s="1"/>
  <c r="K1310"/>
  <c r="K1309" s="1"/>
  <c r="I1305"/>
  <c r="I1304" s="1"/>
  <c r="J1305"/>
  <c r="J1304" s="1"/>
  <c r="K1305"/>
  <c r="K1304" s="1"/>
  <c r="I1300"/>
  <c r="I1299" s="1"/>
  <c r="J1300"/>
  <c r="J1299" s="1"/>
  <c r="K1300"/>
  <c r="K1299" s="1"/>
  <c r="I1295"/>
  <c r="I1294" s="1"/>
  <c r="J1295"/>
  <c r="J1294" s="1"/>
  <c r="K1295"/>
  <c r="K1294" s="1"/>
  <c r="I1291"/>
  <c r="I1290" s="1"/>
  <c r="J1291"/>
  <c r="J1290" s="1"/>
  <c r="K1291"/>
  <c r="K1290" s="1"/>
  <c r="I1286"/>
  <c r="I1285" s="1"/>
  <c r="J1286"/>
  <c r="J1285" s="1"/>
  <c r="K1286"/>
  <c r="K1285" s="1"/>
  <c r="I1281"/>
  <c r="I1280" s="1"/>
  <c r="J1281"/>
  <c r="J1280" s="1"/>
  <c r="K1281"/>
  <c r="K1280" s="1"/>
  <c r="I1278"/>
  <c r="I1277" s="1"/>
  <c r="J1278"/>
  <c r="J1277" s="1"/>
  <c r="K1278"/>
  <c r="K1277" s="1"/>
  <c r="I1274"/>
  <c r="I1273" s="1"/>
  <c r="J1274"/>
  <c r="J1273" s="1"/>
  <c r="K1274"/>
  <c r="K1273" s="1"/>
  <c r="I1263"/>
  <c r="J1263"/>
  <c r="J1262" s="1"/>
  <c r="K1263"/>
  <c r="K1262" s="1"/>
  <c r="I1259"/>
  <c r="I1258" s="1"/>
  <c r="J1259"/>
  <c r="J1258" s="1"/>
  <c r="K1259"/>
  <c r="K1258" s="1"/>
  <c r="I1249"/>
  <c r="I1248" s="1"/>
  <c r="J1249"/>
  <c r="J1248" s="1"/>
  <c r="K1249"/>
  <c r="K1248" s="1"/>
  <c r="I1239"/>
  <c r="I1238" s="1"/>
  <c r="J1239"/>
  <c r="J1238" s="1"/>
  <c r="K1239"/>
  <c r="K1238" s="1"/>
  <c r="I1231"/>
  <c r="I1230" s="1"/>
  <c r="J1231"/>
  <c r="J1230" s="1"/>
  <c r="K1231"/>
  <c r="K1230" s="1"/>
  <c r="I1226"/>
  <c r="I1225" s="1"/>
  <c r="J1226"/>
  <c r="J1225" s="1"/>
  <c r="K1226"/>
  <c r="K1225" s="1"/>
  <c r="I1219"/>
  <c r="I1218" s="1"/>
  <c r="J1219"/>
  <c r="J1218" s="1"/>
  <c r="K1219"/>
  <c r="K1218" s="1"/>
  <c r="I1213"/>
  <c r="I1212" s="1"/>
  <c r="J1213"/>
  <c r="J1212" s="1"/>
  <c r="K1213"/>
  <c r="K1212" s="1"/>
  <c r="I1203"/>
  <c r="I1202" s="1"/>
  <c r="J1203"/>
  <c r="J1202" s="1"/>
  <c r="K1203"/>
  <c r="K1202" s="1"/>
  <c r="I1197"/>
  <c r="I1196" s="1"/>
  <c r="J1197"/>
  <c r="J1196" s="1"/>
  <c r="K1197"/>
  <c r="K1196" s="1"/>
  <c r="I1189"/>
  <c r="I1188" s="1"/>
  <c r="J1189"/>
  <c r="J1188" s="1"/>
  <c r="K1189"/>
  <c r="K1188" s="1"/>
  <c r="I1171"/>
  <c r="J1171"/>
  <c r="J1170" s="1"/>
  <c r="K1171"/>
  <c r="K1170" s="1"/>
  <c r="I1166"/>
  <c r="I1165" s="1"/>
  <c r="J1166"/>
  <c r="J1165" s="1"/>
  <c r="K1166"/>
  <c r="K1165" s="1"/>
  <c r="I1154"/>
  <c r="I1153" s="1"/>
  <c r="J1154"/>
  <c r="J1153" s="1"/>
  <c r="K1154"/>
  <c r="K1153" s="1"/>
  <c r="I1149"/>
  <c r="I1148" s="1"/>
  <c r="J1149"/>
  <c r="J1148" s="1"/>
  <c r="K1149"/>
  <c r="K1148" s="1"/>
  <c r="I1139"/>
  <c r="I1138" s="1"/>
  <c r="J1139"/>
  <c r="J1138" s="1"/>
  <c r="K1139"/>
  <c r="K1138" s="1"/>
  <c r="I1133"/>
  <c r="I1132" s="1"/>
  <c r="J1133"/>
  <c r="J1132" s="1"/>
  <c r="K1133"/>
  <c r="K1132" s="1"/>
  <c r="I1124"/>
  <c r="I1123" s="1"/>
  <c r="J1124"/>
  <c r="J1123" s="1"/>
  <c r="K1124"/>
  <c r="K1123" s="1"/>
  <c r="I1118"/>
  <c r="J1118"/>
  <c r="K1118"/>
  <c r="I1100"/>
  <c r="J1100"/>
  <c r="K1100"/>
  <c r="I1096"/>
  <c r="J1096"/>
  <c r="K1096"/>
  <c r="I1091"/>
  <c r="J1091"/>
  <c r="K1091"/>
  <c r="I1080"/>
  <c r="J1080"/>
  <c r="K1080"/>
  <c r="K1078"/>
  <c r="I1078"/>
  <c r="J1078"/>
  <c r="I1072"/>
  <c r="J1072"/>
  <c r="K1072"/>
  <c r="I1061"/>
  <c r="J1061"/>
  <c r="K1061"/>
  <c r="I1056"/>
  <c r="J1056"/>
  <c r="K1056"/>
  <c r="I1051"/>
  <c r="J1051"/>
  <c r="K1051"/>
  <c r="I1041"/>
  <c r="J1041"/>
  <c r="K1041"/>
  <c r="I1035"/>
  <c r="J1035"/>
  <c r="K1035"/>
  <c r="I1031"/>
  <c r="J1031"/>
  <c r="K1031"/>
  <c r="I1017"/>
  <c r="J1017"/>
  <c r="K1017"/>
  <c r="I1014"/>
  <c r="J1014"/>
  <c r="K1014"/>
  <c r="I1006"/>
  <c r="J1006"/>
  <c r="K1006"/>
  <c r="I1003"/>
  <c r="J1003"/>
  <c r="K1003"/>
  <c r="I988"/>
  <c r="J988"/>
  <c r="K988"/>
  <c r="I982"/>
  <c r="J982"/>
  <c r="K982"/>
  <c r="I972"/>
  <c r="J972"/>
  <c r="K972"/>
  <c r="I964"/>
  <c r="J964"/>
  <c r="K964"/>
  <c r="I955"/>
  <c r="J955"/>
  <c r="K955"/>
  <c r="I950"/>
  <c r="J950"/>
  <c r="K950"/>
  <c r="I943"/>
  <c r="J943"/>
  <c r="K943"/>
  <c r="I934"/>
  <c r="J934"/>
  <c r="K934"/>
  <c r="I932"/>
  <c r="J932"/>
  <c r="K932"/>
  <c r="I919"/>
  <c r="J919"/>
  <c r="K919"/>
  <c r="I914"/>
  <c r="J914"/>
  <c r="K914"/>
  <c r="I906"/>
  <c r="J906"/>
  <c r="K906"/>
  <c r="I904"/>
  <c r="J904"/>
  <c r="K904"/>
  <c r="I902"/>
  <c r="J902"/>
  <c r="K902"/>
  <c r="I895"/>
  <c r="J895"/>
  <c r="K895"/>
  <c r="I893"/>
  <c r="J893"/>
  <c r="K893"/>
  <c r="I883"/>
  <c r="J883"/>
  <c r="K883"/>
  <c r="I876"/>
  <c r="J876"/>
  <c r="K876"/>
  <c r="I872"/>
  <c r="J872"/>
  <c r="K872"/>
  <c r="I860"/>
  <c r="J860"/>
  <c r="K860"/>
  <c r="I850"/>
  <c r="J850"/>
  <c r="K850"/>
  <c r="I846"/>
  <c r="J846"/>
  <c r="K846"/>
  <c r="I840"/>
  <c r="J840"/>
  <c r="K840"/>
  <c r="I824"/>
  <c r="J824"/>
  <c r="K824"/>
  <c r="I809"/>
  <c r="J809"/>
  <c r="K809"/>
  <c r="I794"/>
  <c r="J794"/>
  <c r="K794"/>
  <c r="I779"/>
  <c r="J779"/>
  <c r="K779"/>
  <c r="I759"/>
  <c r="J759"/>
  <c r="K759"/>
  <c r="I745"/>
  <c r="J745"/>
  <c r="K745"/>
  <c r="I710"/>
  <c r="J710"/>
  <c r="K710"/>
  <c r="I706"/>
  <c r="J706"/>
  <c r="K706"/>
  <c r="I697"/>
  <c r="J697"/>
  <c r="K697"/>
  <c r="I690"/>
  <c r="J690"/>
  <c r="K690"/>
  <c r="I674"/>
  <c r="J674"/>
  <c r="K674"/>
  <c r="I659"/>
  <c r="J659"/>
  <c r="K659"/>
  <c r="I652"/>
  <c r="J652"/>
  <c r="K652"/>
  <c r="I634"/>
  <c r="J634"/>
  <c r="K634"/>
  <c r="I601"/>
  <c r="J601"/>
  <c r="K601"/>
  <c r="I596"/>
  <c r="J596"/>
  <c r="K596"/>
  <c r="I588"/>
  <c r="J588"/>
  <c r="K588"/>
  <c r="I572"/>
  <c r="J572"/>
  <c r="K572"/>
  <c r="I570"/>
  <c r="J570"/>
  <c r="K570"/>
  <c r="I565"/>
  <c r="J565"/>
  <c r="K565"/>
  <c r="I558"/>
  <c r="J558"/>
  <c r="K558"/>
  <c r="I553"/>
  <c r="J553"/>
  <c r="K553"/>
  <c r="I549"/>
  <c r="J549"/>
  <c r="K549"/>
  <c r="I546"/>
  <c r="J546"/>
  <c r="K546"/>
  <c r="I540"/>
  <c r="J540"/>
  <c r="K540"/>
  <c r="I538"/>
  <c r="J538"/>
  <c r="K538"/>
  <c r="I529"/>
  <c r="J529"/>
  <c r="K529"/>
  <c r="I512"/>
  <c r="J512"/>
  <c r="K512"/>
  <c r="I495"/>
  <c r="J495"/>
  <c r="K495"/>
  <c r="I491"/>
  <c r="J491"/>
  <c r="K491"/>
  <c r="I487"/>
  <c r="J487"/>
  <c r="K487"/>
  <c r="I479"/>
  <c r="J479"/>
  <c r="K479"/>
  <c r="I471"/>
  <c r="J471"/>
  <c r="K471"/>
  <c r="I467"/>
  <c r="J467"/>
  <c r="K467"/>
  <c r="I461"/>
  <c r="J461"/>
  <c r="K461"/>
  <c r="I453"/>
  <c r="J453"/>
  <c r="K453"/>
  <c r="I441"/>
  <c r="J441"/>
  <c r="K441"/>
  <c r="I433"/>
  <c r="J433"/>
  <c r="K433"/>
  <c r="I429"/>
  <c r="J429"/>
  <c r="K429"/>
  <c r="I425"/>
  <c r="J425"/>
  <c r="K425"/>
  <c r="I421"/>
  <c r="J421"/>
  <c r="K421"/>
  <c r="I409"/>
  <c r="J409"/>
  <c r="K409"/>
  <c r="I404"/>
  <c r="J404"/>
  <c r="K404"/>
  <c r="I399"/>
  <c r="J399"/>
  <c r="K399"/>
  <c r="I397"/>
  <c r="J397"/>
  <c r="K397"/>
  <c r="I391"/>
  <c r="J391"/>
  <c r="K391"/>
  <c r="I382"/>
  <c r="J382"/>
  <c r="K382"/>
  <c r="I375"/>
  <c r="J375"/>
  <c r="K375"/>
  <c r="I373"/>
  <c r="J373"/>
  <c r="K373"/>
  <c r="I367"/>
  <c r="J367"/>
  <c r="K367"/>
  <c r="I363"/>
  <c r="J363"/>
  <c r="K363"/>
  <c r="I359"/>
  <c r="J359"/>
  <c r="K359"/>
  <c r="I356"/>
  <c r="J356"/>
  <c r="K356"/>
  <c r="I350"/>
  <c r="J350"/>
  <c r="K350"/>
  <c r="I345"/>
  <c r="J345"/>
  <c r="K345"/>
  <c r="I331"/>
  <c r="J331"/>
  <c r="K331"/>
  <c r="I325"/>
  <c r="J325"/>
  <c r="K325"/>
  <c r="J103"/>
  <c r="K103"/>
  <c r="I98"/>
  <c r="J98"/>
  <c r="K98"/>
  <c r="I13"/>
  <c r="J13"/>
  <c r="K13"/>
  <c r="J8"/>
  <c r="K8"/>
  <c r="I1170"/>
  <c r="I1262"/>
  <c r="I103"/>
  <c r="I8"/>
  <c r="I892" l="1"/>
  <c r="J1318"/>
  <c r="J913"/>
  <c r="I913"/>
  <c r="I1040"/>
  <c r="I1071"/>
  <c r="K600"/>
  <c r="J600"/>
  <c r="I600"/>
  <c r="K324"/>
  <c r="J324"/>
  <c r="I324"/>
  <c r="L7"/>
  <c r="K23"/>
  <c r="J23"/>
  <c r="I23"/>
  <c r="K913"/>
  <c r="I440"/>
  <c r="K1318"/>
  <c r="I1318"/>
  <c r="K142"/>
  <c r="J142"/>
  <c r="I142"/>
  <c r="K440"/>
  <c r="J440"/>
  <c r="I557"/>
  <c r="J396"/>
  <c r="J1095"/>
  <c r="K396"/>
  <c r="K892"/>
  <c r="K1040"/>
  <c r="K1095"/>
  <c r="I537"/>
  <c r="I1095"/>
  <c r="J1071"/>
  <c r="K1071"/>
  <c r="J1040"/>
  <c r="J892"/>
  <c r="K557"/>
  <c r="J557"/>
  <c r="K537"/>
  <c r="J537"/>
  <c r="I396"/>
  <c r="I131"/>
  <c r="J131"/>
  <c r="K131"/>
  <c r="W16" i="6"/>
  <c r="W400"/>
  <c r="W348"/>
  <c r="W328"/>
  <c r="W294"/>
  <c r="W285"/>
  <c r="W303"/>
  <c r="W318"/>
  <c r="W310"/>
  <c r="W333"/>
  <c r="W88"/>
  <c r="W68"/>
  <c r="W51"/>
  <c r="W47"/>
  <c r="W363"/>
  <c r="W357"/>
  <c r="W351"/>
  <c r="W342"/>
  <c r="W267"/>
  <c r="W265"/>
  <c r="W260"/>
  <c r="W256"/>
  <c r="W394"/>
  <c r="W273"/>
  <c r="W368"/>
  <c r="W346"/>
  <c r="W338"/>
  <c r="W382"/>
  <c r="W271"/>
  <c r="W459"/>
  <c r="W386"/>
  <c r="W262"/>
  <c r="W78"/>
  <c r="W72"/>
  <c r="W66"/>
  <c r="W444"/>
  <c r="W364"/>
  <c r="W359"/>
  <c r="W353"/>
  <c r="W326"/>
  <c r="W320"/>
  <c r="W49"/>
  <c r="W64"/>
  <c r="W407"/>
  <c r="W376"/>
  <c r="W343"/>
  <c r="W287"/>
  <c r="W272"/>
  <c r="W392"/>
  <c r="W350"/>
  <c r="W340"/>
  <c r="W331"/>
  <c r="W308"/>
  <c r="W283"/>
  <c r="W91"/>
  <c r="W62"/>
  <c r="W370"/>
  <c r="W322"/>
  <c r="W80"/>
  <c r="W18"/>
  <c r="W378"/>
  <c r="W365"/>
  <c r="W345"/>
  <c r="W313"/>
  <c r="W289"/>
  <c r="W55"/>
  <c r="W279"/>
  <c r="W37"/>
  <c r="W33"/>
  <c r="W388"/>
  <c r="W334"/>
  <c r="W304"/>
  <c r="W275"/>
  <c r="W119"/>
  <c r="W82"/>
  <c r="W44"/>
  <c r="W20"/>
  <c r="W384"/>
  <c r="W380"/>
  <c r="W315"/>
  <c r="W291"/>
  <c r="W269"/>
  <c r="W254"/>
  <c r="W74"/>
  <c r="W70"/>
  <c r="W1178"/>
  <c r="W1161"/>
  <c r="W1156"/>
  <c r="W1145"/>
  <c r="W945"/>
  <c r="W1185"/>
  <c r="W1151"/>
  <c r="W1142"/>
  <c r="W1053"/>
  <c r="W1047"/>
  <c r="W1029"/>
  <c r="W1017"/>
  <c r="W1010"/>
  <c r="W1252"/>
  <c r="W1243"/>
  <c r="W1231"/>
  <c r="W1134"/>
  <c r="W1119"/>
  <c r="W936"/>
  <c r="W1316"/>
  <c r="W1305"/>
  <c r="W1282"/>
  <c r="W1193"/>
  <c r="W1182"/>
  <c r="W1149"/>
  <c r="W1139"/>
  <c r="W1114"/>
  <c r="W1084"/>
  <c r="W1072"/>
  <c r="W1061"/>
  <c r="W1037"/>
  <c r="W1026"/>
  <c r="W1015"/>
  <c r="W1003"/>
  <c r="W990"/>
  <c r="W967"/>
  <c r="W959"/>
  <c r="W939"/>
  <c r="W1263"/>
  <c r="W1254"/>
  <c r="W1245"/>
  <c r="W1171"/>
  <c r="W1160"/>
  <c r="W1155"/>
  <c r="W1120"/>
  <c r="W944"/>
  <c r="W938"/>
  <c r="W1052"/>
  <c r="W1046"/>
  <c r="W1028"/>
  <c r="W1009"/>
  <c r="W997"/>
  <c r="W911"/>
  <c r="W851"/>
  <c r="W841"/>
  <c r="W1235"/>
  <c r="W1179"/>
  <c r="W1172"/>
  <c r="W1162"/>
  <c r="W1157"/>
  <c r="W1059"/>
  <c r="W1048"/>
  <c r="W1042"/>
  <c r="W1023"/>
  <c r="W1000"/>
  <c r="W1286"/>
  <c r="W1143"/>
  <c r="W1133"/>
  <c r="W1127"/>
  <c r="W1054"/>
  <c r="W941"/>
  <c r="W935"/>
  <c r="W1192"/>
  <c r="W1181"/>
  <c r="W1174"/>
  <c r="W1031"/>
  <c r="W1020"/>
  <c r="W943"/>
  <c r="W937"/>
  <c r="W1268"/>
  <c r="W791"/>
  <c r="W754"/>
  <c r="W745"/>
  <c r="W730"/>
  <c r="W723"/>
  <c r="W592"/>
  <c r="W519"/>
  <c r="W507"/>
  <c r="W497"/>
  <c r="W489"/>
  <c r="W482"/>
  <c r="W445"/>
  <c r="W361"/>
  <c r="W329"/>
  <c r="W286"/>
  <c r="W89"/>
  <c r="W71"/>
  <c r="W655"/>
  <c r="W575"/>
  <c r="W298"/>
  <c r="W288"/>
  <c r="W215"/>
  <c r="W161"/>
  <c r="W153"/>
  <c r="W137"/>
  <c r="W111"/>
  <c r="W53"/>
  <c r="W39"/>
  <c r="W30"/>
  <c r="W925"/>
  <c r="W401"/>
  <c r="W385"/>
  <c r="W314"/>
  <c r="W300"/>
  <c r="W255"/>
  <c r="W75"/>
  <c r="W56"/>
  <c r="W19"/>
  <c r="W909"/>
  <c r="W866"/>
  <c r="W861"/>
  <c r="W831"/>
  <c r="W829"/>
  <c r="W820"/>
  <c r="W812"/>
  <c r="W803"/>
  <c r="W795"/>
  <c r="W782"/>
  <c r="W771"/>
  <c r="W729"/>
  <c r="W720"/>
  <c r="W711"/>
  <c r="W707"/>
  <c r="W702"/>
  <c r="W697"/>
  <c r="W687"/>
  <c r="W667"/>
  <c r="W593"/>
  <c r="W570"/>
  <c r="W553"/>
  <c r="W542"/>
  <c r="W527"/>
  <c r="W516"/>
  <c r="W504"/>
  <c r="W468"/>
  <c r="W387"/>
  <c r="W347"/>
  <c r="W332"/>
  <c r="W257"/>
  <c r="W206"/>
  <c r="W190"/>
  <c r="W182"/>
  <c r="W176"/>
  <c r="W170"/>
  <c r="W163"/>
  <c r="W144"/>
  <c r="W127"/>
  <c r="W101"/>
  <c r="W927"/>
  <c r="W924"/>
  <c r="W915"/>
  <c r="W904"/>
  <c r="W836"/>
  <c r="W594"/>
  <c r="W433"/>
  <c r="W404"/>
  <c r="W293"/>
  <c r="W274"/>
  <c r="W198"/>
  <c r="W121"/>
  <c r="W76"/>
  <c r="W58"/>
  <c r="W41"/>
  <c r="W832"/>
  <c r="W826"/>
  <c r="W822"/>
  <c r="W797"/>
  <c r="W722"/>
  <c r="W713"/>
  <c r="W699"/>
  <c r="W692"/>
  <c r="W648"/>
  <c r="W644"/>
  <c r="W413"/>
  <c r="W369"/>
  <c r="W305"/>
  <c r="W165"/>
  <c r="W146"/>
  <c r="W95"/>
  <c r="W79"/>
  <c r="W863"/>
  <c r="W858"/>
  <c r="W847"/>
  <c r="W837"/>
  <c r="W802"/>
  <c r="W742"/>
  <c r="W736"/>
  <c r="W717"/>
  <c r="W629"/>
  <c r="W624"/>
  <c r="W604"/>
  <c r="W596"/>
  <c r="W409"/>
  <c r="W391"/>
  <c r="W371"/>
  <c r="W319"/>
  <c r="W258"/>
  <c r="W214"/>
  <c r="W156"/>
  <c r="W147"/>
  <c r="W81"/>
  <c r="W60"/>
  <c r="W42"/>
  <c r="W922"/>
  <c r="W902"/>
  <c r="W853"/>
  <c r="W731"/>
  <c r="W724"/>
  <c r="W715"/>
  <c r="W710"/>
  <c r="W704"/>
  <c r="W701"/>
  <c r="W694"/>
  <c r="W681"/>
  <c r="W463"/>
  <c r="W393"/>
  <c r="W337"/>
  <c r="W277"/>
  <c r="W172"/>
  <c r="W83"/>
  <c r="W860"/>
  <c r="W642"/>
  <c r="W632"/>
  <c r="W625"/>
  <c r="W617"/>
  <c r="W609"/>
  <c r="W606"/>
  <c r="W598"/>
  <c r="W597"/>
  <c r="W589"/>
  <c r="W581"/>
  <c r="W356"/>
  <c r="W280"/>
  <c r="W193"/>
  <c r="W63"/>
  <c r="W926"/>
  <c r="W923"/>
  <c r="W914"/>
  <c r="W677"/>
  <c r="W652"/>
  <c r="W647"/>
  <c r="W637"/>
  <c r="W530"/>
  <c r="W521"/>
  <c r="W510"/>
  <c r="W499"/>
  <c r="W454"/>
  <c r="W410"/>
  <c r="W377"/>
  <c r="W281"/>
  <c r="W179"/>
  <c r="W173"/>
  <c r="W167"/>
  <c r="W158"/>
  <c r="W149"/>
  <c r="W107"/>
  <c r="W65"/>
  <c r="W57"/>
  <c r="W10"/>
  <c r="W862"/>
  <c r="W850"/>
  <c r="W840"/>
  <c r="W804"/>
  <c r="W796"/>
  <c r="W752"/>
  <c r="W721"/>
  <c r="W683"/>
  <c r="W591"/>
  <c r="W583"/>
  <c r="W517"/>
  <c r="W505"/>
  <c r="W495"/>
  <c r="W480"/>
  <c r="W464"/>
  <c r="W449"/>
  <c r="W417"/>
  <c r="W397"/>
  <c r="W360"/>
  <c r="W307"/>
  <c r="W195"/>
  <c r="W86"/>
  <c r="W821"/>
  <c r="W813"/>
  <c r="W741"/>
  <c r="W735"/>
  <c r="W716"/>
  <c r="W714"/>
  <c r="W708"/>
  <c r="W703"/>
  <c r="W698"/>
  <c r="W693"/>
  <c r="W654"/>
  <c r="W639"/>
  <c r="W532"/>
  <c r="W523"/>
  <c r="W512"/>
  <c r="W492"/>
  <c r="W461"/>
  <c r="W327"/>
  <c r="W309"/>
  <c r="W213"/>
  <c r="W203"/>
  <c r="W169"/>
  <c r="W160"/>
  <c r="W151"/>
  <c r="W69"/>
  <c r="W59"/>
  <c r="W45"/>
  <c r="W28"/>
  <c r="W14"/>
  <c r="W34"/>
  <c r="W35"/>
  <c r="W24"/>
  <c r="W25"/>
  <c r="W27"/>
  <c r="W29"/>
  <c r="W48"/>
  <c r="W17"/>
  <c r="W975"/>
  <c r="W242"/>
  <c r="W229"/>
  <c r="W204"/>
  <c r="W1321"/>
  <c r="W1300"/>
  <c r="W1278"/>
  <c r="W1267"/>
  <c r="W1250"/>
  <c r="W1233"/>
  <c r="W1227"/>
  <c r="W220"/>
  <c r="W188"/>
  <c r="W178"/>
  <c r="W171"/>
  <c r="W1327"/>
  <c r="W1307"/>
  <c r="W1295"/>
  <c r="W876"/>
  <c r="W1323"/>
  <c r="W1302"/>
  <c r="W1291"/>
  <c r="W1275"/>
  <c r="W1269"/>
  <c r="W1260"/>
  <c r="W1240"/>
  <c r="W1228"/>
  <c r="W1297"/>
  <c r="W1325"/>
  <c r="W1315"/>
  <c r="W1281"/>
  <c r="W1271"/>
  <c r="W1249"/>
  <c r="W1242"/>
  <c r="W1226"/>
  <c r="W237"/>
  <c r="W1320"/>
  <c r="W1311"/>
  <c r="W1288"/>
  <c r="W1306"/>
  <c r="W1283"/>
  <c r="W1259"/>
  <c r="W1253"/>
  <c r="W1251"/>
  <c r="W1244"/>
  <c r="W1239"/>
  <c r="W1232"/>
  <c r="W1322"/>
  <c r="W1312"/>
  <c r="W1301"/>
  <c r="W1203"/>
  <c r="W956"/>
  <c r="W760"/>
  <c r="W1296"/>
  <c r="W1274"/>
  <c r="W1270"/>
  <c r="W1264"/>
  <c r="W1255"/>
  <c r="W1246"/>
  <c r="W1241"/>
  <c r="W1234"/>
  <c r="W1107"/>
  <c r="W751"/>
  <c r="W1292"/>
  <c r="W1221"/>
  <c r="W1319"/>
  <c r="W1310"/>
  <c r="W1287"/>
  <c r="W1256"/>
  <c r="W1236"/>
  <c r="W1198"/>
  <c r="W1189"/>
  <c r="W1109"/>
  <c r="W1222"/>
  <c r="W1213"/>
  <c r="W1205"/>
  <c r="W1176"/>
  <c r="W1167"/>
  <c r="W1150"/>
  <c r="W1141"/>
  <c r="W1125"/>
  <c r="W1219"/>
  <c r="W1209"/>
  <c r="W1200"/>
  <c r="W1146"/>
  <c r="W1136"/>
  <c r="W1116"/>
  <c r="W1111"/>
  <c r="W1215"/>
  <c r="W1207"/>
  <c r="W1186"/>
  <c r="W1168"/>
  <c r="W1108"/>
  <c r="W1220"/>
  <c r="W1130"/>
  <c r="W1124"/>
  <c r="W1118"/>
  <c r="W1113"/>
  <c r="W1208"/>
  <c r="W1197"/>
  <c r="W1177"/>
  <c r="W1159"/>
  <c r="W1154"/>
  <c r="W1144"/>
  <c r="W1135"/>
  <c r="W1128"/>
  <c r="W1110"/>
  <c r="W1204"/>
  <c r="W1194"/>
  <c r="W1183"/>
  <c r="W1175"/>
  <c r="W1166"/>
  <c r="W1158"/>
  <c r="W1140"/>
  <c r="W1126"/>
  <c r="W1199"/>
  <c r="W1190"/>
  <c r="W1129"/>
  <c r="W1112"/>
  <c r="W1223"/>
  <c r="W1214"/>
  <c r="W1206"/>
  <c r="W1121"/>
  <c r="W1210"/>
  <c r="W1191"/>
  <c r="W1180"/>
  <c r="W1173"/>
  <c r="W1163"/>
  <c r="W1216"/>
  <c r="W1115"/>
  <c r="W1102"/>
  <c r="W1091"/>
  <c r="W1067"/>
  <c r="W1057"/>
  <c r="W1032"/>
  <c r="W1021"/>
  <c r="W1011"/>
  <c r="W1097"/>
  <c r="W1086"/>
  <c r="W1074"/>
  <c r="W1063"/>
  <c r="W1104"/>
  <c r="W1081"/>
  <c r="W1069"/>
  <c r="W992"/>
  <c r="W1088"/>
  <c r="W1076"/>
  <c r="W1018"/>
  <c r="W994"/>
  <c r="W1106"/>
  <c r="W1083"/>
  <c r="W1044"/>
  <c r="W1036"/>
  <c r="W1025"/>
  <c r="W1014"/>
  <c r="W1101"/>
  <c r="W1078"/>
  <c r="W1056"/>
  <c r="W1006"/>
  <c r="W998"/>
  <c r="W1096"/>
  <c r="W1085"/>
  <c r="W1073"/>
  <c r="W1062"/>
  <c r="W1051"/>
  <c r="W1045"/>
  <c r="W1027"/>
  <c r="W1008"/>
  <c r="W1004"/>
  <c r="W996"/>
  <c r="W1103"/>
  <c r="W1092"/>
  <c r="W1080"/>
  <c r="W1068"/>
  <c r="W1058"/>
  <c r="W1041"/>
  <c r="W1033"/>
  <c r="W1022"/>
  <c r="W1012"/>
  <c r="W999"/>
  <c r="W988"/>
  <c r="W1098"/>
  <c r="W1087"/>
  <c r="W1075"/>
  <c r="W1064"/>
  <c r="W1105"/>
  <c r="W1093"/>
  <c r="W1082"/>
  <c r="W1049"/>
  <c r="W1043"/>
  <c r="W1035"/>
  <c r="W1024"/>
  <c r="W1007"/>
  <c r="W1001"/>
  <c r="W1100"/>
  <c r="W1089"/>
  <c r="W1065"/>
  <c r="W1038"/>
  <c r="W1019"/>
  <c r="W982"/>
  <c r="W973"/>
  <c r="W977"/>
  <c r="W969"/>
  <c r="W961"/>
  <c r="W951"/>
  <c r="W896"/>
  <c r="W984"/>
  <c r="W965"/>
  <c r="W946"/>
  <c r="W929"/>
  <c r="W917"/>
  <c r="W906"/>
  <c r="W898"/>
  <c r="W989"/>
  <c r="W953"/>
  <c r="W991"/>
  <c r="W966"/>
  <c r="W955"/>
  <c r="W948"/>
  <c r="W919"/>
  <c r="W908"/>
  <c r="W993"/>
  <c r="W972"/>
  <c r="W962"/>
  <c r="W957"/>
  <c r="W995"/>
  <c r="W986"/>
  <c r="W976"/>
  <c r="W968"/>
  <c r="W960"/>
  <c r="W950"/>
  <c r="W940"/>
  <c r="W932"/>
  <c r="W920"/>
  <c r="W910"/>
  <c r="W900"/>
  <c r="W983"/>
  <c r="W974"/>
  <c r="W964"/>
  <c r="W958"/>
  <c r="W928"/>
  <c r="W916"/>
  <c r="W978"/>
  <c r="W970"/>
  <c r="W952"/>
  <c r="W934"/>
  <c r="W921"/>
  <c r="W985"/>
  <c r="W947"/>
  <c r="W930"/>
  <c r="W907"/>
  <c r="W980"/>
  <c r="W883"/>
  <c r="W872"/>
  <c r="W856"/>
  <c r="W889"/>
  <c r="W878"/>
  <c r="W868"/>
  <c r="W816"/>
  <c r="W874"/>
  <c r="W880"/>
  <c r="W828"/>
  <c r="W824"/>
  <c r="W817"/>
  <c r="W815"/>
  <c r="W809"/>
  <c r="W805"/>
  <c r="W799"/>
  <c r="W893"/>
  <c r="W886"/>
  <c r="W875"/>
  <c r="W865"/>
  <c r="W848"/>
  <c r="W838"/>
  <c r="W794"/>
  <c r="W895"/>
  <c r="W855"/>
  <c r="W844"/>
  <c r="W835"/>
  <c r="W825"/>
  <c r="W819"/>
  <c r="W811"/>
  <c r="W807"/>
  <c r="W801"/>
  <c r="W897"/>
  <c r="W888"/>
  <c r="W877"/>
  <c r="W867"/>
  <c r="W789"/>
  <c r="W899"/>
  <c r="W884"/>
  <c r="W873"/>
  <c r="W857"/>
  <c r="W846"/>
  <c r="W827"/>
  <c r="W890"/>
  <c r="W879"/>
  <c r="W869"/>
  <c r="W852"/>
  <c r="W842"/>
  <c r="W833"/>
  <c r="W798"/>
  <c r="W885"/>
  <c r="W864"/>
  <c r="W830"/>
  <c r="W814"/>
  <c r="W810"/>
  <c r="W881"/>
  <c r="W870"/>
  <c r="W854"/>
  <c r="W843"/>
  <c r="W834"/>
  <c r="W806"/>
  <c r="W800"/>
  <c r="W790"/>
  <c r="W777"/>
  <c r="W767"/>
  <c r="W756"/>
  <c r="W747"/>
  <c r="W740"/>
  <c r="W734"/>
  <c r="W669"/>
  <c r="W792"/>
  <c r="W784"/>
  <c r="W773"/>
  <c r="W762"/>
  <c r="W753"/>
  <c r="W769"/>
  <c r="W757"/>
  <c r="W749"/>
  <c r="W671"/>
  <c r="W786"/>
  <c r="W774"/>
  <c r="W764"/>
  <c r="W781"/>
  <c r="W770"/>
  <c r="W759"/>
  <c r="W750"/>
  <c r="W738"/>
  <c r="W728"/>
  <c r="W719"/>
  <c r="W788"/>
  <c r="W776"/>
  <c r="W766"/>
  <c r="W746"/>
  <c r="W739"/>
  <c r="W733"/>
  <c r="W726"/>
  <c r="W712"/>
  <c r="W706"/>
  <c r="W691"/>
  <c r="W676"/>
  <c r="W783"/>
  <c r="W772"/>
  <c r="W761"/>
  <c r="W768"/>
  <c r="W748"/>
  <c r="W785"/>
  <c r="W779"/>
  <c r="W763"/>
  <c r="W679"/>
  <c r="W780"/>
  <c r="W743"/>
  <c r="W737"/>
  <c r="W727"/>
  <c r="W718"/>
  <c r="W700"/>
  <c r="W695"/>
  <c r="W787"/>
  <c r="W775"/>
  <c r="W765"/>
  <c r="W755"/>
  <c r="W732"/>
  <c r="W725"/>
  <c r="W685"/>
  <c r="W675"/>
  <c r="W678"/>
  <c r="W663"/>
  <c r="W653"/>
  <c r="W638"/>
  <c r="W627"/>
  <c r="W623"/>
  <c r="W616"/>
  <c r="W614"/>
  <c r="W605"/>
  <c r="W602"/>
  <c r="W577"/>
  <c r="W680"/>
  <c r="W586"/>
  <c r="W579"/>
  <c r="W682"/>
  <c r="W665"/>
  <c r="W640"/>
  <c r="W630"/>
  <c r="W626"/>
  <c r="W618"/>
  <c r="W607"/>
  <c r="W684"/>
  <c r="W660"/>
  <c r="W650"/>
  <c r="W588"/>
  <c r="W580"/>
  <c r="W656"/>
  <c r="W686"/>
  <c r="W668"/>
  <c r="W662"/>
  <c r="W590"/>
  <c r="W582"/>
  <c r="W657"/>
  <c r="W643"/>
  <c r="W634"/>
  <c r="W631"/>
  <c r="W621"/>
  <c r="W619"/>
  <c r="W611"/>
  <c r="W608"/>
  <c r="W688"/>
  <c r="W670"/>
  <c r="W664"/>
  <c r="W584"/>
  <c r="W690"/>
  <c r="W672"/>
  <c r="W659"/>
  <c r="W649"/>
  <c r="W645"/>
  <c r="W635"/>
  <c r="W622"/>
  <c r="W620"/>
  <c r="W613"/>
  <c r="W610"/>
  <c r="W601"/>
  <c r="W674"/>
  <c r="W666"/>
  <c r="W641"/>
  <c r="W585"/>
  <c r="W661"/>
  <c r="W646"/>
  <c r="W636"/>
  <c r="W628"/>
  <c r="W615"/>
  <c r="W612"/>
  <c r="W603"/>
  <c r="W566"/>
  <c r="W538"/>
  <c r="W531"/>
  <c r="W522"/>
  <c r="W500"/>
  <c r="W488"/>
  <c r="W481"/>
  <c r="W426"/>
  <c r="W422"/>
  <c r="W572"/>
  <c r="W562"/>
  <c r="W518"/>
  <c r="W506"/>
  <c r="W496"/>
  <c r="W469"/>
  <c r="W560"/>
  <c r="W550"/>
  <c r="W540"/>
  <c r="W533"/>
  <c r="W524"/>
  <c r="W513"/>
  <c r="W501"/>
  <c r="W483"/>
  <c r="W477"/>
  <c r="W471"/>
  <c r="W574"/>
  <c r="W563"/>
  <c r="W535"/>
  <c r="W508"/>
  <c r="W498"/>
  <c r="W435"/>
  <c r="W576"/>
  <c r="W541"/>
  <c r="W526"/>
  <c r="W515"/>
  <c r="W503"/>
  <c r="W485"/>
  <c r="W472"/>
  <c r="W447"/>
  <c r="W415"/>
  <c r="W578"/>
  <c r="W565"/>
  <c r="W558"/>
  <c r="W547"/>
  <c r="W437"/>
  <c r="W430"/>
  <c r="W411"/>
  <c r="W405"/>
  <c r="W554"/>
  <c r="W543"/>
  <c r="W456"/>
  <c r="W567"/>
  <c r="W559"/>
  <c r="W549"/>
  <c r="W476"/>
  <c r="W419"/>
  <c r="W573"/>
  <c r="W555"/>
  <c r="W544"/>
  <c r="W487"/>
  <c r="W462"/>
  <c r="W568"/>
  <c r="W561"/>
  <c r="W551"/>
  <c r="W534"/>
  <c r="W525"/>
  <c r="W514"/>
  <c r="W502"/>
  <c r="W493"/>
  <c r="W474"/>
  <c r="W446"/>
  <c r="W441"/>
  <c r="W546"/>
  <c r="W529"/>
  <c r="W520"/>
  <c r="W509"/>
  <c r="W491"/>
  <c r="W484"/>
  <c r="W479"/>
  <c r="W457"/>
  <c r="W448"/>
  <c r="W427"/>
  <c r="W406"/>
  <c r="W264"/>
  <c r="W450"/>
  <c r="W429"/>
  <c r="W311"/>
  <c r="W282"/>
  <c r="W248"/>
  <c r="W245"/>
  <c r="W465"/>
  <c r="W431"/>
  <c r="W389"/>
  <c r="W367"/>
  <c r="W312"/>
  <c r="W297"/>
  <c r="W284"/>
  <c r="W249"/>
  <c r="W467"/>
  <c r="W451"/>
  <c r="W412"/>
  <c r="W434"/>
  <c r="W414"/>
  <c r="W436"/>
  <c r="W416"/>
  <c r="W373"/>
  <c r="W352"/>
  <c r="W335"/>
  <c r="W302"/>
  <c r="W290"/>
  <c r="W270"/>
  <c r="W251"/>
  <c r="W453"/>
  <c r="W438"/>
  <c r="W418"/>
  <c r="W375"/>
  <c r="W354"/>
  <c r="W336"/>
  <c r="W317"/>
  <c r="W292"/>
  <c r="W253"/>
  <c r="W473"/>
  <c r="W455"/>
  <c r="W442"/>
  <c r="W421"/>
  <c r="W399"/>
  <c r="W379"/>
  <c r="W339"/>
  <c r="W321"/>
  <c r="W475"/>
  <c r="W458"/>
  <c r="W443"/>
  <c r="W423"/>
  <c r="W295"/>
  <c r="W276"/>
  <c r="W259"/>
  <c r="W425"/>
  <c r="W402"/>
  <c r="W383"/>
  <c r="W341"/>
  <c r="W325"/>
  <c r="W278"/>
  <c r="W209"/>
  <c r="W200"/>
  <c r="W186"/>
  <c r="W224"/>
  <c r="W205"/>
  <c r="W196"/>
  <c r="W189"/>
  <c r="W180"/>
  <c r="W166"/>
  <c r="W157"/>
  <c r="W148"/>
  <c r="W235"/>
  <c r="W227"/>
  <c r="W221"/>
  <c r="W211"/>
  <c r="W201"/>
  <c r="W239"/>
  <c r="W216"/>
  <c r="W197"/>
  <c r="W181"/>
  <c r="W168"/>
  <c r="W159"/>
  <c r="W150"/>
  <c r="W228"/>
  <c r="W222"/>
  <c r="W219"/>
  <c r="W109"/>
  <c r="W99"/>
  <c r="W241"/>
  <c r="W208"/>
  <c r="W199"/>
  <c r="W175"/>
  <c r="W152"/>
  <c r="W135"/>
  <c r="W123"/>
  <c r="W243"/>
  <c r="W230"/>
  <c r="W223"/>
  <c r="W244"/>
  <c r="W234"/>
  <c r="W226"/>
  <c r="W218"/>
  <c r="W210"/>
  <c r="W192"/>
  <c r="W162"/>
  <c r="W154"/>
  <c r="W125"/>
  <c r="W113"/>
  <c r="W246"/>
  <c r="W238"/>
  <c r="W231"/>
  <c r="W140"/>
  <c r="W115"/>
  <c r="W236"/>
  <c r="W212"/>
  <c r="W202"/>
  <c r="W194"/>
  <c r="W164"/>
  <c r="W155"/>
  <c r="W129"/>
  <c r="W117"/>
  <c r="W240"/>
  <c r="W233"/>
  <c r="W217"/>
  <c r="W207"/>
  <c r="W184"/>
  <c r="W122"/>
  <c r="W105"/>
  <c r="W124"/>
  <c r="W100"/>
  <c r="W126"/>
  <c r="W128"/>
  <c r="W104"/>
  <c r="W84"/>
  <c r="W43"/>
  <c r="W106"/>
  <c r="W9"/>
  <c r="W132"/>
  <c r="W108"/>
  <c r="W134"/>
  <c r="W110"/>
  <c r="W67"/>
  <c r="W46"/>
  <c r="W136"/>
  <c r="W112"/>
  <c r="W114"/>
  <c r="W139"/>
  <c r="W116"/>
  <c r="W92"/>
  <c r="W73"/>
  <c r="W50"/>
  <c r="W32"/>
  <c r="W118"/>
  <c r="W94"/>
  <c r="W143"/>
  <c r="W120"/>
  <c r="W96"/>
  <c r="W77"/>
  <c r="W54"/>
  <c r="W36"/>
  <c r="W21"/>
  <c r="W15"/>
  <c r="K7" i="4" l="1"/>
  <c r="J7"/>
  <c r="I7"/>
  <c r="I6" s="1"/>
  <c r="W11" i="6"/>
  <c r="AN6"/>
  <c r="W6" s="1"/>
  <c r="E8" i="4"/>
  <c r="E13"/>
  <c r="E98"/>
  <c r="E103"/>
  <c r="E325"/>
  <c r="E331"/>
  <c r="E345"/>
  <c r="E350"/>
  <c r="E356"/>
  <c r="E359"/>
  <c r="E363"/>
  <c r="E367"/>
  <c r="E373"/>
  <c r="E375"/>
  <c r="E382"/>
  <c r="E391"/>
  <c r="E397"/>
  <c r="E399"/>
  <c r="E404"/>
  <c r="E409"/>
  <c r="E421"/>
  <c r="E425"/>
  <c r="E429"/>
  <c r="E433"/>
  <c r="E441"/>
  <c r="E453"/>
  <c r="E461"/>
  <c r="E467"/>
  <c r="E471"/>
  <c r="E479"/>
  <c r="E487"/>
  <c r="E491"/>
  <c r="E495"/>
  <c r="E512"/>
  <c r="E529"/>
  <c r="E538"/>
  <c r="E540"/>
  <c r="E546"/>
  <c r="E549"/>
  <c r="E553"/>
  <c r="E558"/>
  <c r="E565"/>
  <c r="E570"/>
  <c r="E572"/>
  <c r="E588"/>
  <c r="E596"/>
  <c r="E601"/>
  <c r="E634"/>
  <c r="E652"/>
  <c r="E659"/>
  <c r="E674"/>
  <c r="E690"/>
  <c r="E697"/>
  <c r="E706"/>
  <c r="E710"/>
  <c r="E745"/>
  <c r="E759"/>
  <c r="E779"/>
  <c r="E794"/>
  <c r="E809"/>
  <c r="E819"/>
  <c r="E824"/>
  <c r="E840"/>
  <c r="E846"/>
  <c r="E850"/>
  <c r="E860"/>
  <c r="E872"/>
  <c r="E876"/>
  <c r="E883"/>
  <c r="E888"/>
  <c r="E893"/>
  <c r="E895"/>
  <c r="E902"/>
  <c r="E904"/>
  <c r="E906"/>
  <c r="E914"/>
  <c r="E919"/>
  <c r="E932"/>
  <c r="E934"/>
  <c r="E943"/>
  <c r="E950"/>
  <c r="E955"/>
  <c r="E964"/>
  <c r="E972"/>
  <c r="E980"/>
  <c r="E982"/>
  <c r="E988"/>
  <c r="E1003"/>
  <c r="E1006"/>
  <c r="E1014"/>
  <c r="E1017"/>
  <c r="E1031"/>
  <c r="E1035"/>
  <c r="E1041"/>
  <c r="E1051"/>
  <c r="E1056"/>
  <c r="E1061"/>
  <c r="E1067"/>
  <c r="E1072"/>
  <c r="E1078"/>
  <c r="E1080"/>
  <c r="E1091"/>
  <c r="E1096"/>
  <c r="E1100"/>
  <c r="E1118"/>
  <c r="E1124"/>
  <c r="E1123" s="1"/>
  <c r="E1133"/>
  <c r="E1132" s="1"/>
  <c r="E1139"/>
  <c r="E1138" s="1"/>
  <c r="E1149"/>
  <c r="E1148" s="1"/>
  <c r="E1154"/>
  <c r="E1153" s="1"/>
  <c r="E1166"/>
  <c r="E1165" s="1"/>
  <c r="E1171"/>
  <c r="E1185"/>
  <c r="E1189"/>
  <c r="E1188" s="1"/>
  <c r="E1197"/>
  <c r="E1196" s="1"/>
  <c r="E1203"/>
  <c r="E1202" s="1"/>
  <c r="E1213"/>
  <c r="E1212" s="1"/>
  <c r="E1219"/>
  <c r="E1218" s="1"/>
  <c r="E1226"/>
  <c r="E1225" s="1"/>
  <c r="E1231"/>
  <c r="E1230" s="1"/>
  <c r="E1239"/>
  <c r="E1238" s="1"/>
  <c r="E1249"/>
  <c r="E1248" s="1"/>
  <c r="E1259"/>
  <c r="E1258" s="1"/>
  <c r="E1263"/>
  <c r="E1262" s="1"/>
  <c r="E1274"/>
  <c r="E1273" s="1"/>
  <c r="E1278"/>
  <c r="E1277" s="1"/>
  <c r="E1281"/>
  <c r="E1280" s="1"/>
  <c r="E1286"/>
  <c r="E1285" s="1"/>
  <c r="E1291"/>
  <c r="E1290" s="1"/>
  <c r="E1295"/>
  <c r="E1294" s="1"/>
  <c r="E1300"/>
  <c r="E1299" s="1"/>
  <c r="E1305"/>
  <c r="E1304" s="1"/>
  <c r="E1310"/>
  <c r="E1309" s="1"/>
  <c r="E1315"/>
  <c r="E1314" s="1"/>
  <c r="E1319"/>
  <c r="E1325"/>
  <c r="E1327"/>
  <c r="D1327"/>
  <c r="D1325"/>
  <c r="D1319"/>
  <c r="D1315"/>
  <c r="D1314" s="1"/>
  <c r="D1310"/>
  <c r="D1309" s="1"/>
  <c r="D1305"/>
  <c r="D1304" s="1"/>
  <c r="D1300"/>
  <c r="D1299" s="1"/>
  <c r="D1295"/>
  <c r="D1294" s="1"/>
  <c r="D1291"/>
  <c r="D1290" s="1"/>
  <c r="D1286"/>
  <c r="D1285" s="1"/>
  <c r="D1281"/>
  <c r="D1280" s="1"/>
  <c r="D1278"/>
  <c r="D1277" s="1"/>
  <c r="D1274"/>
  <c r="D1273" s="1"/>
  <c r="D1263"/>
  <c r="D1262" s="1"/>
  <c r="D1259"/>
  <c r="D1258" s="1"/>
  <c r="D1249"/>
  <c r="D1248" s="1"/>
  <c r="D1239"/>
  <c r="D1238" s="1"/>
  <c r="D1231"/>
  <c r="D1230" s="1"/>
  <c r="D1226"/>
  <c r="D1225" s="1"/>
  <c r="D1219"/>
  <c r="D1218" s="1"/>
  <c r="D1213"/>
  <c r="D1212" s="1"/>
  <c r="D1203"/>
  <c r="D1202" s="1"/>
  <c r="D1197"/>
  <c r="D1196" s="1"/>
  <c r="D1189"/>
  <c r="D1188" s="1"/>
  <c r="D1185"/>
  <c r="D1171"/>
  <c r="D1166"/>
  <c r="D1165" s="1"/>
  <c r="D1154"/>
  <c r="D1153" s="1"/>
  <c r="D1149"/>
  <c r="D1148" s="1"/>
  <c r="D1139"/>
  <c r="D1138" s="1"/>
  <c r="D1133"/>
  <c r="D1132" s="1"/>
  <c r="D1124"/>
  <c r="D1123" s="1"/>
  <c r="D1118"/>
  <c r="D1100"/>
  <c r="D1096"/>
  <c r="D1091"/>
  <c r="D1080"/>
  <c r="D1078"/>
  <c r="D1072"/>
  <c r="D1067"/>
  <c r="D1061"/>
  <c r="D1056"/>
  <c r="D1051"/>
  <c r="D1041"/>
  <c r="D1035"/>
  <c r="D1031"/>
  <c r="D1017"/>
  <c r="D1014"/>
  <c r="D1006"/>
  <c r="D1003"/>
  <c r="D988"/>
  <c r="D982"/>
  <c r="D980"/>
  <c r="D972"/>
  <c r="D964"/>
  <c r="D955"/>
  <c r="D950"/>
  <c r="D943"/>
  <c r="D934"/>
  <c r="D932"/>
  <c r="D919"/>
  <c r="D914"/>
  <c r="D906"/>
  <c r="D904"/>
  <c r="D902"/>
  <c r="D895"/>
  <c r="D893"/>
  <c r="D888"/>
  <c r="D883" s="1"/>
  <c r="D876"/>
  <c r="D872"/>
  <c r="D860"/>
  <c r="D850"/>
  <c r="D846"/>
  <c r="D840"/>
  <c r="D824"/>
  <c r="D819"/>
  <c r="D809"/>
  <c r="D794"/>
  <c r="D779"/>
  <c r="D759"/>
  <c r="D745"/>
  <c r="D710"/>
  <c r="D706"/>
  <c r="D697"/>
  <c r="D690"/>
  <c r="D674"/>
  <c r="D659"/>
  <c r="D652"/>
  <c r="D634"/>
  <c r="D601"/>
  <c r="D596"/>
  <c r="D588"/>
  <c r="D572"/>
  <c r="D570"/>
  <c r="D565"/>
  <c r="D558"/>
  <c r="D553"/>
  <c r="D549"/>
  <c r="D546"/>
  <c r="D540"/>
  <c r="D538"/>
  <c r="D529"/>
  <c r="D512"/>
  <c r="D495"/>
  <c r="D491"/>
  <c r="D487"/>
  <c r="D479"/>
  <c r="D471"/>
  <c r="D467"/>
  <c r="D461"/>
  <c r="D453"/>
  <c r="D441"/>
  <c r="D433"/>
  <c r="D429"/>
  <c r="D425"/>
  <c r="D421"/>
  <c r="D409"/>
  <c r="D404"/>
  <c r="D399"/>
  <c r="D397"/>
  <c r="D391"/>
  <c r="D382"/>
  <c r="D375"/>
  <c r="D373"/>
  <c r="D367"/>
  <c r="D363"/>
  <c r="D359"/>
  <c r="D356"/>
  <c r="D350"/>
  <c r="D345"/>
  <c r="D331"/>
  <c r="D325"/>
  <c r="D317"/>
  <c r="D307"/>
  <c r="D302"/>
  <c r="D300"/>
  <c r="D297"/>
  <c r="D269"/>
  <c r="D267"/>
  <c r="D264"/>
  <c r="D262"/>
  <c r="D253"/>
  <c r="D251"/>
  <c r="D248"/>
  <c r="D233"/>
  <c r="D226"/>
  <c r="D192"/>
  <c r="D188"/>
  <c r="D186"/>
  <c r="D184"/>
  <c r="D178"/>
  <c r="D175"/>
  <c r="D146"/>
  <c r="D143"/>
  <c r="D139"/>
  <c r="D134"/>
  <c r="D132"/>
  <c r="D104"/>
  <c r="D103" s="1"/>
  <c r="D99"/>
  <c r="D98" s="1"/>
  <c r="D94"/>
  <c r="D88"/>
  <c r="D86"/>
  <c r="D62"/>
  <c r="D53"/>
  <c r="D41"/>
  <c r="D39"/>
  <c r="D32"/>
  <c r="D27"/>
  <c r="D24"/>
  <c r="D14"/>
  <c r="D13" s="1"/>
  <c r="D9"/>
  <c r="D8" s="1"/>
  <c r="J6" l="1"/>
  <c r="E142"/>
  <c r="E1318"/>
  <c r="D440"/>
  <c r="E600"/>
  <c r="D23"/>
  <c r="D913"/>
  <c r="D324"/>
  <c r="E324"/>
  <c r="E913"/>
  <c r="E23"/>
  <c r="D142"/>
  <c r="D600"/>
  <c r="D1318"/>
  <c r="E440"/>
  <c r="K6"/>
  <c r="L6"/>
  <c r="E1095"/>
  <c r="E1170"/>
  <c r="E131"/>
  <c r="E1071"/>
  <c r="E557"/>
  <c r="E892"/>
  <c r="E1040"/>
  <c r="E537"/>
  <c r="E396"/>
  <c r="D131"/>
  <c r="D537"/>
  <c r="D1095"/>
  <c r="D557"/>
  <c r="D1170"/>
  <c r="D396"/>
  <c r="D892"/>
  <c r="D1040"/>
  <c r="D1071"/>
  <c r="E7" l="1"/>
  <c r="D7"/>
  <c r="F1365" l="1"/>
</calcChain>
</file>

<file path=xl/sharedStrings.xml><?xml version="1.0" encoding="utf-8"?>
<sst xmlns="http://schemas.openxmlformats.org/spreadsheetml/2006/main" count="6518" uniqueCount="1536">
  <si>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</si>
  <si>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</si>
  <si>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</si>
  <si>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</si>
  <si>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</si>
  <si>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</si>
  <si>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</si>
  <si>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</si>
  <si>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</si>
  <si>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</si>
  <si>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</si>
  <si>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</si>
  <si>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</si>
  <si>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</si>
  <si>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</si>
  <si>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</si>
  <si>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</si>
  <si>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</si>
  <si>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</si>
  <si>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</si>
  <si>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</si>
  <si>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</si>
  <si>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</si>
  <si>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</si>
  <si>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</si>
  <si>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</si>
  <si>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</si>
  <si>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</si>
  <si>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</si>
  <si>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</si>
  <si>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</si>
  <si>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</si>
  <si>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</si>
  <si>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</si>
  <si>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</si>
  <si>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</si>
  <si>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</si>
  <si>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</si>
  <si>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</si>
  <si>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</si>
  <si>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</si>
  <si>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</si>
  <si>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</si>
  <si>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</si>
  <si>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</si>
  <si>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</si>
  <si>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</si>
  <si>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</si>
  <si>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</si>
  <si>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</si>
  <si>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</si>
  <si>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</si>
  <si>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</si>
  <si>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</si>
  <si>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</si>
  <si>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</si>
  <si>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</si>
  <si>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</si>
  <si>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</si>
  <si>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</si>
  <si>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</si>
  <si>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</si>
  <si>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</si>
  <si>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</si>
  <si>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</si>
  <si>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</si>
  <si>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</si>
  <si>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</si>
  <si>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</si>
  <si>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</si>
  <si>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</si>
  <si>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</si>
  <si>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</si>
  <si>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</si>
  <si>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</si>
  <si>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</si>
  <si>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</si>
  <si>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</si>
  <si>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</si>
  <si>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</si>
  <si>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</si>
  <si>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</si>
  <si>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</si>
  <si>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</si>
  <si>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</si>
  <si>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</si>
  <si>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</si>
  <si>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</si>
  <si>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</si>
  <si>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</si>
  <si>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</si>
  <si>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</si>
  <si>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</si>
  <si>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</si>
  <si>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</si>
  <si>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</si>
  <si>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</si>
  <si>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</si>
  <si>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</si>
  <si>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</si>
  <si>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</si>
  <si>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</si>
  <si>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</si>
  <si>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</si>
  <si>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</si>
  <si>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</si>
  <si>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</si>
  <si>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</si>
  <si>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</si>
  <si>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</si>
  <si>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</si>
  <si>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</si>
  <si>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</si>
  <si>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</si>
  <si>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</si>
  <si>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</si>
  <si>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</si>
  <si>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</si>
  <si>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</si>
  <si>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</si>
  <si>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</si>
  <si>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</si>
  <si>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</si>
  <si>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</si>
  <si>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</si>
  <si>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</si>
  <si>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</si>
  <si>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</si>
  <si>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</si>
  <si>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</si>
  <si>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</si>
  <si>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</si>
  <si>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</si>
  <si>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</si>
  <si>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</si>
  <si>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</si>
  <si>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</si>
  <si>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</si>
  <si>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</si>
  <si>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</si>
  <si>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</si>
  <si>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</si>
  <si>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</si>
  <si>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</si>
  <si>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</si>
  <si>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</si>
  <si>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</si>
  <si>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</si>
  <si>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</si>
  <si>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</si>
  <si>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</si>
  <si>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</si>
  <si>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</si>
  <si>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</si>
  <si>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</si>
  <si>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</si>
  <si>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</si>
  <si>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</si>
  <si>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</si>
  <si>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</si>
  <si>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</si>
  <si>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</si>
  <si>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</si>
  <si>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</si>
  <si>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</si>
  <si>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</si>
  <si>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</si>
  <si>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</si>
  <si>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</si>
  <si>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</si>
  <si>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</si>
  <si>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</si>
  <si>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</si>
  <si>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</si>
  <si>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</si>
  <si>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</si>
  <si>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</si>
  <si>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</si>
  <si>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</si>
  <si>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</si>
  <si>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</si>
  <si>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</si>
  <si>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</si>
  <si>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</si>
  <si>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</si>
  <si>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</si>
  <si>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</si>
  <si>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</si>
  <si>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</si>
  <si>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</si>
  <si>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</si>
  <si>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</si>
  <si>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</si>
  <si>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</si>
  <si>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</si>
  <si>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</si>
  <si>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</si>
  <si>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</si>
  <si>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</si>
  <si>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</si>
  <si>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</si>
  <si>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</si>
  <si>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</si>
  <si>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</si>
  <si>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</si>
  <si>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</si>
  <si>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</si>
  <si>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</si>
  <si>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</si>
  <si>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</si>
  <si>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</si>
  <si>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</si>
  <si>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</si>
  <si>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</si>
  <si>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</si>
  <si>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</si>
  <si>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</si>
  <si>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</si>
  <si>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</si>
  <si>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</si>
  <si>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</si>
  <si>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</si>
  <si>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</si>
  <si>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</si>
  <si>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</si>
  <si>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</si>
  <si>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</si>
  <si>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</si>
  <si>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</si>
  <si>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</si>
  <si>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</si>
  <si>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</si>
  <si>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</si>
  <si>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</si>
  <si>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</si>
  <si>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</si>
  <si>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</si>
  <si>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</si>
  <si>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</si>
  <si>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</si>
  <si>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</si>
  <si>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</si>
  <si>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</si>
  <si>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</si>
  <si>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</si>
  <si>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</si>
  <si>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</si>
  <si>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</si>
  <si>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</si>
  <si>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</si>
  <si>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</si>
  <si>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</si>
  <si>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</si>
  <si>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</si>
  <si>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</si>
  <si>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</si>
  <si>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</si>
  <si>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</si>
  <si>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</si>
  <si>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</si>
  <si>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</si>
  <si>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</si>
  <si>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</si>
  <si>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</si>
  <si>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</si>
  <si>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</si>
  <si>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</si>
  <si>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</si>
  <si>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</si>
  <si>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</si>
  <si>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</si>
  <si>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</si>
  <si>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</si>
  <si>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</si>
  <si>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</si>
  <si>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</si>
  <si>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</si>
  <si>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</si>
  <si>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</si>
  <si>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</si>
  <si>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</si>
  <si>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</si>
  <si>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</si>
  <si>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</si>
  <si>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</si>
  <si>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</si>
  <si>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</si>
  <si>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</si>
  <si>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</si>
  <si>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</si>
  <si>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</si>
  <si>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</si>
  <si>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</si>
  <si>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</si>
  <si>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</si>
  <si>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</si>
  <si>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</si>
  <si>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</si>
  <si>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</si>
  <si>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</si>
  <si>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</si>
  <si>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</si>
  <si>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</si>
  <si>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</si>
  <si>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</si>
  <si>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</si>
  <si>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</si>
  <si>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</si>
  <si>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</si>
  <si>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</si>
  <si>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</si>
  <si>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</si>
  <si>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</si>
  <si>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</si>
  <si>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</si>
  <si>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</si>
  <si>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</si>
  <si>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</si>
  <si>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</si>
  <si>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</si>
  <si>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</si>
  <si>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</si>
  <si>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</si>
  <si>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</si>
  <si>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</si>
  <si>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</si>
  <si>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</si>
  <si>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</si>
  <si>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</si>
  <si>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</si>
  <si>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</si>
  <si>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</si>
  <si>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</si>
  <si>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</si>
  <si>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</si>
  <si>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</si>
  <si>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</si>
  <si>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</si>
  <si>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</si>
  <si>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</si>
  <si>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</si>
  <si>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</si>
  <si>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</si>
  <si>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</si>
  <si>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</si>
  <si>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</si>
  <si>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</si>
  <si>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</si>
  <si>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</si>
  <si>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</si>
  <si>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</si>
  <si>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</si>
  <si>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</si>
  <si>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</si>
  <si>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</si>
  <si>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</si>
  <si>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</si>
  <si>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</si>
  <si>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</si>
  <si>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</si>
  <si>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</si>
  <si>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</si>
  <si>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</si>
  <si>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</si>
  <si>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</si>
  <si>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</si>
  <si>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</si>
  <si>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</si>
  <si>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</si>
  <si>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</si>
  <si>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</si>
  <si>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</si>
  <si>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</si>
  <si>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</si>
  <si>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</si>
  <si>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</si>
  <si>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</si>
  <si>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</si>
  <si>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</si>
  <si>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</si>
  <si>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</si>
  <si>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</si>
  <si>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</si>
  <si>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</si>
  <si>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</si>
  <si>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</si>
  <si>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</si>
  <si>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</si>
  <si>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</si>
  <si>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</si>
  <si>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</si>
  <si>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</si>
  <si>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</si>
  <si>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</si>
  <si>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</si>
  <si>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</si>
  <si>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</si>
  <si>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</si>
  <si>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</si>
  <si>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</si>
  <si>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</si>
  <si>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</si>
  <si>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</si>
  <si>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</si>
  <si>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</si>
  <si>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</si>
  <si>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</si>
  <si>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</si>
  <si>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</si>
  <si>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</si>
  <si>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</si>
  <si>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</si>
  <si>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</si>
  <si>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</si>
  <si>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</si>
  <si>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</si>
  <si>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</si>
  <si>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</si>
  <si>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</si>
  <si>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</si>
  <si>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</si>
  <si>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</si>
  <si>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</si>
  <si>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</si>
  <si>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</si>
  <si>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</si>
  <si>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</si>
  <si>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</si>
  <si>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</si>
  <si>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</si>
  <si>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</si>
  <si>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</si>
  <si>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</si>
  <si>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</si>
  <si>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</si>
  <si>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</si>
  <si>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</si>
  <si>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</si>
  <si>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</si>
  <si>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</si>
  <si>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</si>
  <si>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</si>
  <si>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</si>
  <si>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</si>
  <si>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</si>
  <si>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</si>
  <si>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</si>
  <si>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</si>
  <si>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</si>
  <si>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</si>
  <si>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</si>
  <si>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</si>
  <si>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</si>
  <si>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</si>
  <si>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</si>
  <si>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</si>
  <si>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</si>
  <si>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</si>
  <si>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</si>
  <si>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</si>
  <si>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</si>
  <si>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</si>
  <si>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</si>
  <si>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</si>
  <si>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</si>
  <si>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</si>
  <si>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</si>
  <si>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</si>
  <si>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</si>
  <si>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</si>
  <si>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</si>
  <si>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</si>
  <si>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</si>
  <si>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</si>
  <si>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</si>
  <si>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</si>
  <si>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</si>
  <si>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</si>
  <si>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</si>
  <si>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</si>
  <si>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</si>
  <si>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</si>
  <si>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</si>
  <si>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</si>
  <si>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</si>
  <si>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</si>
  <si>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</si>
  <si>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</si>
  <si>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</si>
  <si>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</si>
  <si>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</si>
  <si>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</si>
  <si>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</si>
  <si>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</si>
  <si>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</si>
  <si>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</si>
  <si>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</si>
  <si>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</si>
  <si>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</si>
  <si>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</si>
  <si>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</si>
  <si>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</si>
  <si>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</si>
  <si>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</si>
  <si>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</si>
  <si>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</si>
  <si>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</si>
  <si>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</si>
  <si>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</si>
  <si>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</si>
  <si>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</si>
  <si>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</si>
  <si>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</si>
  <si>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</si>
  <si>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</si>
  <si>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</si>
  <si>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</si>
  <si>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</si>
  <si>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</si>
  <si>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</si>
  <si>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</si>
  <si>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</si>
  <si>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</si>
  <si>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</si>
  <si>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</si>
  <si>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</si>
  <si>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</si>
  <si>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</si>
  <si>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</si>
  <si>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</si>
  <si>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</si>
  <si>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</si>
  <si>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</si>
  <si>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</si>
  <si>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</si>
  <si>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</si>
  <si>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</si>
  <si>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</si>
  <si>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</si>
  <si>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</si>
  <si>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</si>
  <si>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</si>
  <si>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</si>
  <si>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</si>
  <si>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</si>
  <si>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</si>
  <si>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</si>
  <si>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</si>
  <si>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</si>
  <si>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</si>
  <si>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</si>
  <si>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</si>
  <si>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</si>
  <si>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</si>
  <si>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</si>
  <si>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</si>
  <si>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</si>
  <si>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</si>
  <si>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</si>
  <si>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</si>
  <si>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</si>
  <si>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</si>
  <si>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</si>
  <si>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</si>
  <si>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</si>
  <si>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</si>
  <si>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</si>
  <si>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</si>
  <si>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</si>
  <si>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</si>
  <si>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</si>
  <si>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</si>
  <si>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</si>
  <si>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</si>
  <si>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</si>
  <si>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</si>
  <si>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</si>
  <si>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</si>
  <si>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</si>
  <si>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</si>
  <si>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</si>
  <si>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</si>
  <si>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</si>
  <si>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</si>
  <si>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</si>
  <si>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</si>
  <si>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</si>
  <si>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</si>
  <si>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</si>
  <si>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</si>
  <si>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</si>
  <si>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</si>
  <si>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</si>
  <si>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</si>
  <si>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</si>
  <si>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</si>
  <si>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</si>
  <si>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</si>
  <si>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</si>
  <si>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</si>
  <si>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</si>
  <si>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</si>
  <si>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</si>
  <si>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</si>
  <si>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</si>
  <si>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</si>
  <si>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</si>
  <si>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</si>
  <si>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</si>
  <si>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</si>
  <si>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</si>
  <si>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</si>
  <si>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</si>
  <si>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</si>
  <si>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</si>
  <si>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</si>
  <si>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</si>
  <si>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</si>
  <si>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</si>
  <si>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</si>
  <si>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</si>
  <si>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</si>
  <si>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</si>
  <si>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</si>
  <si>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</si>
  <si>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</si>
  <si>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</si>
  <si>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</si>
  <si>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</si>
  <si>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</si>
  <si>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</si>
  <si>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</si>
  <si>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</si>
  <si>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</si>
  <si>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</si>
  <si>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</si>
  <si>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</si>
  <si>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</si>
  <si>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</si>
  <si>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</si>
  <si>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</si>
  <si>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</si>
  <si>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</si>
  <si>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</si>
  <si>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</si>
  <si>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</si>
  <si>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</si>
  <si>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</si>
  <si>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</si>
  <si>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</si>
  <si>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</si>
  <si>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</si>
  <si>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</si>
  <si>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</si>
  <si>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</si>
  <si>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</si>
  <si>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</si>
  <si>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</si>
  <si>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</si>
  <si>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</si>
  <si>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</si>
  <si>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</si>
  <si>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</si>
  <si>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</si>
  <si>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</si>
  <si>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</si>
  <si>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</si>
  <si>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</si>
  <si>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</si>
  <si>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</si>
  <si>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</si>
  <si>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</si>
  <si>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</si>
  <si>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</si>
  <si>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</si>
  <si>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</si>
  <si>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</si>
  <si>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</si>
  <si>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</si>
  <si>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</si>
  <si>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</si>
  <si>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</si>
  <si>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</si>
  <si>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</si>
  <si>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</si>
  <si>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</si>
  <si>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</si>
  <si>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</si>
  <si>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</si>
  <si>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</si>
  <si>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</si>
  <si>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</si>
  <si>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</si>
  <si>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</si>
  <si>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</si>
  <si>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</si>
  <si>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</si>
  <si>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</si>
  <si>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</si>
  <si>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</si>
  <si>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</si>
  <si>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</si>
  <si>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</si>
  <si>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</si>
  <si>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</si>
  <si>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</si>
  <si>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</si>
  <si>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</si>
  <si>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</si>
  <si>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</si>
  <si>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</si>
  <si>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</si>
  <si>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</si>
  <si>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</si>
  <si>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</si>
  <si>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</si>
  <si>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</si>
  <si>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</si>
  <si>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</si>
  <si>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</si>
  <si>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</si>
  <si>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</si>
  <si>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</si>
  <si>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</si>
  <si>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</si>
  <si>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</si>
  <si>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</si>
  <si>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</si>
  <si>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</si>
  <si>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</si>
  <si>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</si>
  <si>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</si>
  <si>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</si>
  <si>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</si>
  <si>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</si>
  <si>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</si>
  <si>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</si>
  <si>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</si>
  <si>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</si>
  <si>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</si>
  <si>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</si>
  <si>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</si>
  <si>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</si>
  <si>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</si>
  <si>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</si>
  <si>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</si>
  <si>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</si>
  <si>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</si>
  <si>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</si>
  <si>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</si>
  <si>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</si>
  <si>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</si>
  <si>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</si>
  <si>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</si>
  <si>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</si>
  <si>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</si>
  <si>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</si>
  <si>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</si>
  <si>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</si>
  <si>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</si>
  <si>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</si>
  <si>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</si>
  <si>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</si>
  <si>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</si>
  <si>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</si>
  <si>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</si>
  <si>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</si>
  <si>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</si>
  <si>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</si>
  <si>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</si>
  <si>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</si>
  <si>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</si>
  <si>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</si>
  <si>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</si>
  <si>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</si>
  <si>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</si>
  <si>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</si>
  <si>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</si>
  <si>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</si>
  <si>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</si>
  <si>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</si>
  <si>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</si>
  <si>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</si>
  <si>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</si>
  <si>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</si>
  <si>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</si>
  <si>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</si>
  <si>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</si>
  <si>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</si>
  <si>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</si>
  <si>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</si>
  <si>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</si>
  <si>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</si>
  <si>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</si>
  <si>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</si>
  <si>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</si>
  <si>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</si>
  <si>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</si>
  <si>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</si>
  <si>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</si>
  <si>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</si>
  <si>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</si>
  <si>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</si>
  <si>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</si>
  <si>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</si>
  <si>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</si>
  <si>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</si>
  <si>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</si>
  <si>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</si>
  <si>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</si>
  <si>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</si>
  <si>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</si>
  <si>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</si>
  <si>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</si>
  <si>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</si>
  <si>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</si>
  <si>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</si>
  <si>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</si>
  <si>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</si>
  <si>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</si>
  <si>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</si>
  <si>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</si>
  <si>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</si>
  <si>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</si>
  <si>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</si>
  <si>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</si>
  <si>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</si>
  <si>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</si>
  <si>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</si>
  <si>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</si>
  <si>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</si>
  <si>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</si>
  <si>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</si>
  <si>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</si>
  <si>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</si>
  <si>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</si>
  <si>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</si>
  <si>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</si>
  <si>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</si>
  <si>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</si>
  <si>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</si>
  <si>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</si>
  <si>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</si>
  <si>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</si>
  <si>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</si>
  <si>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</si>
  <si>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</si>
  <si>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</si>
  <si>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</si>
  <si>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</si>
  <si>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</si>
  <si>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</si>
  <si>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</si>
  <si>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</si>
  <si>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</si>
  <si>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</si>
  <si>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</si>
  <si>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</si>
  <si>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</si>
  <si>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</si>
  <si>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</si>
  <si>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</si>
  <si>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</si>
  <si>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</si>
  <si>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</si>
  <si>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</si>
  <si>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</si>
  <si>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</si>
  <si>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</si>
  <si>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</si>
  <si>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</si>
  <si>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</si>
  <si>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</si>
  <si>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</si>
  <si>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</si>
  <si>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</si>
  <si>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</si>
  <si>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</si>
  <si>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</si>
  <si>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</si>
  <si>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</si>
  <si>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</si>
  <si>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</si>
  <si>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</si>
  <si>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</si>
  <si>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</si>
  <si>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</si>
  <si>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</si>
  <si>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</si>
  <si>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</si>
  <si>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</si>
  <si>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Մշակույթի ոլորտի միջազգային հեղինակավոր փառատոնների մրցանակաբաշխոիթյուններին մասնակցած և մրցանակի արժանացած մշակույթի գործիչների դրամական խրախուսում</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</si>
  <si>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</si>
  <si>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</si>
  <si>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</si>
  <si>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</si>
  <si>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</si>
  <si>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</si>
  <si>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</si>
  <si>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</si>
  <si>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</si>
  <si>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</si>
  <si>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</si>
  <si>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</si>
  <si>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</si>
  <si>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</si>
  <si>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</si>
  <si>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</si>
  <si>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</si>
  <si>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</si>
  <si>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</si>
  <si>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</si>
  <si>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</si>
  <si>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</si>
  <si>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</si>
  <si>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</si>
  <si>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</si>
  <si>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</si>
  <si>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</si>
  <si>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</si>
  <si>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</si>
  <si>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</si>
  <si>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</si>
  <si>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</si>
  <si>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</si>
  <si>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</si>
  <si>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</si>
  <si>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</si>
  <si>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</si>
  <si>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</si>
  <si>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</si>
  <si>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</si>
  <si>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</si>
  <si>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</si>
  <si>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</si>
  <si>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</si>
  <si>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</si>
  <si>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</si>
  <si>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</si>
  <si>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</si>
  <si>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</si>
  <si>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</si>
  <si>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</si>
  <si>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</si>
  <si>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</si>
  <si>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</si>
  <si>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</si>
  <si>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</si>
  <si>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</si>
  <si>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</si>
  <si>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</si>
  <si>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</si>
  <si>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</si>
  <si>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</si>
  <si>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</si>
  <si>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</si>
  <si>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</si>
  <si>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</si>
  <si>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</si>
  <si>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</si>
  <si>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</si>
  <si>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</si>
  <si>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</si>
  <si>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</si>
  <si>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</si>
  <si>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</si>
  <si>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</si>
  <si>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</si>
  <si>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</si>
  <si>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</si>
  <si>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</si>
  <si>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</si>
  <si>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</si>
  <si>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</si>
  <si>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</si>
  <si>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</si>
  <si>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</si>
  <si>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</si>
  <si>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</si>
  <si>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</si>
  <si>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</si>
  <si>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</si>
  <si>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</si>
  <si>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</si>
  <si>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</si>
  <si>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</si>
  <si>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</si>
  <si>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</si>
  <si>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</si>
  <si>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</si>
  <si>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</si>
  <si>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</si>
  <si>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</si>
  <si>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</si>
  <si>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</si>
  <si>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</si>
  <si>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</si>
  <si>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</si>
  <si>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</si>
  <si>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</si>
  <si>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</si>
  <si>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</si>
  <si>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</si>
  <si>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</si>
  <si>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</si>
  <si>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</si>
  <si>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</si>
  <si>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</si>
  <si>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</si>
  <si>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</si>
  <si>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</si>
  <si>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</si>
  <si>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</si>
  <si>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</si>
  <si>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</si>
  <si>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</si>
  <si>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</si>
  <si>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</si>
  <si>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</si>
  <si>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</si>
  <si>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</si>
  <si>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</si>
  <si>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</si>
  <si>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</si>
  <si>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</si>
  <si>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</si>
  <si>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</si>
  <si>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</si>
  <si>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</si>
  <si>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</si>
  <si>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</si>
  <si>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</si>
  <si>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</si>
  <si>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</si>
  <si>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</si>
  <si>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</si>
  <si>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</si>
  <si>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</si>
  <si>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</si>
  <si>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</si>
  <si>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</si>
  <si>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</si>
  <si>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</si>
  <si>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</si>
  <si>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</si>
  <si>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</si>
  <si>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</si>
  <si>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</si>
  <si>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</si>
  <si>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</si>
  <si>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</si>
  <si>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</si>
  <si>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</si>
  <si>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</si>
  <si>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</si>
  <si>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</si>
  <si>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</si>
  <si>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</si>
  <si>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</si>
  <si>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</si>
  <si>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</si>
  <si>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</si>
  <si>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</si>
  <si>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</si>
  <si>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</si>
  <si>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</si>
  <si>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</si>
  <si>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</si>
  <si>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</si>
  <si>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</si>
  <si>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</si>
  <si>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</si>
  <si>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</si>
  <si>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</si>
  <si>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</si>
  <si>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</si>
  <si>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</si>
  <si>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</si>
  <si>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</si>
  <si>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</si>
  <si>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</si>
  <si>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</si>
  <si>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</si>
  <si>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</si>
  <si>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</si>
  <si>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</si>
  <si>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</si>
  <si>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</si>
  <si>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</si>
  <si>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</si>
  <si>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</si>
  <si>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</si>
  <si>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</si>
  <si>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</si>
  <si>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</si>
  <si>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</si>
  <si>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</si>
  <si>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</si>
  <si>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</si>
  <si>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</si>
  <si>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</si>
  <si>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</si>
  <si>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</si>
  <si>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</si>
  <si>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</si>
  <si>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</si>
  <si>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</si>
  <si>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</si>
  <si>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</si>
  <si>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</si>
  <si>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</si>
  <si>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</si>
  <si>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</si>
  <si>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</si>
  <si>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</si>
  <si>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</si>
  <si>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</si>
  <si>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</si>
  <si>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</si>
  <si>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</si>
  <si>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</si>
  <si>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</si>
  <si>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</si>
  <si>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</si>
  <si>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</si>
  <si>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</si>
  <si>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</si>
  <si>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</si>
  <si>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</si>
  <si>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</si>
  <si>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</si>
  <si>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</si>
  <si>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</si>
  <si>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</si>
  <si>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</si>
  <si>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</si>
  <si>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</si>
  <si>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</si>
  <si>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</si>
  <si>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</si>
  <si>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</si>
  <si>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</si>
  <si>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</si>
  <si>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</si>
  <si>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</si>
  <si>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</si>
  <si>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</si>
  <si>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</si>
  <si>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</si>
  <si>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</si>
  <si>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</si>
  <si>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</si>
  <si>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</si>
  <si>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</si>
  <si>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</si>
  <si>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</si>
  <si>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</si>
  <si>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</si>
  <si>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</si>
  <si>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</si>
  <si>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</si>
  <si>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</si>
  <si>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</si>
  <si>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</si>
  <si>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</si>
  <si>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</si>
  <si>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</si>
  <si>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</si>
  <si>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</si>
  <si>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</si>
  <si>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</si>
  <si>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</si>
  <si>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</si>
  <si>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</si>
  <si>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</si>
  <si>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</si>
  <si>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</si>
  <si>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</si>
  <si>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</si>
  <si>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</si>
  <si>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</si>
  <si>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</si>
  <si>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</si>
  <si>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</si>
  <si>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</si>
  <si>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</si>
  <si>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</si>
  <si>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</si>
  <si>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</si>
  <si>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</si>
  <si>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</si>
  <si>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</si>
  <si>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</si>
  <si>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</si>
  <si>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</si>
  <si>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</si>
  <si>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</si>
  <si>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</si>
  <si>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</si>
  <si>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</si>
  <si>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</si>
  <si>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</si>
  <si>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</si>
  <si>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</si>
  <si>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</si>
  <si>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</si>
  <si>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</si>
  <si>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</si>
  <si>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</si>
  <si>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</si>
  <si>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</si>
  <si>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</si>
  <si>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</si>
  <si>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</si>
  <si>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</si>
  <si>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</si>
  <si>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</si>
  <si>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</si>
  <si>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</si>
  <si>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</si>
  <si>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</si>
  <si>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</si>
  <si>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</si>
  <si>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</si>
  <si>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</si>
  <si>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</si>
  <si>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</si>
  <si>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</si>
  <si>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</si>
  <si>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</si>
  <si>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</si>
  <si>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</si>
  <si>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</si>
  <si>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</si>
  <si>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</si>
  <si>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</si>
  <si>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</si>
  <si>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</si>
  <si>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</si>
  <si>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</si>
  <si>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</si>
  <si>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</si>
  <si>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</si>
  <si>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</si>
  <si>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</si>
  <si>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</si>
  <si>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</si>
  <si>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</si>
  <si>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</si>
  <si>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</si>
  <si>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</si>
  <si>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</si>
  <si>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</si>
  <si>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</si>
  <si>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</si>
  <si>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</si>
  <si>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</si>
  <si>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</si>
  <si>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</si>
  <si>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</si>
  <si>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</si>
  <si>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</si>
  <si>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</si>
  <si>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</si>
  <si>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</si>
  <si>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</si>
  <si>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</si>
  <si>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</si>
  <si>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</si>
  <si>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</si>
  <si>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</si>
  <si>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</si>
  <si>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</si>
  <si>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</si>
  <si>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</si>
  <si>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</si>
  <si>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</si>
  <si>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</si>
  <si>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</si>
  <si>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</si>
  <si>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</si>
  <si>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</si>
  <si>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</si>
  <si>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</si>
  <si>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</si>
  <si>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</si>
  <si>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</si>
  <si>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</si>
  <si>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</si>
  <si>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</si>
  <si>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</si>
  <si>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</si>
  <si>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</si>
  <si>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</si>
  <si>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</si>
  <si>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</si>
  <si>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</si>
  <si>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</si>
  <si>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</si>
  <si>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</si>
  <si>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</si>
  <si>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</si>
  <si>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</si>
  <si>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</si>
  <si>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</si>
  <si>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</si>
  <si>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</si>
  <si>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</si>
  <si>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</si>
  <si>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</si>
  <si>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</si>
  <si>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</si>
  <si>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</si>
  <si>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</si>
  <si>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</si>
  <si>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</si>
  <si>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</si>
  <si>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</si>
  <si>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</si>
  <si>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</si>
  <si>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</si>
  <si>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</si>
  <si>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</si>
  <si>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</si>
  <si>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</si>
  <si>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</si>
  <si>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</si>
  <si>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</si>
  <si>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</si>
  <si>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</si>
  <si>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</si>
  <si>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</si>
  <si>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</si>
  <si>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</si>
  <si>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</si>
  <si>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</si>
  <si>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</si>
  <si>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</si>
  <si>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</si>
  <si>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</si>
  <si>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</si>
  <si>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</si>
  <si>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</si>
  <si>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</si>
  <si>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</si>
  <si>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</si>
  <si>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</si>
  <si>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</si>
  <si>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</si>
  <si>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</si>
  <si>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</si>
  <si>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</si>
  <si>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</si>
  <si>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</si>
  <si>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</si>
  <si>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</si>
  <si>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</si>
  <si>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</si>
  <si>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</si>
  <si>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</si>
  <si>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</si>
  <si>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</si>
  <si>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</si>
  <si>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</si>
  <si>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</si>
  <si>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</si>
  <si>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</si>
  <si>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</si>
  <si>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</si>
  <si>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</si>
  <si>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</si>
  <si>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</si>
  <si>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</si>
  <si>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</si>
  <si>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</si>
  <si>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</si>
  <si>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</si>
  <si>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</si>
  <si>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</si>
  <si>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</si>
  <si>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</si>
  <si>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</si>
  <si>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</si>
  <si>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</si>
  <si>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</si>
  <si>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</si>
  <si>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</si>
  <si>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</si>
  <si>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</si>
  <si>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</si>
  <si>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</si>
  <si>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</si>
  <si>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</si>
  <si>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</si>
  <si>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</si>
  <si>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</si>
  <si>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</si>
  <si>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</si>
  <si>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</si>
  <si>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</si>
  <si>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</si>
  <si>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</si>
  <si>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</si>
  <si>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</si>
  <si>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</si>
  <si>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</si>
  <si>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</si>
  <si>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</si>
  <si>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</si>
  <si>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</si>
  <si>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</si>
  <si>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</si>
  <si>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</si>
  <si>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</si>
  <si>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</si>
  <si>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</si>
  <si>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</si>
  <si>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</si>
  <si>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</si>
  <si>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</si>
  <si>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</si>
  <si>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</si>
  <si>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</si>
  <si>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</si>
  <si>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</si>
  <si>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</si>
  <si>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</si>
  <si>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</si>
  <si>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</si>
  <si>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</si>
  <si>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</si>
  <si>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</si>
  <si>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</si>
  <si>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</si>
  <si>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</si>
  <si>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</si>
  <si>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</si>
  <si>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</si>
  <si>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</si>
  <si>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</si>
  <si>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</si>
  <si>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</si>
  <si>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</si>
  <si>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</si>
  <si>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</si>
  <si>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</si>
  <si>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</si>
  <si>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</si>
  <si>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</si>
  <si>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</si>
  <si>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</si>
  <si>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</si>
  <si>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</si>
  <si>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</si>
  <si>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</si>
  <si>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</si>
  <si>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</si>
  <si>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</si>
  <si>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</si>
  <si>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</si>
  <si>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</si>
  <si>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</si>
  <si>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</si>
  <si>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</si>
  <si>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</si>
  <si>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</si>
  <si>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</si>
  <si>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</si>
  <si>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</si>
  <si>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</si>
  <si>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</si>
  <si>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</si>
  <si>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</si>
  <si>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</si>
  <si>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</si>
  <si>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</si>
  <si>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</si>
  <si>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</si>
  <si>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</si>
  <si>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</si>
  <si>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</si>
  <si>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</si>
  <si>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</si>
  <si>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</si>
  <si>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</si>
  <si>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</si>
  <si>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</si>
  <si>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</si>
  <si>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</si>
  <si>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</si>
  <si>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</si>
  <si>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</si>
  <si>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</si>
  <si>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</si>
  <si>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</si>
  <si>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</si>
  <si>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</si>
  <si>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</si>
  <si>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</si>
  <si>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</si>
  <si>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</si>
  <si>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</si>
  <si>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</si>
  <si>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</si>
  <si>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</si>
  <si>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</si>
  <si>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</si>
  <si>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</si>
  <si>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</si>
  <si>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</si>
  <si>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</si>
  <si>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</si>
  <si>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</si>
  <si>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</si>
  <si>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</si>
  <si>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</si>
  <si>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</si>
  <si>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</si>
  <si>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</si>
  <si>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</si>
  <si>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</si>
  <si>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</si>
  <si>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</si>
  <si>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</si>
  <si>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</si>
  <si>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</si>
  <si>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</si>
  <si>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</si>
  <si>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</si>
  <si>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</si>
  <si>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</si>
  <si>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</si>
  <si>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Р</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</si>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</sst>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numFmts count="6">
    <numFmt numFmtId="164" formatCode="_(* #,##0.00_);_(* \(#,##0.00\);_(* &quot;-&quot;??_);_(@_)"/>
    <numFmt numFmtId="165" formatCode="0.0%"/>
    <numFmt numFmtId="166" formatCode="_(* #,##0.0_);_(* \(#,##0.0\);_(* &quot;-&quot;??_);_(@_)"/>
    <numFmt numFmtId="167" formatCode="#,##0.0_);\(#,##0.0\)"/>
    <numFmt numFmtId="168" formatCode="_(* #,##0_);_(* \(#,##0\);_(* &quot;-&quot;??_);_(@_)"/>
    <numFmt numFmtId="169" formatCode="##,##0.0;\(##,##0.0\);\-"/>
  </numFmts>
  <fonts count="40">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rgb="FF000000"/>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i/>
      <sz val="9"/>
      <name val="GHEA Grapalat"/>
      <family val="3"/>
    </font>
    <font>
      <sz val="9"/>
      <color rgb="FF000000"/>
      <name val="Calibri"/>
      <family val="2"/>
    </font>
    <font>
      <sz val="9"/>
      <color theme="1"/>
      <name val="Calibri"/>
      <family val="2"/>
      <scheme val="minor"/>
    </font>
    <font>
      <sz val="9"/>
      <color theme="1"/>
      <name val="GHEA Grapalat"/>
      <family val="3"/>
    </font>
  </fonts>
  <fills count="21">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rgb="FFD9D9D9"/>
      </patternFill>
    </fill>
    <fill>
      <patternFill patternType="solid">
        <fgColor rgb="FFFFFF00"/>
        <b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164" fontId="6" fillId="0" borderId="0" applyFont="0" applyFill="0" applyBorder="0" applyAlignment="0" applyProtection="0"/>
    <xf numFmtId="164" fontId="6" fillId="0" borderId="0" applyFont="0" applyFill="0" applyBorder="0" applyAlignment="0" applyProtection="0"/>
    <xf numFmtId="0" fontId="16" fillId="0" borderId="0">
      <alignment horizontal="left" vertical="top" wrapText="1"/>
    </xf>
    <xf numFmtId="164" fontId="17"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xf numFmtId="0" fontId="18" fillId="0" borderId="0"/>
    <xf numFmtId="164" fontId="19" fillId="0" borderId="0" applyFont="0" applyFill="0" applyBorder="0" applyAlignment="0" applyProtection="0"/>
    <xf numFmtId="164" fontId="1" fillId="0" borderId="0" applyFont="0" applyFill="0" applyBorder="0" applyAlignment="0" applyProtection="0"/>
  </cellStyleXfs>
  <cellXfs count="429">
    <xf numFmtId="0" fontId="0" fillId="0" borderId="0" xfId="0"/>
    <xf numFmtId="0" fontId="0" fillId="3" borderId="1" xfId="0" applyFill="1" applyBorder="1" applyAlignment="1">
      <alignment horizontal="center" vertical="center"/>
    </xf>
    <xf numFmtId="0" fontId="0" fillId="0" borderId="1" xfId="0" applyFill="1" applyBorder="1" applyAlignment="1">
      <alignment vertical="top" wrapText="1"/>
    </xf>
    <xf numFmtId="0" fontId="0" fillId="5" borderId="1" xfId="0" applyFill="1" applyBorder="1" applyAlignment="1">
      <alignment vertical="top" wrapText="1"/>
    </xf>
    <xf numFmtId="0" fontId="0" fillId="0" borderId="1" xfId="0" applyFill="1" applyBorder="1" applyAlignment="1">
      <alignment vertical="top"/>
    </xf>
    <xf numFmtId="0" fontId="0" fillId="5" borderId="1" xfId="0" applyFill="1" applyBorder="1" applyAlignment="1">
      <alignment vertical="top"/>
    </xf>
    <xf numFmtId="0" fontId="0" fillId="0" borderId="1" xfId="0" applyFill="1" applyBorder="1" applyAlignment="1">
      <alignment horizontal="center" vertical="top"/>
    </xf>
    <xf numFmtId="0" fontId="0" fillId="8" borderId="1" xfId="0" applyFill="1" applyBorder="1" applyAlignment="1">
      <alignment vertical="top"/>
    </xf>
    <xf numFmtId="166" fontId="7" fillId="9" borderId="0" xfId="3" applyNumberFormat="1" applyFont="1" applyFill="1" applyAlignment="1" applyProtection="1"/>
    <xf numFmtId="166"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6" fontId="5" fillId="0" borderId="0" xfId="2" applyNumberFormat="1" applyFont="1" applyAlignment="1">
      <alignment horizontal="center" vertical="center" wrapText="1"/>
    </xf>
    <xf numFmtId="0" fontId="8" fillId="0" borderId="1" xfId="2" applyFont="1" applyBorder="1"/>
    <xf numFmtId="0" fontId="14" fillId="0" borderId="0" xfId="2" applyFont="1"/>
    <xf numFmtId="167"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7"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8" fontId="8" fillId="14" borderId="1" xfId="3" applyNumberFormat="1" applyFont="1" applyFill="1" applyBorder="1" applyAlignment="1" applyProtection="1">
      <alignment vertical="center"/>
    </xf>
    <xf numFmtId="167" fontId="8" fillId="14" borderId="1" xfId="3" applyNumberFormat="1" applyFont="1" applyFill="1" applyBorder="1" applyAlignment="1" applyProtection="1">
      <alignment vertical="center"/>
    </xf>
    <xf numFmtId="167"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7" fontId="8" fillId="10" borderId="1" xfId="3" applyNumberFormat="1" applyFont="1" applyFill="1" applyBorder="1" applyAlignment="1" applyProtection="1">
      <alignment vertical="center"/>
    </xf>
    <xf numFmtId="167"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7" fontId="8" fillId="12" borderId="1" xfId="2" applyNumberFormat="1" applyFont="1" applyFill="1" applyBorder="1" applyAlignment="1">
      <alignment vertical="center"/>
    </xf>
    <xf numFmtId="167" fontId="10" fillId="0" borderId="1" xfId="3" applyNumberFormat="1" applyFont="1" applyFill="1" applyBorder="1" applyAlignment="1" applyProtection="1">
      <alignment vertical="center"/>
    </xf>
    <xf numFmtId="0" fontId="8" fillId="0" borderId="0" xfId="2" applyFont="1"/>
    <xf numFmtId="167" fontId="10" fillId="0" borderId="1" xfId="2" applyNumberFormat="1" applyFont="1" applyBorder="1"/>
    <xf numFmtId="167" fontId="10" fillId="0" borderId="1" xfId="4" applyNumberFormat="1" applyFont="1" applyFill="1" applyBorder="1" applyAlignment="1" applyProtection="1"/>
    <xf numFmtId="167" fontId="8" fillId="14" borderId="1" xfId="2" applyNumberFormat="1" applyFont="1" applyFill="1" applyBorder="1" applyAlignment="1">
      <alignment vertical="center"/>
    </xf>
    <xf numFmtId="167" fontId="10" fillId="0" borderId="1" xfId="3" applyNumberFormat="1" applyFont="1" applyFill="1" applyBorder="1" applyAlignment="1" applyProtection="1"/>
    <xf numFmtId="167" fontId="8" fillId="0" borderId="1" xfId="2" applyNumberFormat="1" applyFont="1" applyBorder="1"/>
    <xf numFmtId="167" fontId="10" fillId="14" borderId="1" xfId="2" applyNumberFormat="1" applyFont="1" applyFill="1" applyBorder="1" applyAlignment="1">
      <alignment vertical="top"/>
    </xf>
    <xf numFmtId="167" fontId="10" fillId="0" borderId="1" xfId="4" applyNumberFormat="1" applyFont="1" applyFill="1" applyBorder="1" applyAlignment="1" applyProtection="1">
      <alignment vertical="center"/>
    </xf>
    <xf numFmtId="167"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7" fontId="15" fillId="0" borderId="1" xfId="2" applyNumberFormat="1" applyFont="1" applyBorder="1" applyAlignment="1">
      <alignment vertical="top"/>
    </xf>
    <xf numFmtId="167" fontId="8" fillId="0" borderId="1" xfId="2" applyNumberFormat="1" applyFont="1" applyBorder="1" applyAlignment="1">
      <alignment vertical="top"/>
    </xf>
    <xf numFmtId="167" fontId="8" fillId="14" borderId="1" xfId="2" applyNumberFormat="1" applyFont="1" applyFill="1" applyBorder="1" applyAlignment="1">
      <alignment vertical="top"/>
    </xf>
    <xf numFmtId="168" fontId="8" fillId="14" borderId="1" xfId="4" applyNumberFormat="1" applyFont="1" applyFill="1" applyBorder="1" applyAlignment="1" applyProtection="1">
      <alignment vertical="center"/>
    </xf>
    <xf numFmtId="0" fontId="7" fillId="9" borderId="0" xfId="2" applyFont="1" applyFill="1"/>
    <xf numFmtId="167" fontId="8" fillId="0" borderId="1" xfId="3" applyNumberFormat="1" applyFont="1" applyFill="1" applyBorder="1" applyAlignment="1" applyProtection="1">
      <alignment horizontal="center" vertical="top"/>
    </xf>
    <xf numFmtId="167" fontId="8" fillId="0" borderId="1" xfId="4" applyNumberFormat="1" applyFont="1" applyFill="1" applyBorder="1" applyAlignment="1" applyProtection="1">
      <alignment vertical="center"/>
    </xf>
    <xf numFmtId="167"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7" fontId="10" fillId="14" borderId="1" xfId="2" applyNumberFormat="1" applyFont="1" applyFill="1" applyBorder="1"/>
    <xf numFmtId="167" fontId="8" fillId="7" borderId="1" xfId="3" applyNumberFormat="1" applyFont="1" applyFill="1" applyBorder="1" applyAlignment="1" applyProtection="1">
      <alignment vertical="center"/>
    </xf>
    <xf numFmtId="0" fontId="7" fillId="7" borderId="0" xfId="2" applyFont="1" applyFill="1"/>
    <xf numFmtId="167" fontId="8" fillId="0" borderId="1" xfId="3" applyNumberFormat="1" applyFont="1" applyFill="1" applyBorder="1" applyAlignment="1" applyProtection="1">
      <alignment horizontal="right" vertical="center"/>
    </xf>
    <xf numFmtId="167" fontId="8" fillId="15" borderId="1" xfId="2" applyNumberFormat="1" applyFont="1" applyFill="1" applyBorder="1" applyAlignment="1">
      <alignment vertical="center"/>
    </xf>
    <xf numFmtId="0" fontId="7" fillId="0" borderId="0" xfId="2" applyFont="1" applyAlignment="1">
      <alignment vertical="top"/>
    </xf>
    <xf numFmtId="166"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7" fontId="8" fillId="14" borderId="1" xfId="3" applyNumberFormat="1" applyFont="1" applyFill="1" applyBorder="1" applyAlignment="1" applyProtection="1">
      <alignment vertical="top"/>
    </xf>
    <xf numFmtId="169" fontId="20" fillId="0" borderId="0" xfId="3" applyNumberFormat="1" applyFont="1" applyFill="1" applyBorder="1" applyAlignment="1" applyProtection="1">
      <alignment horizontal="right" vertical="top"/>
    </xf>
    <xf numFmtId="164"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6"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Fill="1" applyBorder="1" applyAlignment="1" applyProtection="1">
      <alignment horizontal="center" vertical="center"/>
      <protection locked="0"/>
    </xf>
    <xf numFmtId="0" fontId="13" fillId="0" borderId="1" xfId="2" applyFont="1" applyFill="1" applyBorder="1" applyAlignment="1" applyProtection="1">
      <alignment horizontal="left" vertical="center"/>
      <protection locked="0"/>
    </xf>
    <xf numFmtId="167" fontId="12" fillId="0" borderId="1" xfId="3" applyNumberFormat="1" applyFont="1" applyFill="1" applyBorder="1" applyAlignment="1" applyProtection="1">
      <alignment vertical="center"/>
    </xf>
    <xf numFmtId="0" fontId="8" fillId="0" borderId="1" xfId="2" applyFont="1" applyFill="1" applyBorder="1" applyAlignment="1" applyProtection="1">
      <alignment horizontal="left" vertical="top"/>
      <protection locked="0"/>
    </xf>
    <xf numFmtId="0" fontId="10" fillId="0" borderId="1" xfId="2" applyFont="1" applyFill="1" applyBorder="1" applyAlignment="1" applyProtection="1">
      <alignment horizontal="left" vertical="top"/>
      <protection locked="0"/>
    </xf>
    <xf numFmtId="167" fontId="10" fillId="0" borderId="1" xfId="2" applyNumberFormat="1" applyFont="1" applyFill="1" applyBorder="1" applyAlignment="1">
      <alignment vertical="center"/>
    </xf>
    <xf numFmtId="167" fontId="10" fillId="0" borderId="1" xfId="2" applyNumberFormat="1" applyFont="1" applyFill="1" applyBorder="1"/>
    <xf numFmtId="0" fontId="8" fillId="0" borderId="1" xfId="2" applyFont="1" applyFill="1" applyBorder="1" applyAlignment="1" applyProtection="1">
      <alignment horizontal="left" vertical="center"/>
      <protection locked="0"/>
    </xf>
    <xf numFmtId="167" fontId="15" fillId="0" borderId="1" xfId="2" applyNumberFormat="1" applyFont="1" applyFill="1" applyBorder="1" applyAlignment="1">
      <alignment vertical="center"/>
    </xf>
    <xf numFmtId="167" fontId="8" fillId="0" borderId="1" xfId="2" applyNumberFormat="1" applyFont="1" applyFill="1" applyBorder="1" applyAlignment="1">
      <alignment vertical="center"/>
    </xf>
    <xf numFmtId="167" fontId="8" fillId="0" borderId="1" xfId="3" applyNumberFormat="1" applyFont="1" applyFill="1" applyBorder="1" applyAlignment="1" applyProtection="1">
      <alignment horizontal="right"/>
    </xf>
    <xf numFmtId="167" fontId="8" fillId="0" borderId="1" xfId="2" applyNumberFormat="1" applyFont="1" applyFill="1" applyBorder="1"/>
    <xf numFmtId="167" fontId="8" fillId="0" borderId="1" xfId="2" applyNumberFormat="1" applyFont="1" applyFill="1" applyBorder="1" applyAlignment="1">
      <alignment vertical="top"/>
    </xf>
    <xf numFmtId="0" fontId="8" fillId="0" borderId="1" xfId="2" applyFont="1" applyFill="1" applyBorder="1" applyAlignment="1" applyProtection="1">
      <alignment horizontal="left"/>
      <protection locked="0"/>
    </xf>
    <xf numFmtId="167" fontId="15" fillId="0" borderId="1" xfId="2" applyNumberFormat="1" applyFont="1" applyFill="1" applyBorder="1"/>
    <xf numFmtId="167" fontId="8" fillId="0" borderId="1" xfId="3" applyNumberFormat="1" applyFont="1" applyFill="1" applyBorder="1" applyAlignment="1" applyProtection="1">
      <alignment vertical="top"/>
    </xf>
    <xf numFmtId="167" fontId="8" fillId="0" borderId="0" xfId="2" applyNumberFormat="1" applyFont="1" applyFill="1"/>
    <xf numFmtId="0" fontId="6" fillId="0" borderId="0" xfId="2" applyFont="1" applyFill="1" applyAlignment="1">
      <alignment horizontal="left" vertical="top"/>
    </xf>
    <xf numFmtId="167" fontId="15" fillId="0" borderId="1" xfId="2" applyNumberFormat="1" applyFont="1" applyFill="1" applyBorder="1" applyAlignment="1">
      <alignment vertical="top"/>
    </xf>
    <xf numFmtId="167" fontId="8" fillId="0" borderId="1" xfId="4" applyNumberFormat="1" applyFont="1" applyFill="1" applyBorder="1" applyAlignment="1" applyProtection="1"/>
    <xf numFmtId="0" fontId="8" fillId="0" borderId="1" xfId="2" applyFont="1" applyFill="1" applyBorder="1" applyAlignment="1">
      <alignment vertical="center"/>
    </xf>
    <xf numFmtId="166" fontId="8" fillId="0" borderId="1" xfId="2" applyNumberFormat="1" applyFont="1" applyFill="1" applyBorder="1" applyAlignment="1">
      <alignment vertical="center"/>
    </xf>
    <xf numFmtId="167" fontId="10" fillId="0" borderId="1" xfId="2" applyNumberFormat="1" applyFont="1" applyFill="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7" fontId="18" fillId="0" borderId="1" xfId="3" applyNumberFormat="1" applyFont="1" applyFill="1" applyBorder="1" applyAlignment="1" applyProtection="1">
      <alignment horizontal="center" vertical="center"/>
    </xf>
    <xf numFmtId="167" fontId="18" fillId="0" borderId="1" xfId="3" applyNumberFormat="1" applyFont="1" applyFill="1" applyBorder="1" applyAlignment="1" applyProtection="1">
      <alignment horizontal="left" vertical="top"/>
    </xf>
    <xf numFmtId="167" fontId="18" fillId="0" borderId="1" xfId="2" applyNumberFormat="1" applyFont="1" applyFill="1" applyBorder="1" applyAlignment="1">
      <alignment horizontal="left" vertical="top"/>
    </xf>
    <xf numFmtId="169" fontId="18" fillId="0" borderId="0" xfId="3" applyNumberFormat="1" applyFont="1" applyFill="1" applyBorder="1" applyAlignment="1" applyProtection="1">
      <alignment horizontal="left" vertical="top"/>
    </xf>
    <xf numFmtId="167" fontId="21" fillId="0" borderId="1" xfId="3" applyNumberFormat="1" applyFont="1" applyFill="1" applyBorder="1" applyAlignment="1" applyProtection="1">
      <alignment horizontal="left" vertical="top"/>
    </xf>
    <xf numFmtId="167" fontId="18" fillId="0" borderId="0" xfId="2" applyNumberFormat="1" applyFont="1" applyFill="1" applyAlignment="1">
      <alignment horizontal="left" vertical="top"/>
    </xf>
    <xf numFmtId="167" fontId="21" fillId="0" borderId="1" xfId="2" applyNumberFormat="1" applyFont="1" applyFill="1" applyBorder="1" applyAlignment="1">
      <alignment horizontal="left" vertical="top"/>
    </xf>
    <xf numFmtId="167" fontId="18" fillId="0" borderId="1" xfId="4" applyNumberFormat="1" applyFont="1" applyFill="1" applyBorder="1" applyAlignment="1" applyProtection="1">
      <alignment horizontal="left" vertical="top"/>
    </xf>
    <xf numFmtId="167" fontId="21" fillId="0" borderId="1" xfId="4" applyNumberFormat="1" applyFont="1" applyFill="1" applyBorder="1" applyAlignment="1" applyProtection="1">
      <alignment horizontal="left" vertical="top"/>
    </xf>
    <xf numFmtId="0" fontId="0" fillId="6" borderId="1" xfId="0" applyFill="1" applyBorder="1" applyAlignment="1">
      <alignment horizontal="center" vertical="center" wrapText="1"/>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6" fontId="18" fillId="0" borderId="0" xfId="2" applyNumberFormat="1" applyFont="1" applyAlignment="1">
      <alignment horizontal="center" vertical="center" wrapText="1"/>
    </xf>
    <xf numFmtId="165" fontId="24" fillId="3" borderId="1" xfId="1" applyNumberFormat="1" applyFont="1" applyFill="1" applyBorder="1"/>
    <xf numFmtId="0" fontId="22" fillId="3" borderId="1" xfId="0" applyFont="1" applyFill="1" applyBorder="1" applyAlignment="1">
      <alignment horizontal="center" vertical="center"/>
    </xf>
    <xf numFmtId="0" fontId="18" fillId="0" borderId="0" xfId="2" applyFont="1"/>
    <xf numFmtId="167" fontId="25" fillId="0" borderId="1" xfId="3" applyNumberFormat="1" applyFont="1" applyFill="1" applyBorder="1" applyAlignment="1" applyProtection="1">
      <alignment vertical="center"/>
    </xf>
    <xf numFmtId="0" fontId="25" fillId="0" borderId="0" xfId="2" applyFont="1"/>
    <xf numFmtId="167" fontId="21" fillId="0" borderId="1" xfId="3" applyNumberFormat="1" applyFont="1" applyFill="1" applyBorder="1" applyAlignment="1" applyProtection="1">
      <alignment vertical="center"/>
    </xf>
    <xf numFmtId="167" fontId="18" fillId="0" borderId="1" xfId="3" applyNumberFormat="1" applyFont="1" applyFill="1" applyBorder="1" applyAlignment="1" applyProtection="1">
      <alignment vertical="center"/>
    </xf>
    <xf numFmtId="167" fontId="18" fillId="12" borderId="6" xfId="2" applyNumberFormat="1" applyFont="1" applyFill="1" applyBorder="1" applyAlignment="1">
      <alignment horizontal="center" vertical="center"/>
    </xf>
    <xf numFmtId="167" fontId="18" fillId="14" borderId="1" xfId="3" applyNumberFormat="1" applyFont="1" applyFill="1" applyBorder="1" applyAlignment="1" applyProtection="1">
      <alignment horizontal="center" vertical="center"/>
    </xf>
    <xf numFmtId="167" fontId="21" fillId="0" borderId="1" xfId="2" applyNumberFormat="1" applyFont="1" applyFill="1" applyBorder="1" applyAlignment="1">
      <alignment vertical="center"/>
    </xf>
    <xf numFmtId="167" fontId="21" fillId="0" borderId="1" xfId="2" applyNumberFormat="1" applyFont="1" applyFill="1" applyBorder="1"/>
    <xf numFmtId="167" fontId="21" fillId="0" borderId="1" xfId="4" applyNumberFormat="1" applyFont="1" applyFill="1" applyBorder="1" applyAlignment="1" applyProtection="1"/>
    <xf numFmtId="167" fontId="18" fillId="14" borderId="1" xfId="2" applyNumberFormat="1" applyFont="1" applyFill="1" applyBorder="1" applyAlignment="1">
      <alignment horizontal="center" vertical="center"/>
    </xf>
    <xf numFmtId="167" fontId="18" fillId="0" borderId="1" xfId="2" applyNumberFormat="1" applyFont="1" applyFill="1" applyBorder="1" applyAlignment="1">
      <alignment vertical="center"/>
    </xf>
    <xf numFmtId="167" fontId="18" fillId="0" borderId="1" xfId="3" applyNumberFormat="1" applyFont="1" applyFill="1" applyBorder="1" applyAlignment="1" applyProtection="1">
      <alignment horizontal="right"/>
    </xf>
    <xf numFmtId="167" fontId="21" fillId="0" borderId="1" xfId="3" applyNumberFormat="1" applyFont="1" applyFill="1" applyBorder="1" applyAlignment="1" applyProtection="1"/>
    <xf numFmtId="167" fontId="18" fillId="0" borderId="1" xfId="2" applyNumberFormat="1" applyFont="1" applyFill="1" applyBorder="1"/>
    <xf numFmtId="167" fontId="18" fillId="0" borderId="1" xfId="2" applyNumberFormat="1" applyFont="1" applyFill="1" applyBorder="1" applyAlignment="1">
      <alignment vertical="top"/>
    </xf>
    <xf numFmtId="0" fontId="18" fillId="9" borderId="0" xfId="2" applyFont="1" applyFill="1"/>
    <xf numFmtId="167" fontId="21" fillId="14" borderId="1" xfId="2" applyNumberFormat="1" applyFont="1" applyFill="1" applyBorder="1" applyAlignment="1">
      <alignment horizontal="center" vertical="top"/>
    </xf>
    <xf numFmtId="0" fontId="18" fillId="0" borderId="0" xfId="2" applyFont="1" applyAlignment="1">
      <alignment vertical="top"/>
    </xf>
    <xf numFmtId="167" fontId="18" fillId="0" borderId="1" xfId="3" applyNumberFormat="1" applyFont="1" applyFill="1" applyBorder="1" applyAlignment="1" applyProtection="1">
      <alignment vertical="top"/>
    </xf>
    <xf numFmtId="167" fontId="18" fillId="14" borderId="1" xfId="2" applyNumberFormat="1" applyFont="1" applyFill="1" applyBorder="1" applyAlignment="1">
      <alignment horizontal="center" vertical="top"/>
    </xf>
    <xf numFmtId="167" fontId="18" fillId="0" borderId="0" xfId="2" applyNumberFormat="1" applyFont="1" applyFill="1"/>
    <xf numFmtId="167" fontId="18" fillId="14" borderId="1" xfId="4" applyNumberFormat="1" applyFont="1" applyFill="1" applyBorder="1" applyAlignment="1" applyProtection="1">
      <alignment horizontal="center" vertical="center"/>
    </xf>
    <xf numFmtId="167" fontId="18" fillId="0" borderId="1" xfId="3" applyNumberFormat="1" applyFont="1" applyFill="1" applyBorder="1" applyAlignment="1" applyProtection="1">
      <alignment horizontal="right" vertical="center"/>
    </xf>
    <xf numFmtId="167" fontId="18" fillId="0" borderId="1" xfId="3" applyNumberFormat="1" applyFont="1" applyFill="1" applyBorder="1" applyAlignment="1" applyProtection="1">
      <alignment horizontal="center" vertical="top"/>
    </xf>
    <xf numFmtId="167" fontId="18" fillId="0" borderId="1" xfId="4" applyNumberFormat="1" applyFont="1" applyFill="1" applyBorder="1" applyAlignment="1" applyProtection="1">
      <alignment vertical="center"/>
    </xf>
    <xf numFmtId="167" fontId="18" fillId="0" borderId="1" xfId="4" applyNumberFormat="1" applyFont="1" applyFill="1" applyBorder="1" applyAlignment="1" applyProtection="1"/>
    <xf numFmtId="167" fontId="21" fillId="14" borderId="1" xfId="2" applyNumberFormat="1" applyFont="1" applyFill="1" applyBorder="1" applyAlignment="1">
      <alignment horizontal="center"/>
    </xf>
    <xf numFmtId="167" fontId="18" fillId="7" borderId="1" xfId="3" applyNumberFormat="1" applyFont="1" applyFill="1" applyBorder="1" applyAlignment="1" applyProtection="1">
      <alignment horizontal="center" vertical="center"/>
    </xf>
    <xf numFmtId="0" fontId="18" fillId="7" borderId="0" xfId="2" applyFont="1" applyFill="1"/>
    <xf numFmtId="167" fontId="18" fillId="15" borderId="1" xfId="2" applyNumberFormat="1" applyFont="1" applyFill="1" applyBorder="1" applyAlignment="1">
      <alignment horizontal="center" vertical="center"/>
    </xf>
    <xf numFmtId="168" fontId="18" fillId="14" borderId="1" xfId="4" applyNumberFormat="1" applyFont="1" applyFill="1" applyBorder="1" applyAlignment="1" applyProtection="1">
      <alignment horizontal="center" vertical="center"/>
    </xf>
    <xf numFmtId="167" fontId="18" fillId="14" borderId="1" xfId="3" applyNumberFormat="1" applyFont="1" applyFill="1" applyBorder="1" applyAlignment="1" applyProtection="1">
      <alignment horizontal="center" vertical="top"/>
    </xf>
    <xf numFmtId="169" fontId="18" fillId="0" borderId="0" xfId="3" applyNumberFormat="1" applyFont="1" applyFill="1" applyBorder="1" applyAlignment="1" applyProtection="1">
      <alignment horizontal="right" vertical="top"/>
    </xf>
    <xf numFmtId="167" fontId="26"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7" fontId="12" fillId="0" borderId="1" xfId="3" applyNumberFormat="1" applyFont="1" applyFill="1" applyBorder="1" applyAlignment="1" applyProtection="1">
      <alignment horizontal="center" vertical="center"/>
    </xf>
    <xf numFmtId="0" fontId="8" fillId="0" borderId="0" xfId="2" applyFont="1" applyFill="1"/>
    <xf numFmtId="0" fontId="27" fillId="2" borderId="0" xfId="2" applyFont="1" applyFill="1"/>
    <xf numFmtId="0" fontId="7" fillId="2" borderId="0" xfId="2" applyFont="1" applyFill="1"/>
    <xf numFmtId="0" fontId="22" fillId="5" borderId="2" xfId="0" applyFont="1" applyFill="1" applyBorder="1" applyAlignment="1">
      <alignment vertical="top"/>
    </xf>
    <xf numFmtId="0" fontId="22" fillId="5" borderId="8" xfId="0" applyFont="1" applyFill="1" applyBorder="1" applyAlignment="1">
      <alignment vertical="top"/>
    </xf>
    <xf numFmtId="0" fontId="22" fillId="5" borderId="3" xfId="0" applyFont="1" applyFill="1" applyBorder="1" applyAlignment="1">
      <alignment vertical="top"/>
    </xf>
    <xf numFmtId="0" fontId="22" fillId="0" borderId="1" xfId="0" applyFont="1" applyFill="1" applyBorder="1" applyAlignment="1">
      <alignment vertical="top"/>
    </xf>
    <xf numFmtId="0" fontId="0" fillId="5" borderId="0" xfId="0" applyFill="1"/>
    <xf numFmtId="0" fontId="26" fillId="0" borderId="0" xfId="0" applyFont="1" applyAlignment="1">
      <alignment vertical="center"/>
    </xf>
    <xf numFmtId="0" fontId="0" fillId="0" borderId="0" xfId="0" applyAlignment="1">
      <alignment vertical="center"/>
    </xf>
    <xf numFmtId="0" fontId="31" fillId="4" borderId="1" xfId="0" applyFont="1" applyFill="1" applyBorder="1" applyAlignment="1">
      <alignment horizontal="center" vertical="center" wrapText="1"/>
    </xf>
    <xf numFmtId="0" fontId="31" fillId="5" borderId="1" xfId="0" applyFont="1" applyFill="1" applyBorder="1" applyAlignment="1">
      <alignment horizontal="center" vertical="center"/>
    </xf>
    <xf numFmtId="0" fontId="32" fillId="0" borderId="12" xfId="0" applyFont="1" applyBorder="1" applyAlignment="1">
      <alignment horizontal="center" vertical="center"/>
    </xf>
    <xf numFmtId="0" fontId="32" fillId="0" borderId="10" xfId="0" applyFont="1" applyFill="1" applyBorder="1" applyAlignment="1">
      <alignment horizontal="center" vertical="center"/>
    </xf>
    <xf numFmtId="0" fontId="32" fillId="0" borderId="1"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Fill="1" applyBorder="1" applyAlignment="1">
      <alignment horizontal="center" vertical="center"/>
    </xf>
    <xf numFmtId="0" fontId="31" fillId="17" borderId="2" xfId="0" applyFont="1" applyFill="1" applyBorder="1" applyAlignment="1">
      <alignment horizontal="center" vertical="center"/>
    </xf>
    <xf numFmtId="0" fontId="31" fillId="17" borderId="1" xfId="0" applyFont="1" applyFill="1" applyBorder="1" applyAlignment="1">
      <alignment horizontal="center" vertical="center"/>
    </xf>
    <xf numFmtId="0" fontId="31" fillId="5" borderId="2" xfId="0" applyFont="1" applyFill="1" applyBorder="1" applyAlignment="1">
      <alignment horizontal="center" vertical="center"/>
    </xf>
    <xf numFmtId="0" fontId="30" fillId="0" borderId="0" xfId="0" applyFont="1" applyAlignment="1">
      <alignment vertical="center"/>
    </xf>
    <xf numFmtId="0" fontId="26" fillId="18" borderId="1" xfId="0" applyFont="1" applyFill="1" applyBorder="1" applyAlignment="1">
      <alignment horizontal="center" vertical="center" wrapText="1"/>
    </xf>
    <xf numFmtId="0" fontId="31" fillId="5" borderId="8" xfId="0" applyFont="1" applyFill="1" applyBorder="1" applyAlignment="1">
      <alignment vertical="center"/>
    </xf>
    <xf numFmtId="0" fontId="26" fillId="5" borderId="4" xfId="0" applyFont="1" applyFill="1" applyBorder="1" applyAlignment="1">
      <alignment vertical="center"/>
    </xf>
    <xf numFmtId="0" fontId="26" fillId="5" borderId="9" xfId="0" applyFont="1" applyFill="1" applyBorder="1" applyAlignment="1">
      <alignment vertical="center"/>
    </xf>
    <xf numFmtId="0" fontId="31" fillId="17" borderId="8" xfId="0" applyFont="1" applyFill="1" applyBorder="1" applyAlignment="1">
      <alignment vertical="center"/>
    </xf>
    <xf numFmtId="0" fontId="31" fillId="17" borderId="3" xfId="0" applyFont="1" applyFill="1" applyBorder="1" applyAlignment="1">
      <alignment vertical="center"/>
    </xf>
    <xf numFmtId="0" fontId="32" fillId="0" borderId="10" xfId="0" applyFont="1" applyFill="1" applyBorder="1" applyAlignment="1">
      <alignment vertical="center"/>
    </xf>
    <xf numFmtId="0" fontId="32" fillId="0" borderId="3" xfId="0" applyFont="1" applyFill="1" applyBorder="1" applyAlignment="1">
      <alignment vertical="center"/>
    </xf>
    <xf numFmtId="0" fontId="32" fillId="0" borderId="1" xfId="0" applyFont="1" applyFill="1" applyBorder="1" applyAlignment="1">
      <alignment horizontal="center" vertical="center" wrapText="1"/>
    </xf>
    <xf numFmtId="0" fontId="31" fillId="17" borderId="1" xfId="0" applyFont="1" applyFill="1" applyBorder="1" applyAlignment="1">
      <alignment horizontal="left" vertical="center"/>
    </xf>
    <xf numFmtId="0" fontId="32" fillId="0" borderId="1" xfId="0" applyFont="1" applyFill="1" applyBorder="1" applyAlignment="1">
      <alignment horizontal="left" vertical="center" indent="1"/>
    </xf>
    <xf numFmtId="167" fontId="18" fillId="12" borderId="6" xfId="2" applyNumberFormat="1" applyFont="1" applyFill="1" applyBorder="1" applyAlignment="1">
      <alignment horizontal="center" vertical="top"/>
    </xf>
    <xf numFmtId="0" fontId="26" fillId="5" borderId="1" xfId="0" applyFont="1" applyFill="1" applyBorder="1" applyAlignment="1">
      <alignment horizontal="center" vertical="center" wrapText="1"/>
    </xf>
    <xf numFmtId="0" fontId="0" fillId="5" borderId="1" xfId="0" applyFill="1" applyBorder="1" applyAlignment="1">
      <alignment horizontal="center" vertical="top"/>
    </xf>
    <xf numFmtId="165" fontId="2" fillId="5" borderId="1" xfId="1" applyNumberFormat="1" applyFont="1" applyFill="1" applyBorder="1"/>
    <xf numFmtId="167" fontId="12" fillId="9" borderId="1" xfId="11" applyNumberFormat="1" applyFont="1" applyFill="1" applyBorder="1" applyAlignment="1" applyProtection="1">
      <alignment vertical="center"/>
    </xf>
    <xf numFmtId="167" fontId="8" fillId="12" borderId="6" xfId="0" applyNumberFormat="1" applyFont="1" applyFill="1" applyBorder="1" applyAlignment="1">
      <alignment vertical="center"/>
    </xf>
    <xf numFmtId="167" fontId="8" fillId="14" borderId="1" xfId="11" applyNumberFormat="1" applyFont="1" applyFill="1" applyBorder="1" applyAlignment="1" applyProtection="1">
      <alignment vertical="center"/>
    </xf>
    <xf numFmtId="167" fontId="8" fillId="9" borderId="1" xfId="11" applyNumberFormat="1" applyFont="1" applyFill="1" applyBorder="1" applyAlignment="1" applyProtection="1">
      <alignment vertical="center"/>
    </xf>
    <xf numFmtId="167" fontId="8" fillId="10" borderId="1" xfId="11" applyNumberFormat="1" applyFont="1" applyFill="1" applyBorder="1" applyAlignment="1" applyProtection="1">
      <alignment vertical="center"/>
    </xf>
    <xf numFmtId="167" fontId="8" fillId="12" borderId="1" xfId="0" applyNumberFormat="1" applyFont="1" applyFill="1" applyBorder="1" applyAlignment="1">
      <alignment vertical="center"/>
    </xf>
    <xf numFmtId="167" fontId="8" fillId="14" borderId="1" xfId="0" applyNumberFormat="1" applyFont="1" applyFill="1" applyBorder="1" applyAlignment="1">
      <alignment vertical="center"/>
    </xf>
    <xf numFmtId="167" fontId="10" fillId="10" borderId="1" xfId="11" applyNumberFormat="1" applyFont="1" applyFill="1" applyBorder="1" applyAlignment="1" applyProtection="1">
      <alignment vertical="center"/>
    </xf>
    <xf numFmtId="167" fontId="8" fillId="10" borderId="1" xfId="0" applyNumberFormat="1" applyFont="1" applyFill="1" applyBorder="1" applyAlignment="1">
      <alignment vertical="center"/>
    </xf>
    <xf numFmtId="167" fontId="10" fillId="10" borderId="1" xfId="0" applyNumberFormat="1" applyFont="1" applyFill="1" applyBorder="1" applyAlignment="1">
      <alignment vertical="center"/>
    </xf>
    <xf numFmtId="167" fontId="10" fillId="9" borderId="1" xfId="0" applyNumberFormat="1" applyFont="1" applyFill="1" applyBorder="1" applyAlignment="1">
      <alignment vertical="center"/>
    </xf>
    <xf numFmtId="167" fontId="10" fillId="9" borderId="1" xfId="0" applyNumberFormat="1" applyFont="1" applyFill="1" applyBorder="1"/>
    <xf numFmtId="167" fontId="8" fillId="10" borderId="1" xfId="11" applyNumberFormat="1" applyFont="1" applyFill="1" applyBorder="1" applyAlignment="1" applyProtection="1">
      <alignment horizontal="right"/>
    </xf>
    <xf numFmtId="167" fontId="10" fillId="9" borderId="1" xfId="11" applyNumberFormat="1" applyFont="1" applyFill="1" applyBorder="1" applyAlignment="1" applyProtection="1"/>
    <xf numFmtId="167" fontId="10" fillId="9" borderId="1" xfId="11" applyNumberFormat="1" applyFont="1" applyFill="1" applyBorder="1" applyAlignment="1" applyProtection="1">
      <alignment vertical="center"/>
    </xf>
    <xf numFmtId="0" fontId="8" fillId="9" borderId="0" xfId="0" applyFont="1" applyFill="1"/>
    <xf numFmtId="167" fontId="10" fillId="14" borderId="1" xfId="0" applyNumberFormat="1" applyFont="1" applyFill="1" applyBorder="1" applyAlignment="1">
      <alignment vertical="top"/>
    </xf>
    <xf numFmtId="167" fontId="10" fillId="9" borderId="0" xfId="0" applyNumberFormat="1" applyFont="1" applyFill="1"/>
    <xf numFmtId="167" fontId="8" fillId="9" borderId="0" xfId="0" applyNumberFormat="1" applyFont="1" applyFill="1"/>
    <xf numFmtId="167" fontId="8" fillId="9" borderId="1" xfId="0" applyNumberFormat="1" applyFont="1" applyFill="1" applyBorder="1"/>
    <xf numFmtId="167" fontId="8" fillId="9" borderId="1" xfId="0" applyNumberFormat="1" applyFont="1" applyFill="1" applyBorder="1" applyAlignment="1">
      <alignment vertical="center"/>
    </xf>
    <xf numFmtId="167" fontId="8" fillId="10" borderId="1" xfId="0" applyNumberFormat="1" applyFont="1" applyFill="1" applyBorder="1"/>
    <xf numFmtId="167" fontId="8" fillId="10" borderId="1" xfId="11" applyNumberFormat="1" applyFont="1" applyFill="1" applyBorder="1" applyAlignment="1" applyProtection="1">
      <alignment vertical="top"/>
    </xf>
    <xf numFmtId="167" fontId="8" fillId="14" borderId="1" xfId="0" applyNumberFormat="1" applyFont="1" applyFill="1" applyBorder="1" applyAlignment="1">
      <alignment vertical="top"/>
    </xf>
    <xf numFmtId="167" fontId="8" fillId="10" borderId="0" xfId="0" applyNumberFormat="1" applyFont="1" applyFill="1"/>
    <xf numFmtId="167" fontId="8" fillId="10"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center" vertical="top"/>
    </xf>
    <xf numFmtId="167" fontId="8" fillId="10" borderId="1" xfId="4" applyNumberFormat="1" applyFont="1" applyFill="1" applyBorder="1" applyAlignment="1" applyProtection="1">
      <alignment vertical="center"/>
    </xf>
    <xf numFmtId="167" fontId="8" fillId="10" borderId="0" xfId="0" applyNumberFormat="1" applyFont="1" applyFill="1" applyAlignment="1">
      <alignment vertical="center"/>
    </xf>
    <xf numFmtId="167" fontId="8" fillId="12" borderId="1" xfId="0" applyNumberFormat="1" applyFont="1" applyFill="1" applyBorder="1" applyAlignment="1">
      <alignment vertical="top"/>
    </xf>
    <xf numFmtId="167" fontId="10" fillId="10" borderId="1" xfId="4" applyNumberFormat="1" applyFont="1" applyFill="1" applyBorder="1" applyAlignment="1" applyProtection="1"/>
    <xf numFmtId="167" fontId="8" fillId="10" borderId="1" xfId="4" applyNumberFormat="1" applyFont="1" applyFill="1" applyBorder="1" applyAlignment="1" applyProtection="1"/>
    <xf numFmtId="167" fontId="10" fillId="14" borderId="1" xfId="0" applyNumberFormat="1" applyFont="1" applyFill="1" applyBorder="1"/>
    <xf numFmtId="167" fontId="8" fillId="7" borderId="1" xfId="11" applyNumberFormat="1" applyFont="1" applyFill="1" applyBorder="1" applyAlignment="1" applyProtection="1">
      <alignment vertical="center"/>
    </xf>
    <xf numFmtId="167" fontId="8" fillId="13" borderId="1" xfId="11" applyNumberFormat="1" applyFont="1" applyFill="1" applyBorder="1" applyAlignment="1" applyProtection="1">
      <alignment vertical="center"/>
    </xf>
    <xf numFmtId="167" fontId="8" fillId="15" borderId="1" xfId="0" applyNumberFormat="1" applyFont="1" applyFill="1" applyBorder="1" applyAlignment="1">
      <alignment vertical="center"/>
    </xf>
    <xf numFmtId="167" fontId="10" fillId="10" borderId="1" xfId="0" applyNumberFormat="1" applyFont="1" applyFill="1" applyBorder="1"/>
    <xf numFmtId="167" fontId="8" fillId="10" borderId="1" xfId="0" applyNumberFormat="1" applyFont="1" applyFill="1" applyBorder="1" applyAlignment="1">
      <alignment vertical="top"/>
    </xf>
    <xf numFmtId="167"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7" fontId="8" fillId="14" borderId="1" xfId="11" applyNumberFormat="1" applyFont="1" applyFill="1" applyBorder="1" applyAlignment="1" applyProtection="1">
      <alignment vertical="top"/>
    </xf>
    <xf numFmtId="169" fontId="18" fillId="9" borderId="0" xfId="11" applyNumberFormat="1" applyFont="1" applyFill="1" applyBorder="1" applyAlignment="1" applyProtection="1">
      <alignment horizontal="right" vertical="top"/>
    </xf>
    <xf numFmtId="0" fontId="0" fillId="10" borderId="0" xfId="0" applyFill="1"/>
    <xf numFmtId="167" fontId="11" fillId="14" borderId="1" xfId="11" applyNumberFormat="1" applyFont="1" applyFill="1" applyBorder="1" applyAlignment="1" applyProtection="1">
      <alignment vertical="center"/>
    </xf>
    <xf numFmtId="0" fontId="7" fillId="0" borderId="0" xfId="2" applyFont="1" applyFill="1"/>
    <xf numFmtId="0" fontId="7" fillId="0" borderId="0" xfId="2" applyFont="1" applyFill="1" applyAlignment="1">
      <alignment vertical="top"/>
    </xf>
    <xf numFmtId="0" fontId="33" fillId="0" borderId="1" xfId="2" applyFont="1" applyFill="1" applyBorder="1" applyAlignment="1" applyProtection="1">
      <alignment horizontal="center" vertical="center"/>
      <protection locked="0"/>
    </xf>
    <xf numFmtId="0" fontId="33" fillId="0" borderId="1" xfId="2" applyFont="1" applyFill="1" applyBorder="1" applyAlignment="1" applyProtection="1">
      <alignment horizontal="left" vertical="center"/>
      <protection locked="0"/>
    </xf>
    <xf numFmtId="167" fontId="34" fillId="0" borderId="1" xfId="3" applyNumberFormat="1" applyFont="1" applyFill="1" applyBorder="1" applyAlignment="1" applyProtection="1">
      <alignment vertical="center"/>
    </xf>
    <xf numFmtId="167" fontId="34" fillId="9" borderId="1" xfId="11" applyNumberFormat="1" applyFont="1" applyFill="1" applyBorder="1" applyAlignment="1" applyProtection="1">
      <alignment vertical="center"/>
    </xf>
    <xf numFmtId="0" fontId="35" fillId="11" borderId="6" xfId="2" applyFont="1" applyFill="1" applyBorder="1" applyAlignment="1" applyProtection="1">
      <alignment horizontal="left" vertical="top"/>
      <protection locked="0"/>
    </xf>
    <xf numFmtId="167" fontId="5" fillId="12" borderId="6" xfId="2" applyNumberFormat="1" applyFont="1" applyFill="1" applyBorder="1" applyAlignment="1">
      <alignment vertical="center"/>
    </xf>
    <xf numFmtId="167" fontId="5" fillId="12" borderId="6" xfId="0" applyNumberFormat="1" applyFont="1" applyFill="1" applyBorder="1" applyAlignment="1">
      <alignment vertical="center"/>
    </xf>
    <xf numFmtId="0" fontId="35" fillId="13" borderId="1" xfId="2" applyFont="1" applyFill="1" applyBorder="1" applyAlignment="1" applyProtection="1">
      <alignment horizontal="left" vertical="top"/>
      <protection locked="0"/>
    </xf>
    <xf numFmtId="167" fontId="5" fillId="14" borderId="1" xfId="3" applyNumberFormat="1" applyFont="1" applyFill="1" applyBorder="1" applyAlignment="1" applyProtection="1">
      <alignment vertical="center"/>
    </xf>
    <xf numFmtId="167" fontId="5" fillId="14" borderId="1" xfId="11" applyNumberFormat="1" applyFont="1" applyFill="1" applyBorder="1" applyAlignment="1" applyProtection="1">
      <alignment vertical="center"/>
    </xf>
    <xf numFmtId="0" fontId="5" fillId="0" borderId="1" xfId="2" applyFont="1" applyFill="1" applyBorder="1" applyAlignment="1" applyProtection="1">
      <alignment horizontal="left" vertical="top"/>
      <protection locked="0"/>
    </xf>
    <xf numFmtId="167" fontId="5" fillId="0" borderId="1" xfId="3" applyNumberFormat="1" applyFont="1" applyFill="1" applyBorder="1" applyAlignment="1" applyProtection="1">
      <alignment vertical="center"/>
    </xf>
    <xf numFmtId="167" fontId="5" fillId="9" borderId="1" xfId="11" applyNumberFormat="1" applyFont="1" applyFill="1" applyBorder="1" applyAlignment="1" applyProtection="1">
      <alignment vertical="center"/>
    </xf>
    <xf numFmtId="167" fontId="5" fillId="10" borderId="1" xfId="11" applyNumberFormat="1" applyFont="1" applyFill="1" applyBorder="1" applyAlignment="1" applyProtection="1">
      <alignment vertical="center"/>
    </xf>
    <xf numFmtId="0" fontId="35" fillId="0" borderId="1" xfId="2" applyFont="1" applyFill="1" applyBorder="1" applyAlignment="1" applyProtection="1">
      <alignment horizontal="left" vertical="top"/>
      <protection locked="0"/>
    </xf>
    <xf numFmtId="0" fontId="35" fillId="11" borderId="1" xfId="2" applyFont="1" applyFill="1" applyBorder="1" applyAlignment="1" applyProtection="1">
      <alignment horizontal="left" vertical="top"/>
      <protection locked="0"/>
    </xf>
    <xf numFmtId="167" fontId="5" fillId="12" borderId="1" xfId="2" applyNumberFormat="1" applyFont="1" applyFill="1" applyBorder="1" applyAlignment="1">
      <alignment vertical="center"/>
    </xf>
    <xf numFmtId="167" fontId="5" fillId="12" borderId="1" xfId="0" applyNumberFormat="1" applyFont="1" applyFill="1" applyBorder="1" applyAlignment="1">
      <alignment vertical="center"/>
    </xf>
    <xf numFmtId="167" fontId="35" fillId="0" borderId="1" xfId="2" applyNumberFormat="1" applyFont="1" applyFill="1" applyBorder="1" applyAlignment="1">
      <alignment vertical="center"/>
    </xf>
    <xf numFmtId="167" fontId="35" fillId="0" borderId="1" xfId="2" applyNumberFormat="1" applyFont="1" applyFill="1" applyBorder="1"/>
    <xf numFmtId="167" fontId="35" fillId="0" borderId="1" xfId="4" applyNumberFormat="1" applyFont="1" applyFill="1" applyBorder="1" applyAlignment="1" applyProtection="1"/>
    <xf numFmtId="167" fontId="5" fillId="14" borderId="1" xfId="2" applyNumberFormat="1" applyFont="1" applyFill="1" applyBorder="1" applyAlignment="1">
      <alignment vertical="center"/>
    </xf>
    <xf numFmtId="167" fontId="5" fillId="14" borderId="1" xfId="0" applyNumberFormat="1" applyFont="1" applyFill="1" applyBorder="1" applyAlignment="1">
      <alignment vertical="center"/>
    </xf>
    <xf numFmtId="0" fontId="5" fillId="0" borderId="1" xfId="2" applyFont="1" applyFill="1" applyBorder="1" applyAlignment="1" applyProtection="1">
      <alignment horizontal="left" vertical="center"/>
      <protection locked="0"/>
    </xf>
    <xf numFmtId="167" fontId="35" fillId="10" borderId="1" xfId="11" applyNumberFormat="1" applyFont="1" applyFill="1" applyBorder="1" applyAlignment="1" applyProtection="1">
      <alignment vertical="center"/>
    </xf>
    <xf numFmtId="167" fontId="36" fillId="0" borderId="1" xfId="2" applyNumberFormat="1" applyFont="1" applyFill="1" applyBorder="1" applyAlignment="1">
      <alignment vertical="center"/>
    </xf>
    <xf numFmtId="167" fontId="5" fillId="0" borderId="1" xfId="2" applyNumberFormat="1" applyFont="1" applyFill="1" applyBorder="1" applyAlignment="1">
      <alignment vertical="center"/>
    </xf>
    <xf numFmtId="167" fontId="5" fillId="10" borderId="1" xfId="0" applyNumberFormat="1" applyFont="1" applyFill="1" applyBorder="1" applyAlignment="1">
      <alignment vertical="center"/>
    </xf>
    <xf numFmtId="167" fontId="35" fillId="10" borderId="1" xfId="0" applyNumberFormat="1" applyFont="1" applyFill="1" applyBorder="1" applyAlignment="1">
      <alignment vertical="center"/>
    </xf>
    <xf numFmtId="167" fontId="35" fillId="9" borderId="1" xfId="0" applyNumberFormat="1" applyFont="1" applyFill="1" applyBorder="1" applyAlignment="1">
      <alignment vertical="center"/>
    </xf>
    <xf numFmtId="167" fontId="35" fillId="9" borderId="1" xfId="0" applyNumberFormat="1" applyFont="1" applyFill="1" applyBorder="1"/>
    <xf numFmtId="167" fontId="5" fillId="10" borderId="1" xfId="11" applyNumberFormat="1" applyFont="1" applyFill="1" applyBorder="1" applyAlignment="1" applyProtection="1">
      <alignment horizontal="right"/>
    </xf>
    <xf numFmtId="167" fontId="35" fillId="9" borderId="1" xfId="11" applyNumberFormat="1" applyFont="1" applyFill="1" applyBorder="1" applyAlignment="1" applyProtection="1"/>
    <xf numFmtId="167" fontId="5" fillId="0" borderId="1" xfId="2" applyNumberFormat="1" applyFont="1" applyFill="1" applyBorder="1"/>
    <xf numFmtId="167" fontId="5" fillId="0" borderId="1" xfId="2" applyNumberFormat="1" applyFont="1" applyFill="1" applyBorder="1" applyAlignment="1">
      <alignment vertical="top"/>
    </xf>
    <xf numFmtId="167" fontId="35" fillId="9" borderId="1" xfId="11" applyNumberFormat="1" applyFont="1" applyFill="1" applyBorder="1" applyAlignment="1" applyProtection="1">
      <alignment vertical="center"/>
    </xf>
    <xf numFmtId="0" fontId="5" fillId="9" borderId="0" xfId="0" applyFont="1" applyFill="1"/>
    <xf numFmtId="167" fontId="35" fillId="14" borderId="1" xfId="2" applyNumberFormat="1" applyFont="1" applyFill="1" applyBorder="1" applyAlignment="1">
      <alignment vertical="top"/>
    </xf>
    <xf numFmtId="167" fontId="35" fillId="14" borderId="1" xfId="0" applyNumberFormat="1" applyFont="1" applyFill="1" applyBorder="1" applyAlignment="1">
      <alignment vertical="top"/>
    </xf>
    <xf numFmtId="0" fontId="5" fillId="0" borderId="1" xfId="2" applyFont="1" applyFill="1" applyBorder="1" applyAlignment="1" applyProtection="1">
      <alignment horizontal="left"/>
      <protection locked="0"/>
    </xf>
    <xf numFmtId="167" fontId="35" fillId="0" borderId="1" xfId="4" applyNumberFormat="1" applyFont="1" applyFill="1" applyBorder="1" applyAlignment="1" applyProtection="1">
      <alignment vertical="center"/>
    </xf>
    <xf numFmtId="167" fontId="35" fillId="9" borderId="0" xfId="0" applyNumberFormat="1" applyFont="1" applyFill="1"/>
    <xf numFmtId="167" fontId="5" fillId="9" borderId="0" xfId="0" applyNumberFormat="1" applyFont="1" applyFill="1"/>
    <xf numFmtId="167" fontId="5" fillId="9" borderId="1" xfId="0" applyNumberFormat="1" applyFont="1" applyFill="1" applyBorder="1"/>
    <xf numFmtId="167" fontId="5" fillId="9" borderId="1" xfId="0" applyNumberFormat="1" applyFont="1" applyFill="1" applyBorder="1" applyAlignment="1">
      <alignment vertical="center"/>
    </xf>
    <xf numFmtId="0" fontId="5" fillId="13" borderId="1" xfId="2" applyFont="1" applyFill="1" applyBorder="1" applyAlignment="1" applyProtection="1">
      <alignment horizontal="left" vertical="top"/>
      <protection locked="0"/>
    </xf>
    <xf numFmtId="167" fontId="36" fillId="0" borderId="1" xfId="2" applyNumberFormat="1" applyFont="1" applyFill="1" applyBorder="1"/>
    <xf numFmtId="167" fontId="5" fillId="10" borderId="1" xfId="0" applyNumberFormat="1" applyFont="1" applyFill="1" applyBorder="1"/>
    <xf numFmtId="167" fontId="5" fillId="10" borderId="1" xfId="11" applyNumberFormat="1" applyFont="1" applyFill="1" applyBorder="1" applyAlignment="1" applyProtection="1">
      <alignment vertical="top"/>
    </xf>
    <xf numFmtId="167" fontId="5" fillId="14" borderId="1" xfId="2" applyNumberFormat="1" applyFont="1" applyFill="1" applyBorder="1" applyAlignment="1">
      <alignment vertical="top"/>
    </xf>
    <xf numFmtId="167" fontId="5" fillId="14" borderId="1" xfId="0" applyNumberFormat="1" applyFont="1" applyFill="1" applyBorder="1" applyAlignment="1">
      <alignment vertical="top"/>
    </xf>
    <xf numFmtId="167" fontId="5" fillId="10" borderId="0" xfId="0" applyNumberFormat="1" applyFont="1" applyFill="1"/>
    <xf numFmtId="167" fontId="5" fillId="14" borderId="1" xfId="4" applyNumberFormat="1" applyFont="1" applyFill="1" applyBorder="1" applyAlignment="1" applyProtection="1">
      <alignment vertical="center"/>
    </xf>
    <xf numFmtId="0" fontId="37" fillId="0" borderId="0" xfId="2" applyFont="1" applyFill="1" applyAlignment="1">
      <alignment horizontal="left" vertical="top"/>
    </xf>
    <xf numFmtId="0" fontId="5" fillId="10" borderId="1" xfId="2" applyFont="1" applyFill="1" applyBorder="1" applyAlignment="1" applyProtection="1">
      <alignment horizontal="left" vertical="top"/>
      <protection locked="0"/>
    </xf>
    <xf numFmtId="167" fontId="5" fillId="10" borderId="1" xfId="11" applyNumberFormat="1" applyFont="1" applyFill="1" applyBorder="1" applyAlignment="1" applyProtection="1">
      <alignment horizontal="right" vertical="center"/>
    </xf>
    <xf numFmtId="167" fontId="36" fillId="0" borderId="1" xfId="2" applyNumberFormat="1" applyFont="1" applyFill="1" applyBorder="1" applyAlignment="1">
      <alignment vertical="top"/>
    </xf>
    <xf numFmtId="168" fontId="5" fillId="14" borderId="1" xfId="3" applyNumberFormat="1" applyFont="1" applyFill="1" applyBorder="1" applyAlignment="1" applyProtection="1">
      <alignment vertical="center"/>
    </xf>
    <xf numFmtId="167" fontId="5" fillId="9" borderId="1" xfId="11" applyNumberFormat="1" applyFont="1" applyFill="1" applyBorder="1" applyAlignment="1" applyProtection="1">
      <alignment horizontal="right" vertical="center"/>
    </xf>
    <xf numFmtId="167" fontId="5" fillId="9" borderId="1" xfId="11" applyNumberFormat="1" applyFont="1" applyFill="1" applyBorder="1" applyAlignment="1" applyProtection="1">
      <alignment horizontal="center" vertical="top"/>
    </xf>
    <xf numFmtId="167" fontId="5" fillId="0" borderId="1" xfId="4" applyNumberFormat="1" applyFont="1" applyFill="1" applyBorder="1" applyAlignment="1" applyProtection="1">
      <alignment vertical="center"/>
    </xf>
    <xf numFmtId="167" fontId="5" fillId="10" borderId="1" xfId="4" applyNumberFormat="1" applyFont="1" applyFill="1" applyBorder="1" applyAlignment="1" applyProtection="1">
      <alignment vertical="center"/>
    </xf>
    <xf numFmtId="167" fontId="5" fillId="10" borderId="0" xfId="0" applyNumberFormat="1" applyFont="1" applyFill="1" applyAlignment="1">
      <alignment vertical="center"/>
    </xf>
    <xf numFmtId="167" fontId="5" fillId="12" borderId="1" xfId="2" applyNumberFormat="1" applyFont="1" applyFill="1" applyBorder="1" applyAlignment="1">
      <alignment vertical="top"/>
    </xf>
    <xf numFmtId="167" fontId="5" fillId="12" borderId="1" xfId="0" applyNumberFormat="1" applyFont="1" applyFill="1" applyBorder="1" applyAlignment="1">
      <alignment vertical="top"/>
    </xf>
    <xf numFmtId="167" fontId="5" fillId="10" borderId="1" xfId="3" applyNumberFormat="1" applyFont="1" applyFill="1" applyBorder="1" applyAlignment="1" applyProtection="1">
      <alignment vertical="center"/>
    </xf>
    <xf numFmtId="167" fontId="5" fillId="0" borderId="1" xfId="3" applyNumberFormat="1" applyFont="1" applyFill="1" applyBorder="1" applyAlignment="1" applyProtection="1">
      <alignment vertical="top"/>
    </xf>
    <xf numFmtId="167" fontId="35" fillId="10" borderId="1" xfId="4" applyNumberFormat="1" applyFont="1" applyFill="1" applyBorder="1" applyAlignment="1" applyProtection="1"/>
    <xf numFmtId="167" fontId="5" fillId="0" borderId="1" xfId="4" applyNumberFormat="1" applyFont="1" applyFill="1" applyBorder="1" applyAlignment="1" applyProtection="1"/>
    <xf numFmtId="167" fontId="5" fillId="10" borderId="1" xfId="4" applyNumberFormat="1" applyFont="1" applyFill="1" applyBorder="1" applyAlignment="1" applyProtection="1"/>
    <xf numFmtId="0" fontId="5" fillId="0" borderId="1" xfId="2" applyFont="1" applyFill="1" applyBorder="1" applyAlignment="1">
      <alignment vertical="center"/>
    </xf>
    <xf numFmtId="167" fontId="35" fillId="14" borderId="1" xfId="2" applyNumberFormat="1" applyFont="1" applyFill="1" applyBorder="1"/>
    <xf numFmtId="167" fontId="35" fillId="14" borderId="1" xfId="0" applyNumberFormat="1" applyFont="1" applyFill="1" applyBorder="1"/>
    <xf numFmtId="167" fontId="5" fillId="7" borderId="1" xfId="3" applyNumberFormat="1" applyFont="1" applyFill="1" applyBorder="1" applyAlignment="1" applyProtection="1">
      <alignment vertical="center"/>
    </xf>
    <xf numFmtId="167" fontId="5" fillId="7"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7" fontId="35" fillId="0" borderId="1" xfId="2" applyNumberFormat="1" applyFont="1" applyBorder="1"/>
    <xf numFmtId="0" fontId="5" fillId="0" borderId="1" xfId="2" applyFont="1" applyBorder="1"/>
    <xf numFmtId="167" fontId="5" fillId="9" borderId="1" xfId="3" applyNumberFormat="1" applyFont="1" applyFill="1" applyBorder="1" applyAlignment="1" applyProtection="1">
      <alignment vertical="center"/>
    </xf>
    <xf numFmtId="167" fontId="36" fillId="0" borderId="1" xfId="2" applyNumberFormat="1" applyFont="1" applyBorder="1" applyAlignment="1">
      <alignment vertical="top"/>
    </xf>
    <xf numFmtId="167" fontId="5" fillId="0" borderId="1" xfId="2" applyNumberFormat="1" applyFont="1" applyBorder="1" applyAlignment="1">
      <alignment vertical="top"/>
    </xf>
    <xf numFmtId="167" fontId="5" fillId="0" borderId="1" xfId="2" applyNumberFormat="1" applyFont="1" applyBorder="1"/>
    <xf numFmtId="167" fontId="5" fillId="13" borderId="1" xfId="11" applyNumberFormat="1" applyFont="1" applyFill="1" applyBorder="1" applyAlignment="1" applyProtection="1">
      <alignment vertical="center"/>
    </xf>
    <xf numFmtId="167" fontId="5" fillId="15" borderId="1" xfId="2" applyNumberFormat="1" applyFont="1" applyFill="1" applyBorder="1" applyAlignment="1">
      <alignment vertical="center"/>
    </xf>
    <xf numFmtId="167" fontId="5" fillId="15" borderId="1" xfId="0" applyNumberFormat="1" applyFont="1" applyFill="1" applyBorder="1" applyAlignment="1">
      <alignment vertical="center"/>
    </xf>
    <xf numFmtId="166" fontId="5" fillId="0" borderId="1" xfId="2" applyNumberFormat="1" applyFont="1" applyFill="1" applyBorder="1" applyAlignment="1">
      <alignment vertical="center"/>
    </xf>
    <xf numFmtId="166" fontId="5" fillId="12" borderId="1" xfId="2" applyNumberFormat="1" applyFont="1" applyFill="1" applyBorder="1" applyAlignment="1">
      <alignment vertical="center"/>
    </xf>
    <xf numFmtId="167" fontId="35" fillId="10" borderId="1" xfId="0" applyNumberFormat="1" applyFont="1" applyFill="1" applyBorder="1"/>
    <xf numFmtId="167" fontId="5" fillId="10" borderId="1" xfId="0" applyNumberFormat="1" applyFont="1" applyFill="1" applyBorder="1" applyAlignment="1">
      <alignment vertical="top"/>
    </xf>
    <xf numFmtId="168" fontId="5" fillId="14" borderId="1" xfId="4" applyNumberFormat="1" applyFont="1" applyFill="1" applyBorder="1" applyAlignment="1" applyProtection="1">
      <alignment vertical="center"/>
    </xf>
    <xf numFmtId="167" fontId="5" fillId="9" borderId="1" xfId="0" applyNumberFormat="1" applyFont="1" applyFill="1" applyBorder="1" applyAlignment="1">
      <alignment vertical="top"/>
    </xf>
    <xf numFmtId="39" fontId="5" fillId="12" borderId="1" xfId="2" applyNumberFormat="1" applyFont="1" applyFill="1" applyBorder="1" applyAlignment="1">
      <alignment vertical="center"/>
    </xf>
    <xf numFmtId="39" fontId="5" fillId="14" borderId="1" xfId="3" applyNumberFormat="1" applyFont="1" applyFill="1" applyBorder="1" applyAlignment="1" applyProtection="1">
      <alignment vertical="center"/>
    </xf>
    <xf numFmtId="39" fontId="5" fillId="10" borderId="1" xfId="11" applyNumberFormat="1" applyFont="1" applyFill="1" applyBorder="1" applyAlignment="1" applyProtection="1">
      <alignment vertical="center"/>
    </xf>
    <xf numFmtId="0" fontId="35" fillId="13" borderId="1" xfId="2" applyFont="1" applyFill="1" applyBorder="1" applyAlignment="1" applyProtection="1">
      <alignment horizontal="left" vertical="center"/>
      <protection locked="0"/>
    </xf>
    <xf numFmtId="167" fontId="35" fillId="0" borderId="1" xfId="2" applyNumberFormat="1" applyFont="1" applyFill="1" applyBorder="1" applyAlignment="1">
      <alignment vertical="top"/>
    </xf>
    <xf numFmtId="167" fontId="5" fillId="14" borderId="1" xfId="3" applyNumberFormat="1" applyFont="1" applyFill="1" applyBorder="1" applyAlignment="1" applyProtection="1">
      <alignment vertical="top"/>
    </xf>
    <xf numFmtId="167" fontId="5" fillId="14" borderId="1" xfId="11" applyNumberFormat="1" applyFont="1" applyFill="1" applyBorder="1" applyAlignment="1" applyProtection="1">
      <alignment vertical="top"/>
    </xf>
    <xf numFmtId="169" fontId="5" fillId="9" borderId="0" xfId="11" applyNumberFormat="1" applyFont="1" applyFill="1" applyBorder="1" applyAlignment="1" applyProtection="1">
      <alignment horizontal="right" vertical="top"/>
    </xf>
    <xf numFmtId="0" fontId="38" fillId="10" borderId="0" xfId="0" applyFont="1" applyFill="1"/>
    <xf numFmtId="167" fontId="39" fillId="14" borderId="1" xfId="3" applyNumberFormat="1" applyFont="1" applyFill="1" applyBorder="1" applyAlignment="1" applyProtection="1">
      <alignment vertical="center"/>
    </xf>
    <xf numFmtId="167" fontId="39" fillId="14" borderId="1" xfId="11" applyNumberFormat="1" applyFont="1" applyFill="1" applyBorder="1" applyAlignment="1" applyProtection="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Fill="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5"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Fill="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wrapText="1"/>
      <protection locked="0"/>
    </xf>
    <xf numFmtId="0" fontId="8" fillId="0" borderId="1" xfId="2" applyFont="1" applyFill="1" applyBorder="1" applyAlignment="1" applyProtection="1">
      <alignment vertical="top" wrapText="1"/>
      <protection locked="0"/>
    </xf>
    <xf numFmtId="0" fontId="10" fillId="0" borderId="1" xfId="2" applyFont="1" applyFill="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Fill="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0" fillId="0" borderId="0" xfId="0" applyAlignment="1">
      <alignment horizontal="left" vertical="top" wrapText="1"/>
    </xf>
    <xf numFmtId="0" fontId="29" fillId="0" borderId="0" xfId="0" applyFont="1" applyAlignment="1">
      <alignment horizontal="center"/>
    </xf>
    <xf numFmtId="0" fontId="8" fillId="9" borderId="0" xfId="2" applyFont="1" applyFill="1" applyAlignment="1" applyProtection="1">
      <alignment horizontal="left"/>
      <protection locked="0"/>
    </xf>
    <xf numFmtId="164" fontId="8" fillId="9" borderId="0" xfId="3" applyFont="1" applyFill="1" applyAlignment="1" applyProtection="1"/>
    <xf numFmtId="0" fontId="22" fillId="3" borderId="1" xfId="0" applyFont="1" applyFill="1" applyBorder="1" applyAlignment="1">
      <alignment horizontal="center" vertical="center" wrapText="1"/>
    </xf>
    <xf numFmtId="0" fontId="34" fillId="0" borderId="1" xfId="3" applyNumberFormat="1" applyFont="1" applyFill="1" applyBorder="1" applyAlignment="1" applyProtection="1">
      <alignment vertical="center" wrapText="1"/>
      <protection locked="0"/>
    </xf>
    <xf numFmtId="0" fontId="5" fillId="12" borderId="6" xfId="2"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xf>
    <xf numFmtId="0" fontId="5" fillId="14" borderId="1" xfId="2" applyFont="1" applyFill="1" applyBorder="1" applyAlignment="1" applyProtection="1">
      <alignment vertical="center" wrapText="1"/>
      <protection locked="0"/>
    </xf>
    <xf numFmtId="0" fontId="5" fillId="0" borderId="1" xfId="3" applyNumberFormat="1" applyFont="1" applyFill="1" applyBorder="1" applyAlignment="1" applyProtection="1">
      <alignment vertical="top" wrapText="1"/>
      <protection locked="0"/>
    </xf>
    <xf numFmtId="0" fontId="35" fillId="0" borderId="1" xfId="2" applyFont="1" applyFill="1" applyBorder="1" applyAlignment="1">
      <alignment vertical="top" wrapText="1"/>
    </xf>
    <xf numFmtId="0" fontId="5" fillId="0" borderId="1" xfId="2" applyFont="1" applyFill="1" applyBorder="1" applyAlignment="1" applyProtection="1">
      <alignment wrapText="1"/>
      <protection locked="0"/>
    </xf>
    <xf numFmtId="0" fontId="5" fillId="0" borderId="1" xfId="2" applyFont="1" applyFill="1" applyBorder="1" applyAlignment="1" applyProtection="1">
      <alignment vertical="center" wrapText="1"/>
      <protection locked="0"/>
    </xf>
    <xf numFmtId="0" fontId="5" fillId="14" borderId="1" xfId="2" applyFont="1" applyFill="1" applyBorder="1" applyAlignment="1" applyProtection="1">
      <alignment vertical="top" wrapText="1"/>
      <protection locked="0"/>
    </xf>
    <xf numFmtId="0" fontId="5" fillId="14" borderId="1" xfId="4"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horizontal="left" vertical="top" wrapText="1"/>
      <protection locked="0"/>
    </xf>
    <xf numFmtId="0" fontId="35" fillId="0" borderId="1" xfId="2" applyFont="1" applyFill="1" applyBorder="1" applyAlignment="1">
      <alignment wrapText="1"/>
    </xf>
    <xf numFmtId="0" fontId="5" fillId="12" borderId="1" xfId="2" applyFont="1" applyFill="1" applyBorder="1" applyAlignment="1" applyProtection="1">
      <alignment vertical="top" wrapText="1"/>
      <protection locked="0"/>
    </xf>
    <xf numFmtId="0" fontId="5" fillId="0" borderId="1" xfId="4" applyNumberFormat="1" applyFont="1" applyFill="1" applyBorder="1" applyAlignment="1" applyProtection="1">
      <alignment vertical="center" wrapText="1"/>
      <protection locked="0"/>
    </xf>
    <xf numFmtId="0" fontId="5" fillId="7" borderId="1" xfId="3" applyNumberFormat="1" applyFont="1" applyFill="1" applyBorder="1" applyAlignment="1" applyProtection="1">
      <alignment vertical="center" wrapText="1"/>
      <protection locked="0"/>
    </xf>
    <xf numFmtId="0" fontId="5" fillId="7" borderId="1" xfId="2" applyFont="1" applyFill="1" applyBorder="1" applyAlignment="1" applyProtection="1">
      <alignment wrapText="1"/>
      <protection locked="0"/>
    </xf>
    <xf numFmtId="0" fontId="5" fillId="0" borderId="1" xfId="2" applyFont="1" applyBorder="1" applyAlignment="1" applyProtection="1">
      <alignment wrapText="1"/>
      <protection locked="0"/>
    </xf>
    <xf numFmtId="0" fontId="5" fillId="0" borderId="1" xfId="2" applyFont="1" applyFill="1" applyBorder="1" applyAlignment="1" applyProtection="1">
      <alignment vertical="top" wrapText="1"/>
      <protection locked="0"/>
    </xf>
    <xf numFmtId="0" fontId="5" fillId="0" borderId="1" xfId="2" applyFont="1" applyFill="1" applyBorder="1" applyAlignment="1">
      <alignment wrapText="1"/>
    </xf>
    <xf numFmtId="0" fontId="35" fillId="12" borderId="1" xfId="2" applyFont="1" applyFill="1" applyBorder="1" applyAlignment="1" applyProtection="1">
      <alignment horizontal="left" vertical="top" wrapText="1"/>
      <protection locked="0"/>
    </xf>
    <xf numFmtId="0" fontId="5" fillId="0" borderId="1" xfId="4" applyNumberFormat="1" applyFont="1" applyFill="1" applyBorder="1" applyAlignment="1" applyProtection="1">
      <alignment vertical="top" wrapText="1"/>
      <protection locked="0"/>
    </xf>
    <xf numFmtId="0" fontId="5" fillId="14" borderId="1" xfId="3" applyNumberFormat="1" applyFont="1" applyFill="1" applyBorder="1" applyAlignment="1" applyProtection="1">
      <alignment vertical="top" wrapText="1"/>
      <protection locked="0"/>
    </xf>
    <xf numFmtId="0" fontId="0" fillId="0" borderId="0" xfId="0" applyAlignment="1">
      <alignment horizontal="left" vertical="top" wrapText="1"/>
    </xf>
    <xf numFmtId="0" fontId="29" fillId="0" borderId="0" xfId="0" applyFont="1" applyAlignment="1">
      <alignment horizontal="center"/>
    </xf>
    <xf numFmtId="0" fontId="28" fillId="0" borderId="0" xfId="0" applyFont="1" applyAlignment="1">
      <alignment horizont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23" fillId="16" borderId="7" xfId="0" applyFont="1" applyFill="1" applyBorder="1" applyAlignment="1">
      <alignment horizontal="center" vertical="top" wrapText="1"/>
    </xf>
    <xf numFmtId="0" fontId="23"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6" fillId="5" borderId="1" xfId="0" applyFont="1" applyFill="1" applyBorder="1" applyAlignment="1">
      <alignment horizontal="center" vertical="center" wrapText="1"/>
    </xf>
    <xf numFmtId="0" fontId="26" fillId="5" borderId="11" xfId="0" applyFont="1" applyFill="1" applyBorder="1" applyAlignment="1">
      <alignment horizontal="center" vertical="center"/>
    </xf>
    <xf numFmtId="0" fontId="26" fillId="5" borderId="9" xfId="0" applyFont="1" applyFill="1" applyBorder="1" applyAlignment="1">
      <alignment horizontal="center" vertical="center"/>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6" fillId="18" borderId="1" xfId="0" applyFont="1" applyFill="1" applyBorder="1" applyAlignment="1">
      <alignment horizontal="center" vertical="center" wrapText="1"/>
    </xf>
    <xf numFmtId="0" fontId="31" fillId="4" borderId="7" xfId="0" applyFont="1" applyFill="1" applyBorder="1" applyAlignment="1">
      <alignment horizontal="left" vertical="center" wrapText="1"/>
    </xf>
    <xf numFmtId="0" fontId="35" fillId="19" borderId="1" xfId="2" applyFont="1" applyFill="1" applyBorder="1" applyAlignment="1" applyProtection="1">
      <alignment horizontal="left" vertical="top"/>
      <protection locked="0"/>
    </xf>
    <xf numFmtId="0" fontId="5" fillId="20" borderId="1" xfId="2" applyFont="1" applyFill="1" applyBorder="1" applyAlignment="1" applyProtection="1">
      <alignment horizontal="left" vertical="top"/>
      <protection locked="0"/>
    </xf>
    <xf numFmtId="0" fontId="5" fillId="19" borderId="1" xfId="3" applyNumberFormat="1" applyFont="1" applyFill="1" applyBorder="1" applyAlignment="1" applyProtection="1">
      <alignment vertical="center" wrapText="1"/>
      <protection locked="0"/>
    </xf>
    <xf numFmtId="167" fontId="5" fillId="19" borderId="1" xfId="3" applyNumberFormat="1" applyFont="1" applyFill="1" applyBorder="1" applyAlignment="1" applyProtection="1">
      <alignment vertical="center"/>
    </xf>
    <xf numFmtId="167" fontId="5" fillId="19" borderId="1" xfId="11" applyNumberFormat="1" applyFont="1" applyFill="1" applyBorder="1" applyAlignment="1" applyProtection="1">
      <alignment vertical="center"/>
    </xf>
    <xf numFmtId="167" fontId="18" fillId="19" borderId="1" xfId="3" applyNumberFormat="1" applyFont="1" applyFill="1" applyBorder="1" applyAlignment="1" applyProtection="1">
      <alignment horizontal="center" vertical="center"/>
    </xf>
    <xf numFmtId="0" fontId="18" fillId="2" borderId="0" xfId="2" applyFont="1" applyFill="1"/>
    <xf numFmtId="167" fontId="18" fillId="2" borderId="1" xfId="3" applyNumberFormat="1" applyFont="1" applyFill="1" applyBorder="1" applyAlignment="1" applyProtection="1">
      <alignment horizontal="center" vertical="center"/>
    </xf>
    <xf numFmtId="0" fontId="5" fillId="2" borderId="1" xfId="2" applyFont="1" applyFill="1" applyBorder="1" applyAlignment="1" applyProtection="1">
      <alignment horizontal="left" vertical="top"/>
      <protection locked="0"/>
    </xf>
    <xf numFmtId="0" fontId="5" fillId="2" borderId="1" xfId="3" applyNumberFormat="1" applyFont="1" applyFill="1" applyBorder="1" applyAlignment="1" applyProtection="1">
      <alignment vertical="center" wrapText="1"/>
      <protection locked="0"/>
    </xf>
    <xf numFmtId="167" fontId="35" fillId="2" borderId="1" xfId="2" applyNumberFormat="1" applyFont="1" applyFill="1" applyBorder="1"/>
    <xf numFmtId="167" fontId="5" fillId="2" borderId="1" xfId="11" applyNumberFormat="1" applyFont="1" applyFill="1" applyBorder="1" applyAlignment="1" applyProtection="1">
      <alignment vertical="center"/>
    </xf>
    <xf numFmtId="167" fontId="5" fillId="20" borderId="1" xfId="11" applyNumberFormat="1" applyFont="1" applyFill="1" applyBorder="1" applyAlignment="1" applyProtection="1">
      <alignment vertical="center"/>
    </xf>
    <xf numFmtId="167" fontId="18" fillId="2" borderId="1" xfId="3" applyNumberFormat="1" applyFont="1" applyFill="1" applyBorder="1" applyAlignment="1" applyProtection="1">
      <alignment vertical="center"/>
    </xf>
    <xf numFmtId="167" fontId="18" fillId="2" borderId="1" xfId="3" applyNumberFormat="1" applyFont="1" applyFill="1" applyBorder="1" applyAlignment="1" applyProtection="1">
      <alignment horizontal="left" vertical="top"/>
    </xf>
    <xf numFmtId="167" fontId="5" fillId="2" borderId="1" xfId="3" applyNumberFormat="1" applyFont="1" applyFill="1" applyBorder="1" applyAlignment="1" applyProtection="1">
      <alignment vertical="center"/>
    </xf>
    <xf numFmtId="0" fontId="35" fillId="2" borderId="1" xfId="2" applyFont="1" applyFill="1" applyBorder="1" applyAlignment="1" applyProtection="1">
      <alignment horizontal="left" vertical="top"/>
      <protection locked="0"/>
    </xf>
  </cellXfs>
  <cellStyles count="12">
    <cellStyle name="Comma 2" xfId="3"/>
    <cellStyle name="Comma 2 2 3 2" xfId="10"/>
    <cellStyle name="Comma 2 6" xfId="4"/>
    <cellStyle name="Comma 2 6 13" xfId="7"/>
    <cellStyle name="Comma 20" xfId="8"/>
    <cellStyle name="Normal 2" xfId="2"/>
    <cellStyle name="Normal 2 5" xfId="9"/>
    <cellStyle name="Normal 24" xfId="5"/>
    <cellStyle name="Обычный" xfId="0" builtinId="0"/>
    <cellStyle name="Процентный" xfId="1" builtinId="5"/>
    <cellStyle name="Финансовый" xfId="11" builtinId="3"/>
    <cellStyle name="Финансовый 2" xfId="6"/>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xmlns=""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xmlns=""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xmlns=""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xmlns=""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xmlns=""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xmlns=""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xmlns=""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xmlns=""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xmlns=""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xmlns=""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xmlns=""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xmlns=""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xmlns=""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xmlns=""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xmlns=""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xmlns=""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xmlns=""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xmlns=""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xmlns=""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xmlns=""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xmlns=""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xmlns=""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xmlns=""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xmlns=""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xmlns=""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xmlns=""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xmlns=""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xmlns=""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xmlns=""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xmlns=""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xmlns=""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xmlns=""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xmlns=""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xmlns=""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xmlns=""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xmlns=""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xmlns=""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xmlns=""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xmlns=""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xmlns=""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xmlns=""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xmlns=""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xmlns=""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xmlns=""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xmlns=""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xmlns=""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xmlns=""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xmlns=""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xmlns=""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xmlns=""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xmlns=""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xmlns=""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xmlns=""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xmlns=""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xmlns=""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xmlns=""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xmlns=""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xmlns=""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xmlns=""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xmlns=""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xmlns=""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xmlns=""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xmlns=""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xmlns=""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xmlns=""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xmlns=""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xmlns=""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xmlns=""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xmlns=""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xmlns=""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xmlns=""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xmlns=""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xmlns=""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xmlns=""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xmlns=""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xmlns=""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xmlns=""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xmlns=""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xmlns=""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xmlns=""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xmlns=""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xmlns=""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xmlns=""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xmlns=""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J33"/>
  <sheetViews>
    <sheetView topLeftCell="A22" zoomScale="85" zoomScaleNormal="85" workbookViewId="0">
      <selection activeCell="B18" sqref="B18:J18"/>
    </sheetView>
  </sheetViews>
  <sheetFormatPr defaultRowHeight="1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1">
      <c r="A1" s="390" t="s">
        <v>1414</v>
      </c>
      <c r="B1" s="390"/>
      <c r="C1" s="390"/>
      <c r="D1" s="390"/>
      <c r="E1" s="390"/>
      <c r="F1" s="390"/>
      <c r="G1" s="390"/>
      <c r="H1" s="390"/>
      <c r="I1" s="390"/>
      <c r="J1" s="390"/>
    </row>
    <row r="3" spans="1:10" ht="15.75">
      <c r="A3" s="389" t="s">
        <v>1527</v>
      </c>
      <c r="B3" s="389"/>
      <c r="C3" s="389"/>
      <c r="D3" s="389"/>
      <c r="E3" s="389"/>
      <c r="F3" s="389"/>
      <c r="G3" s="389"/>
      <c r="H3" s="389"/>
      <c r="I3" s="389"/>
      <c r="J3" s="389"/>
    </row>
    <row r="4" spans="1:10" ht="15.75">
      <c r="A4" s="360"/>
      <c r="B4" s="360"/>
      <c r="C4" s="360"/>
      <c r="D4" s="360"/>
      <c r="E4" s="360"/>
      <c r="F4" s="360"/>
      <c r="G4" s="360" t="s">
        <v>1530</v>
      </c>
      <c r="H4" s="360"/>
      <c r="I4" s="360"/>
      <c r="J4" s="360"/>
    </row>
    <row r="5" spans="1:10">
      <c r="A5" s="388" t="s">
        <v>1528</v>
      </c>
      <c r="B5" s="388"/>
      <c r="C5" s="388"/>
      <c r="D5" s="388"/>
      <c r="E5" s="388"/>
      <c r="F5" s="388"/>
      <c r="G5" s="388"/>
      <c r="H5" s="388"/>
      <c r="I5" s="388"/>
    </row>
    <row r="6" spans="1:10" ht="30" customHeight="1">
      <c r="B6" s="388" t="s">
        <v>1529</v>
      </c>
      <c r="C6" s="388"/>
      <c r="D6" s="388"/>
      <c r="E6" s="388"/>
      <c r="F6" s="388"/>
      <c r="G6" s="388"/>
      <c r="H6" s="388"/>
      <c r="I6" s="388"/>
      <c r="J6" s="388"/>
    </row>
    <row r="7" spans="1:10">
      <c r="B7" s="388" t="s">
        <v>1415</v>
      </c>
      <c r="C7" s="388"/>
      <c r="D7" s="388"/>
      <c r="E7" s="388"/>
      <c r="F7" s="388"/>
      <c r="G7" s="388"/>
      <c r="H7" s="388"/>
      <c r="I7" s="388"/>
      <c r="J7" s="388"/>
    </row>
    <row r="8" spans="1:10" ht="96.75" customHeight="1">
      <c r="B8" s="388" t="s">
        <v>1509</v>
      </c>
      <c r="C8" s="388"/>
      <c r="D8" s="388"/>
      <c r="E8" s="388"/>
      <c r="F8" s="388"/>
      <c r="G8" s="388"/>
      <c r="H8" s="388"/>
      <c r="I8" s="388"/>
      <c r="J8" s="388"/>
    </row>
    <row r="9" spans="1:10" ht="104.25" customHeight="1">
      <c r="B9" s="388" t="s">
        <v>1416</v>
      </c>
      <c r="C9" s="388"/>
      <c r="D9" s="388"/>
      <c r="E9" s="388"/>
      <c r="F9" s="388"/>
      <c r="G9" s="388"/>
      <c r="H9" s="388"/>
      <c r="I9" s="388"/>
      <c r="J9" s="388"/>
    </row>
    <row r="10" spans="1:10" ht="39.75" customHeight="1">
      <c r="B10" s="388" t="s">
        <v>1417</v>
      </c>
      <c r="C10" s="388"/>
      <c r="D10" s="388"/>
      <c r="E10" s="388"/>
      <c r="F10" s="388"/>
      <c r="G10" s="388"/>
      <c r="H10" s="388"/>
      <c r="I10" s="388"/>
      <c r="J10" s="388"/>
    </row>
    <row r="11" spans="1:10">
      <c r="B11" s="388" t="s">
        <v>1516</v>
      </c>
      <c r="C11" s="388"/>
      <c r="D11" s="388"/>
      <c r="E11" s="388"/>
      <c r="F11" s="388"/>
      <c r="G11" s="388"/>
      <c r="H11" s="388"/>
      <c r="I11" s="388"/>
      <c r="J11" s="388"/>
    </row>
    <row r="12" spans="1:10">
      <c r="B12" s="359"/>
      <c r="C12" s="359"/>
      <c r="D12" s="359"/>
      <c r="E12" s="359"/>
      <c r="F12" s="359"/>
      <c r="G12" s="359"/>
      <c r="H12" s="359"/>
      <c r="I12" s="359"/>
      <c r="J12" s="359"/>
    </row>
    <row r="13" spans="1:10">
      <c r="B13" s="388"/>
      <c r="C13" s="388"/>
      <c r="D13" s="388"/>
      <c r="E13" s="388"/>
      <c r="F13" s="388"/>
      <c r="G13" s="388"/>
      <c r="H13" s="388"/>
      <c r="I13" s="388"/>
      <c r="J13" s="388"/>
    </row>
    <row r="14" spans="1:10" ht="21">
      <c r="A14" s="390" t="s">
        <v>1414</v>
      </c>
      <c r="B14" s="390"/>
      <c r="C14" s="390"/>
      <c r="D14" s="390"/>
      <c r="E14" s="390"/>
      <c r="F14" s="390"/>
      <c r="G14" s="390"/>
      <c r="H14" s="390"/>
      <c r="I14" s="390"/>
      <c r="J14" s="390"/>
    </row>
    <row r="15" spans="1:10" ht="15.75">
      <c r="A15" s="389" t="s">
        <v>1535</v>
      </c>
      <c r="B15" s="389"/>
      <c r="C15" s="389"/>
      <c r="D15" s="389"/>
      <c r="E15" s="389"/>
      <c r="F15" s="389"/>
      <c r="G15" s="389"/>
      <c r="H15" s="389"/>
      <c r="I15" s="389"/>
      <c r="J15" s="389"/>
    </row>
    <row r="16" spans="1:10" ht="15.75">
      <c r="A16" s="360"/>
      <c r="B16" s="360"/>
      <c r="C16" s="360"/>
      <c r="D16" s="360"/>
      <c r="E16" s="360"/>
      <c r="F16" s="360"/>
      <c r="G16" s="360" t="s">
        <v>1534</v>
      </c>
      <c r="H16" s="360"/>
      <c r="I16" s="360"/>
      <c r="J16" s="360"/>
    </row>
    <row r="17" spans="2:10" ht="64.5" customHeight="1">
      <c r="B17" s="388" t="s">
        <v>1511</v>
      </c>
      <c r="C17" s="388"/>
      <c r="D17" s="388"/>
      <c r="E17" s="388"/>
      <c r="F17" s="388"/>
      <c r="G17" s="388"/>
      <c r="H17" s="388"/>
      <c r="I17" s="388"/>
      <c r="J17" s="388"/>
    </row>
    <row r="18" spans="2:10" ht="64.5" customHeight="1">
      <c r="B18" s="388" t="s">
        <v>1525</v>
      </c>
      <c r="C18" s="388"/>
      <c r="D18" s="388"/>
      <c r="E18" s="388"/>
      <c r="F18" s="388"/>
      <c r="G18" s="388"/>
      <c r="H18" s="388"/>
      <c r="I18" s="388"/>
      <c r="J18" s="388"/>
    </row>
    <row r="19" spans="2:10" ht="34.5" customHeight="1">
      <c r="B19" s="388" t="s">
        <v>1526</v>
      </c>
      <c r="C19" s="388"/>
      <c r="D19" s="388"/>
      <c r="E19" s="388"/>
      <c r="F19" s="388"/>
      <c r="G19" s="388"/>
      <c r="H19" s="388"/>
      <c r="I19" s="388"/>
      <c r="J19" s="388"/>
    </row>
    <row r="20" spans="2:10" ht="48" customHeight="1">
      <c r="B20" s="388" t="s">
        <v>1514</v>
      </c>
      <c r="C20" s="388"/>
      <c r="D20" s="388"/>
      <c r="E20" s="388"/>
      <c r="F20" s="388"/>
      <c r="G20" s="388"/>
      <c r="H20" s="388"/>
      <c r="I20" s="388"/>
      <c r="J20" s="388"/>
    </row>
    <row r="21" spans="2:10" ht="63.75" customHeight="1">
      <c r="B21" s="388" t="s">
        <v>1523</v>
      </c>
      <c r="C21" s="388"/>
      <c r="D21" s="388"/>
      <c r="E21" s="388"/>
      <c r="F21" s="388"/>
      <c r="G21" s="388"/>
      <c r="H21" s="388"/>
      <c r="I21" s="388"/>
      <c r="J21" s="388"/>
    </row>
    <row r="22" spans="2:10" ht="60" customHeight="1">
      <c r="B22" s="388" t="s">
        <v>1524</v>
      </c>
      <c r="C22" s="388"/>
      <c r="D22" s="388"/>
      <c r="E22" s="388"/>
      <c r="F22" s="388"/>
      <c r="G22" s="388"/>
      <c r="H22" s="388"/>
      <c r="I22" s="388"/>
      <c r="J22" s="388"/>
    </row>
    <row r="23" spans="2:10" ht="75.75" customHeight="1">
      <c r="B23" s="388" t="s">
        <v>1515</v>
      </c>
      <c r="C23" s="388"/>
      <c r="D23" s="388"/>
      <c r="E23" s="388"/>
      <c r="F23" s="388"/>
      <c r="G23" s="388"/>
      <c r="H23" s="388"/>
      <c r="I23" s="388"/>
      <c r="J23" s="388"/>
    </row>
    <row r="24" spans="2:10" ht="65.25" customHeight="1">
      <c r="B24" s="388" t="s">
        <v>1512</v>
      </c>
      <c r="C24" s="388"/>
      <c r="D24" s="388"/>
      <c r="E24" s="388"/>
      <c r="F24" s="388"/>
      <c r="G24" s="388"/>
      <c r="H24" s="388"/>
      <c r="I24" s="388"/>
      <c r="J24" s="388"/>
    </row>
    <row r="25" spans="2:10">
      <c r="B25" s="67"/>
      <c r="C25" s="67"/>
      <c r="D25" s="67"/>
      <c r="E25" s="67"/>
      <c r="F25" s="67"/>
      <c r="G25" s="67"/>
      <c r="H25" s="67"/>
      <c r="I25" s="67"/>
      <c r="J25" s="67"/>
    </row>
    <row r="26" spans="2:10">
      <c r="B26" s="388"/>
      <c r="C26" s="388"/>
      <c r="D26" s="388"/>
      <c r="E26" s="388"/>
      <c r="F26" s="388"/>
      <c r="G26" s="388"/>
      <c r="H26" s="388"/>
      <c r="I26" s="388"/>
      <c r="J26" s="388"/>
    </row>
    <row r="27" spans="2:10">
      <c r="B27" s="388"/>
      <c r="C27" s="388"/>
      <c r="D27" s="388"/>
      <c r="E27" s="388"/>
      <c r="F27" s="388"/>
      <c r="G27" s="388"/>
      <c r="H27" s="388"/>
      <c r="I27" s="388"/>
      <c r="J27" s="388"/>
    </row>
    <row r="28" spans="2:10">
      <c r="B28" s="67"/>
      <c r="C28" s="67"/>
      <c r="D28" s="67"/>
      <c r="E28" s="67"/>
      <c r="F28" s="67"/>
      <c r="G28" s="67"/>
      <c r="H28" s="67"/>
      <c r="I28" s="67"/>
      <c r="J28" s="67"/>
    </row>
    <row r="29" spans="2:10">
      <c r="B29" s="67"/>
      <c r="C29" s="67"/>
      <c r="D29" s="67"/>
      <c r="E29" s="67"/>
      <c r="F29" s="67"/>
      <c r="G29" s="67"/>
      <c r="H29" s="67"/>
      <c r="I29" s="67"/>
      <c r="J29" s="67"/>
    </row>
    <row r="30" spans="2:10">
      <c r="B30" s="67"/>
      <c r="C30" s="67"/>
      <c r="D30" s="67"/>
      <c r="E30" s="67"/>
      <c r="F30" s="67"/>
      <c r="G30" s="67"/>
      <c r="H30" s="67"/>
      <c r="I30" s="67"/>
      <c r="J30" s="67"/>
    </row>
    <row r="31" spans="2:10">
      <c r="B31" s="67"/>
      <c r="C31" s="67"/>
      <c r="D31" s="67"/>
      <c r="E31" s="67"/>
      <c r="F31" s="67"/>
      <c r="G31" s="67"/>
      <c r="H31" s="67"/>
      <c r="I31" s="67"/>
      <c r="J31" s="67"/>
    </row>
    <row r="32" spans="2:10">
      <c r="B32" s="67"/>
      <c r="C32" s="67"/>
      <c r="D32" s="67"/>
      <c r="E32" s="67"/>
      <c r="F32" s="67"/>
      <c r="G32" s="67"/>
      <c r="H32" s="67"/>
      <c r="I32" s="67"/>
      <c r="J32" s="67"/>
    </row>
    <row r="33" spans="2:10">
      <c r="B33" s="67"/>
      <c r="C33" s="67"/>
      <c r="D33" s="67"/>
      <c r="E33" s="67"/>
      <c r="F33" s="67"/>
      <c r="G33" s="67"/>
      <c r="H33" s="67"/>
      <c r="I33" s="67"/>
      <c r="J33" s="67"/>
    </row>
  </sheetData>
  <mergeCells count="22">
    <mergeCell ref="A1:J1"/>
    <mergeCell ref="B18:J18"/>
    <mergeCell ref="B17:J17"/>
    <mergeCell ref="A14:J14"/>
    <mergeCell ref="A3:J3"/>
    <mergeCell ref="A5:I5"/>
    <mergeCell ref="B6:J6"/>
    <mergeCell ref="B13:J13"/>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3">
    <outlinePr summaryBelow="0"/>
  </sheetPr>
  <dimension ref="A1:CE1553"/>
  <sheetViews>
    <sheetView tabSelected="1" topLeftCell="A1274" zoomScale="80" zoomScaleNormal="80" workbookViewId="0">
      <selection activeCell="A1280" sqref="A1280:XFD1283"/>
    </sheetView>
  </sheetViews>
  <sheetFormatPr defaultRowHeight="15" outlineLevelRow="2"/>
  <cols>
    <col min="1" max="1" width="6" style="11" customWidth="1"/>
    <col min="2" max="2" width="7" style="62" customWidth="1"/>
    <col min="3" max="3" width="65" style="63" customWidth="1"/>
    <col min="4" max="4" width="25.85546875" style="64" customWidth="1"/>
    <col min="5" max="6" width="22.42578125" style="8" customWidth="1"/>
    <col min="7" max="7" width="20.5703125" style="61" customWidth="1"/>
    <col min="8" max="8" width="26.28515625" style="61" customWidth="1"/>
    <col min="9" max="10" width="14" style="61"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c r="G1" s="362" t="s">
        <v>1533</v>
      </c>
    </row>
    <row r="2" spans="1:41" ht="15.75">
      <c r="AA2" s="148"/>
      <c r="AB2" s="147" t="s">
        <v>1413</v>
      </c>
      <c r="AC2" s="148"/>
      <c r="AD2" s="148"/>
      <c r="AE2" s="148"/>
      <c r="AF2" s="148"/>
      <c r="AG2" s="148"/>
      <c r="AH2" s="148"/>
      <c r="AI2" s="148"/>
      <c r="AJ2" s="148"/>
      <c r="AK2" s="148"/>
      <c r="AL2" s="148"/>
      <c r="AM2" s="148"/>
      <c r="AN2" s="148"/>
      <c r="AO2" s="148"/>
    </row>
    <row r="3" spans="1:41" s="12" customFormat="1" ht="16.5" customHeight="1">
      <c r="A3" s="392"/>
      <c r="B3" s="392"/>
      <c r="C3" s="392" t="s">
        <v>98</v>
      </c>
      <c r="D3" s="392" t="s">
        <v>1518</v>
      </c>
      <c r="E3" s="392" t="s">
        <v>1519</v>
      </c>
      <c r="F3" s="391" t="s">
        <v>1520</v>
      </c>
      <c r="G3" s="391"/>
      <c r="H3" s="391"/>
      <c r="I3" s="396" t="s">
        <v>1418</v>
      </c>
      <c r="J3" s="396" t="s">
        <v>8</v>
      </c>
      <c r="K3" s="398" t="s">
        <v>1425</v>
      </c>
      <c r="L3" s="398"/>
      <c r="M3" s="398"/>
      <c r="N3" s="398"/>
      <c r="O3" s="398" t="s">
        <v>1426</v>
      </c>
      <c r="P3" s="398"/>
      <c r="Q3" s="398"/>
      <c r="R3" s="399" t="s">
        <v>1427</v>
      </c>
      <c r="S3" s="400"/>
      <c r="T3" s="398" t="s">
        <v>1428</v>
      </c>
      <c r="U3" s="398"/>
      <c r="V3" s="398"/>
      <c r="W3" s="394" t="s">
        <v>1412</v>
      </c>
      <c r="X3" s="103"/>
      <c r="Y3" s="103"/>
      <c r="Z3" s="103"/>
      <c r="AA3" s="103"/>
      <c r="AB3" s="398" t="s">
        <v>1425</v>
      </c>
      <c r="AC3" s="398"/>
      <c r="AD3" s="398"/>
      <c r="AE3" s="398"/>
      <c r="AF3" s="398" t="s">
        <v>1426</v>
      </c>
      <c r="AG3" s="398"/>
      <c r="AH3" s="398"/>
      <c r="AI3" s="399" t="s">
        <v>1427</v>
      </c>
      <c r="AJ3" s="400"/>
      <c r="AK3" s="398" t="s">
        <v>1428</v>
      </c>
      <c r="AL3" s="398"/>
      <c r="AM3" s="398"/>
      <c r="AN3" s="394" t="s">
        <v>1412</v>
      </c>
    </row>
    <row r="4" spans="1:41" s="13" customFormat="1" ht="27" customHeight="1">
      <c r="A4" s="393"/>
      <c r="B4" s="393"/>
      <c r="C4" s="393"/>
      <c r="D4" s="393"/>
      <c r="E4" s="393"/>
      <c r="F4" s="104" t="s">
        <v>1370</v>
      </c>
      <c r="G4" s="104" t="s">
        <v>1371</v>
      </c>
      <c r="H4" s="104" t="s">
        <v>1521</v>
      </c>
      <c r="I4" s="397"/>
      <c r="J4" s="397"/>
      <c r="K4" s="179" t="s">
        <v>1431</v>
      </c>
      <c r="L4" s="179" t="s">
        <v>2</v>
      </c>
      <c r="M4" s="179" t="s">
        <v>24</v>
      </c>
      <c r="N4" s="179" t="s">
        <v>94</v>
      </c>
      <c r="O4" s="179" t="s">
        <v>57</v>
      </c>
      <c r="P4" s="179" t="s">
        <v>1469</v>
      </c>
      <c r="Q4" s="179" t="s">
        <v>1468</v>
      </c>
      <c r="R4" s="179" t="s">
        <v>1480</v>
      </c>
      <c r="S4" s="179" t="s">
        <v>1479</v>
      </c>
      <c r="T4" s="179" t="s">
        <v>1428</v>
      </c>
      <c r="U4" s="179" t="s">
        <v>86</v>
      </c>
      <c r="V4" s="179" t="s">
        <v>1495</v>
      </c>
      <c r="W4" s="395"/>
      <c r="X4" s="105"/>
      <c r="Y4" s="105"/>
      <c r="Z4" s="105"/>
      <c r="AA4" s="105"/>
      <c r="AB4" s="179" t="s">
        <v>1431</v>
      </c>
      <c r="AC4" s="179" t="s">
        <v>2</v>
      </c>
      <c r="AD4" s="179" t="s">
        <v>24</v>
      </c>
      <c r="AE4" s="179" t="s">
        <v>94</v>
      </c>
      <c r="AF4" s="179" t="s">
        <v>57</v>
      </c>
      <c r="AG4" s="179" t="s">
        <v>1469</v>
      </c>
      <c r="AH4" s="179" t="s">
        <v>1468</v>
      </c>
      <c r="AI4" s="179" t="s">
        <v>1480</v>
      </c>
      <c r="AJ4" s="179" t="s">
        <v>1479</v>
      </c>
      <c r="AK4" s="179" t="s">
        <v>1428</v>
      </c>
      <c r="AL4" s="179" t="s">
        <v>86</v>
      </c>
      <c r="AM4" s="179" t="s">
        <v>1495</v>
      </c>
      <c r="AN4" s="395"/>
    </row>
    <row r="5" spans="1:41">
      <c r="A5" s="107" t="s">
        <v>79</v>
      </c>
      <c r="B5" s="107" t="s">
        <v>79</v>
      </c>
      <c r="C5" s="363" t="s">
        <v>79</v>
      </c>
      <c r="D5" s="107" t="s">
        <v>79</v>
      </c>
      <c r="E5" s="107" t="s">
        <v>79</v>
      </c>
      <c r="F5" s="107" t="s">
        <v>79</v>
      </c>
      <c r="G5" s="107" t="s">
        <v>79</v>
      </c>
      <c r="H5" s="107" t="s">
        <v>79</v>
      </c>
      <c r="I5" s="107" t="s">
        <v>79</v>
      </c>
      <c r="J5" s="107" t="s">
        <v>79</v>
      </c>
      <c r="K5" s="107" t="s">
        <v>79</v>
      </c>
      <c r="L5" s="107" t="s">
        <v>79</v>
      </c>
      <c r="M5" s="107" t="s">
        <v>79</v>
      </c>
      <c r="N5" s="107" t="s">
        <v>79</v>
      </c>
      <c r="O5" s="107" t="s">
        <v>79</v>
      </c>
      <c r="P5" s="107" t="s">
        <v>79</v>
      </c>
      <c r="Q5" s="107" t="s">
        <v>79</v>
      </c>
      <c r="R5" s="107" t="s">
        <v>79</v>
      </c>
      <c r="S5" s="107" t="s">
        <v>79</v>
      </c>
      <c r="T5" s="107" t="s">
        <v>79</v>
      </c>
      <c r="U5" s="107" t="s">
        <v>79</v>
      </c>
      <c r="V5" s="107" t="s">
        <v>79</v>
      </c>
      <c r="W5" s="107" t="s">
        <v>79</v>
      </c>
      <c r="X5" s="108"/>
      <c r="Y5" s="108"/>
      <c r="Z5" s="108"/>
      <c r="AA5" s="108"/>
      <c r="AB5" s="106"/>
      <c r="AC5" s="106"/>
      <c r="AD5" s="106"/>
      <c r="AE5" s="106"/>
      <c r="AF5" s="106"/>
      <c r="AG5" s="106"/>
      <c r="AH5" s="106"/>
      <c r="AI5" s="106"/>
      <c r="AJ5" s="106"/>
      <c r="AK5" s="106"/>
      <c r="AL5" s="106"/>
      <c r="AM5" s="106"/>
      <c r="AN5" s="106"/>
    </row>
    <row r="6" spans="1:41" s="15" customFormat="1" ht="15.75">
      <c r="A6" s="229"/>
      <c r="B6" s="230"/>
      <c r="C6" s="364" t="s">
        <v>99</v>
      </c>
      <c r="D6" s="231">
        <f>D7+D12+D22+D97+D102+D130+D1265+D141+D323+D395+D439+D536+D556+D599+D891+D912+D1039+D1070+D1122+D1131+D1137+D1147+D1152+D1164+D1169+D1187+D1229+D1195+D1094+D1201+D1211+D1217+D1224+D1237+D1247+D1257+D1261+D1272+D1276+D1279+D1284+D1289+D1293+D1298+D1303+D1308+D1313+D1317</f>
        <v>0</v>
      </c>
      <c r="E6" s="231">
        <f>E7+E12+E22+E97+E102+E130+E1265+E141+E323+E395+E439+E536+E556+E599+E891+E912+E1039+E1070+E1122+E1131+E1137+E1147+E1152+E1164+E1169+E1187+E1229+E1195+E1094+E1201+E1211+E1217+E1224+E1237+E1247+E1257+E1261+E1272+E1276+E1279+E1284+E1289+E1293+E1298+E1303+E1308+E1313+E1317</f>
        <v>0</v>
      </c>
      <c r="F6" s="232">
        <f t="shared" ref="F6:H6" si="0">F7+F12+F22+F97+F102+F130+F1265+F141+F323+F395+F439+F536+F556+F599+F891+F912+F1039+F1070+F1122+F1131+F1137+F1147+F1152+F1164+F1169+F1187+F1229+F1195+F1094+F1201+F1211+F1217+F1224+F1237+F1247+F1257+F1261+F1272+F1276+F1279+F1284+F1289+F1293+F1298+F1303+F1308+F1313+F1317</f>
        <v>0</v>
      </c>
      <c r="G6" s="232">
        <f t="shared" si="0"/>
        <v>0</v>
      </c>
      <c r="H6" s="232" t="e">
        <f t="shared" si="0"/>
        <v>#VALUE!</v>
      </c>
      <c r="I6" s="109"/>
      <c r="J6" s="109"/>
      <c r="K6" s="94"/>
      <c r="L6" s="94"/>
      <c r="M6" s="94"/>
      <c r="N6" s="94"/>
      <c r="O6" s="94"/>
      <c r="P6" s="94"/>
      <c r="Q6" s="94"/>
      <c r="R6" s="94"/>
      <c r="S6" s="94"/>
      <c r="T6" s="94"/>
      <c r="U6" s="94"/>
      <c r="V6" s="94"/>
      <c r="W6" s="93">
        <f>AN6</f>
        <v>0</v>
      </c>
      <c r="X6" s="110"/>
      <c r="Y6" s="110"/>
      <c r="Z6" s="110"/>
      <c r="AA6" s="110"/>
      <c r="AB6" s="93">
        <f>IFERROR(VLOOKUP(K6,'Վարկանիշային չափորոշիչներ'!$G$6:$GE$68,4,FALSE),0)</f>
        <v>0</v>
      </c>
      <c r="AC6" s="93">
        <f>IFERROR(VLOOKUP(L6,'Վարկանիշային չափորոշիչներ'!$G$6:$GE$68,4,FALSE),0)</f>
        <v>0</v>
      </c>
      <c r="AD6" s="93">
        <f>IFERROR(VLOOKUP(M6,'Վարկանիշային չափորոշիչներ'!$G$6:$GE$68,4,FALSE),0)</f>
        <v>0</v>
      </c>
      <c r="AE6" s="93">
        <f>IFERROR(VLOOKUP(N6,'Վարկանիշային չափորոշիչներ'!$G$6:$GE$68,4,FALSE),0)</f>
        <v>0</v>
      </c>
      <c r="AF6" s="93">
        <f>IFERROR(VLOOKUP(O6,'Վարկանիշային չափորոշիչներ'!$G$6:$GE$68,4,FALSE),0)</f>
        <v>0</v>
      </c>
      <c r="AG6" s="93">
        <f>IFERROR(VLOOKUP(P6,'Վարկանիշային չափորոշիչներ'!$G$6:$GE$68,4,FALSE),0)</f>
        <v>0</v>
      </c>
      <c r="AH6" s="93">
        <f>IFERROR(VLOOKUP(Q6,'Վարկանիշային չափորոշիչներ'!$G$6:$GE$68,4,FALSE),0)</f>
        <v>0</v>
      </c>
      <c r="AI6" s="93">
        <f>IFERROR(VLOOKUP(R6,'Վարկանիշային չափորոշիչներ'!$G$6:$GE$68,4,FALSE),0)</f>
        <v>0</v>
      </c>
      <c r="AJ6" s="93">
        <f>IFERROR(VLOOKUP(S6,'Վարկանիշային չափորոշիչներ'!$G$6:$GE$68,4,FALSE),0)</f>
        <v>0</v>
      </c>
      <c r="AK6" s="93">
        <f>IFERROR(VLOOKUP(T6,'Վարկանիշային չափորոշիչներ'!$G$6:$GE$68,4,FALSE),0)</f>
        <v>0</v>
      </c>
      <c r="AL6" s="93">
        <f>IFERROR(VLOOKUP(U6,'Վարկանիշային չափորոշիչներ'!$G$6:$GE$68,4,FALSE),0)</f>
        <v>0</v>
      </c>
      <c r="AM6" s="93">
        <f>IFERROR(VLOOKUP(V6,'Վարկանիշային չափորոշիչներ'!$G$6:$GE$68,4,FALSE),0)</f>
        <v>0</v>
      </c>
      <c r="AN6" s="93">
        <f>SUM(AB6:AM6)</f>
        <v>0</v>
      </c>
    </row>
    <row r="7" spans="1:41">
      <c r="A7" s="233" t="s">
        <v>0</v>
      </c>
      <c r="B7" s="233"/>
      <c r="C7" s="365" t="s">
        <v>100</v>
      </c>
      <c r="D7" s="234">
        <f>D8+D11</f>
        <v>0</v>
      </c>
      <c r="E7" s="234">
        <f>E8+E11</f>
        <v>0</v>
      </c>
      <c r="F7" s="235">
        <f t="shared" ref="F7:H7" si="1">F8+F11</f>
        <v>0</v>
      </c>
      <c r="G7" s="235">
        <f t="shared" si="1"/>
        <v>0</v>
      </c>
      <c r="H7" s="235" t="e">
        <f t="shared" si="1"/>
        <v>#VALUE!</v>
      </c>
      <c r="I7" s="113" t="s">
        <v>79</v>
      </c>
      <c r="J7" s="113" t="s">
        <v>79</v>
      </c>
      <c r="K7" s="113" t="s">
        <v>79</v>
      </c>
      <c r="L7" s="113" t="s">
        <v>79</v>
      </c>
      <c r="M7" s="113" t="s">
        <v>79</v>
      </c>
      <c r="N7" s="113" t="s">
        <v>79</v>
      </c>
      <c r="O7" s="113" t="s">
        <v>79</v>
      </c>
      <c r="P7" s="113" t="s">
        <v>79</v>
      </c>
      <c r="Q7" s="113" t="s">
        <v>79</v>
      </c>
      <c r="R7" s="113" t="s">
        <v>79</v>
      </c>
      <c r="S7" s="113" t="s">
        <v>79</v>
      </c>
      <c r="T7" s="113" t="s">
        <v>79</v>
      </c>
      <c r="U7" s="113" t="s">
        <v>79</v>
      </c>
      <c r="V7" s="113" t="s">
        <v>79</v>
      </c>
      <c r="W7" s="113" t="s">
        <v>79</v>
      </c>
      <c r="X7" s="108"/>
      <c r="Y7" s="108"/>
      <c r="Z7" s="108"/>
      <c r="AA7" s="108"/>
      <c r="AB7" s="93">
        <f>IFERROR(VLOOKUP(K7,'Վարկանիշային չափորոշիչներ'!$G$6:$GE$68,4,FALSE),0)</f>
        <v>0</v>
      </c>
      <c r="AC7" s="93">
        <f>IFERROR(VLOOKUP(L7,'Վարկանիշային չափորոշիչներ'!$G$6:$GE$68,4,FALSE),0)</f>
        <v>0</v>
      </c>
      <c r="AD7" s="93">
        <f>IFERROR(VLOOKUP(M7,'Վարկանիշային չափորոշիչներ'!$G$6:$GE$68,4,FALSE),0)</f>
        <v>0</v>
      </c>
      <c r="AE7" s="93">
        <f>IFERROR(VLOOKUP(N7,'Վարկանիշային չափորոշիչներ'!$G$6:$GE$68,4,FALSE),0)</f>
        <v>0</v>
      </c>
      <c r="AF7" s="93">
        <f>IFERROR(VLOOKUP(O7,'Վարկանիշային չափորոշիչներ'!$G$6:$GE$68,4,FALSE),0)</f>
        <v>0</v>
      </c>
      <c r="AG7" s="93">
        <f>IFERROR(VLOOKUP(P7,'Վարկանիշային չափորոշիչներ'!$G$6:$GE$68,4,FALSE),0)</f>
        <v>0</v>
      </c>
      <c r="AH7" s="93">
        <f>IFERROR(VLOOKUP(Q7,'Վարկանիշային չափորոշիչներ'!$G$6:$GE$68,4,FALSE),0)</f>
        <v>0</v>
      </c>
      <c r="AI7" s="93">
        <f>IFERROR(VLOOKUP(R7,'Վարկանիշային չափորոշիչներ'!$G$6:$GE$68,4,FALSE),0)</f>
        <v>0</v>
      </c>
      <c r="AJ7" s="93">
        <f>IFERROR(VLOOKUP(S7,'Վարկանիշային չափորոշիչներ'!$G$6:$GE$68,4,FALSE),0)</f>
        <v>0</v>
      </c>
      <c r="AK7" s="93">
        <f>IFERROR(VLOOKUP(T7,'Վարկանիշային չափորոշիչներ'!$G$6:$GE$68,4,FALSE),0)</f>
        <v>0</v>
      </c>
      <c r="AL7" s="93">
        <f>IFERROR(VLOOKUP(U7,'Վարկանիշային չափորոշիչներ'!$G$6:$GE$68,4,FALSE),0)</f>
        <v>0</v>
      </c>
      <c r="AM7" s="93">
        <f>IFERROR(VLOOKUP(V7,'Վարկանիշային չափորոշիչներ'!$G$6:$GE$68,4,FALSE),0)</f>
        <v>0</v>
      </c>
      <c r="AN7" s="93">
        <f t="shared" ref="AN7:AN53" si="2">SUM(AB7:AM7)</f>
        <v>0</v>
      </c>
    </row>
    <row r="8" spans="1:41" ht="24" outlineLevel="1">
      <c r="A8" s="236">
        <v>1154</v>
      </c>
      <c r="B8" s="236"/>
      <c r="C8" s="366" t="s">
        <v>101</v>
      </c>
      <c r="D8" s="237">
        <f>SUM(D9:D10)</f>
        <v>0</v>
      </c>
      <c r="E8" s="237">
        <f t="shared" ref="E8" si="3">SUM(E9:E10)</f>
        <v>0</v>
      </c>
      <c r="F8" s="238">
        <f t="shared" ref="F8:G8" si="4">SUM(F9:F10)</f>
        <v>0</v>
      </c>
      <c r="G8" s="238">
        <f t="shared" si="4"/>
        <v>0</v>
      </c>
      <c r="H8" s="238" t="s">
        <v>1532</v>
      </c>
      <c r="I8" s="114" t="s">
        <v>79</v>
      </c>
      <c r="J8" s="114" t="s">
        <v>79</v>
      </c>
      <c r="K8" s="114" t="s">
        <v>79</v>
      </c>
      <c r="L8" s="114" t="s">
        <v>79</v>
      </c>
      <c r="M8" s="114" t="s">
        <v>79</v>
      </c>
      <c r="N8" s="114" t="s">
        <v>79</v>
      </c>
      <c r="O8" s="114" t="s">
        <v>79</v>
      </c>
      <c r="P8" s="114" t="s">
        <v>79</v>
      </c>
      <c r="Q8" s="114" t="s">
        <v>79</v>
      </c>
      <c r="R8" s="114" t="s">
        <v>79</v>
      </c>
      <c r="S8" s="114" t="s">
        <v>79</v>
      </c>
      <c r="T8" s="114" t="s">
        <v>79</v>
      </c>
      <c r="U8" s="114" t="s">
        <v>79</v>
      </c>
      <c r="V8" s="114" t="s">
        <v>79</v>
      </c>
      <c r="W8" s="114" t="s">
        <v>79</v>
      </c>
      <c r="X8" s="108"/>
      <c r="Y8" s="108"/>
      <c r="Z8" s="108"/>
      <c r="AA8" s="108"/>
      <c r="AB8" s="93">
        <f>IFERROR(VLOOKUP(K8,'Վարկանիշային չափորոշիչներ'!$G$6:$GE$68,4,FALSE),0)</f>
        <v>0</v>
      </c>
      <c r="AC8" s="93">
        <f>IFERROR(VLOOKUP(L8,'Վարկանիշային չափորոշիչներ'!$G$6:$GE$68,4,FALSE),0)</f>
        <v>0</v>
      </c>
      <c r="AD8" s="93">
        <f>IFERROR(VLOOKUP(M8,'Վարկանիշային չափորոշիչներ'!$G$6:$GE$68,4,FALSE),0)</f>
        <v>0</v>
      </c>
      <c r="AE8" s="93">
        <f>IFERROR(VLOOKUP(N8,'Վարկանիշային չափորոշիչներ'!$G$6:$GE$68,4,FALSE),0)</f>
        <v>0</v>
      </c>
      <c r="AF8" s="93">
        <f>IFERROR(VLOOKUP(O8,'Վարկանիշային չափորոշիչներ'!$G$6:$GE$68,4,FALSE),0)</f>
        <v>0</v>
      </c>
      <c r="AG8" s="93">
        <f>IFERROR(VLOOKUP(P8,'Վարկանիշային չափորոշիչներ'!$G$6:$GE$68,4,FALSE),0)</f>
        <v>0</v>
      </c>
      <c r="AH8" s="93">
        <f>IFERROR(VLOOKUP(Q8,'Վարկանիշային չափորոշիչներ'!$G$6:$GE$68,4,FALSE),0)</f>
        <v>0</v>
      </c>
      <c r="AI8" s="93">
        <f>IFERROR(VLOOKUP(R8,'Վարկանիշային չափորոշիչներ'!$G$6:$GE$68,4,FALSE),0)</f>
        <v>0</v>
      </c>
      <c r="AJ8" s="93">
        <f>IFERROR(VLOOKUP(S8,'Վարկանիշային չափորոշիչներ'!$G$6:$GE$68,4,FALSE),0)</f>
        <v>0</v>
      </c>
      <c r="AK8" s="93">
        <f>IFERROR(VLOOKUP(T8,'Վարկանիշային չափորոշիչներ'!$G$6:$GE$68,4,FALSE),0)</f>
        <v>0</v>
      </c>
      <c r="AL8" s="93">
        <f>IFERROR(VLOOKUP(U8,'Վարկանիշային չափորոշիչներ'!$G$6:$GE$68,4,FALSE),0)</f>
        <v>0</v>
      </c>
      <c r="AM8" s="93">
        <f>IFERROR(VLOOKUP(V8,'Վարկանիշային չափորոշիչներ'!$G$6:$GE$68,4,FALSE),0)</f>
        <v>0</v>
      </c>
      <c r="AN8" s="93">
        <f t="shared" si="2"/>
        <v>0</v>
      </c>
    </row>
    <row r="9" spans="1:41" ht="24" outlineLevel="2">
      <c r="A9" s="239">
        <v>1154</v>
      </c>
      <c r="B9" s="239">
        <v>11001</v>
      </c>
      <c r="C9" s="333" t="s">
        <v>102</v>
      </c>
      <c r="D9" s="240"/>
      <c r="E9" s="240"/>
      <c r="F9" s="241"/>
      <c r="G9" s="242"/>
      <c r="H9" s="242"/>
      <c r="I9" s="112"/>
      <c r="J9" s="112"/>
      <c r="K9" s="94"/>
      <c r="L9" s="94"/>
      <c r="M9" s="94"/>
      <c r="N9" s="94"/>
      <c r="O9" s="94"/>
      <c r="P9" s="94"/>
      <c r="Q9" s="94"/>
      <c r="R9" s="94"/>
      <c r="S9" s="94"/>
      <c r="T9" s="94"/>
      <c r="U9" s="94"/>
      <c r="V9" s="94"/>
      <c r="W9" s="93">
        <f>AN9</f>
        <v>0</v>
      </c>
      <c r="X9" s="108"/>
      <c r="Y9" s="108"/>
      <c r="Z9" s="108"/>
      <c r="AA9" s="108"/>
      <c r="AB9" s="93">
        <f>IFERROR(VLOOKUP(K9,'Վարկանիշային չափորոշիչներ'!$G$6:$GE$68,4,FALSE),0)</f>
        <v>0</v>
      </c>
      <c r="AC9" s="93">
        <f>IFERROR(VLOOKUP(L9,'Վարկանիշային չափորոշիչներ'!$G$6:$GE$68,4,FALSE),0)</f>
        <v>0</v>
      </c>
      <c r="AD9" s="93">
        <f>IFERROR(VLOOKUP(M9,'Վարկանիշային չափորոշիչներ'!$G$6:$GE$68,4,FALSE),0)</f>
        <v>0</v>
      </c>
      <c r="AE9" s="93">
        <f>IFERROR(VLOOKUP(N9,'Վարկանիշային չափորոշիչներ'!$G$6:$GE$68,4,FALSE),0)</f>
        <v>0</v>
      </c>
      <c r="AF9" s="93">
        <f>IFERROR(VLOOKUP(O9,'Վարկանիշային չափորոշիչներ'!$G$6:$GE$68,4,FALSE),0)</f>
        <v>0</v>
      </c>
      <c r="AG9" s="93">
        <f>IFERROR(VLOOKUP(P9,'Վարկանիշային չափորոշիչներ'!$G$6:$GE$68,4,FALSE),0)</f>
        <v>0</v>
      </c>
      <c r="AH9" s="93">
        <f>IFERROR(VLOOKUP(Q9,'Վարկանիշային չափորոշիչներ'!$G$6:$GE$68,4,FALSE),0)</f>
        <v>0</v>
      </c>
      <c r="AI9" s="93">
        <f>IFERROR(VLOOKUP(R9,'Վարկանիշային չափորոշիչներ'!$G$6:$GE$68,4,FALSE),0)</f>
        <v>0</v>
      </c>
      <c r="AJ9" s="93">
        <f>IFERROR(VLOOKUP(S9,'Վարկանիշային չափորոշիչներ'!$G$6:$GE$68,4,FALSE),0)</f>
        <v>0</v>
      </c>
      <c r="AK9" s="93">
        <f>IFERROR(VLOOKUP(T9,'Վարկանիշային չափորոշիչներ'!$G$6:$GE$68,4,FALSE),0)</f>
        <v>0</v>
      </c>
      <c r="AL9" s="93">
        <f>IFERROR(VLOOKUP(U9,'Վարկանիշային չափորոշիչներ'!$G$6:$GE$68,4,FALSE),0)</f>
        <v>0</v>
      </c>
      <c r="AM9" s="93">
        <f>IFERROR(VLOOKUP(V9,'Վարկանիշային չափորոշիչներ'!$G$6:$GE$68,4,FALSE),0)</f>
        <v>0</v>
      </c>
      <c r="AN9" s="93">
        <f t="shared" si="2"/>
        <v>0</v>
      </c>
    </row>
    <row r="10" spans="1:41" ht="24" outlineLevel="2">
      <c r="A10" s="239">
        <v>1154</v>
      </c>
      <c r="B10" s="239">
        <v>31001</v>
      </c>
      <c r="C10" s="333" t="s">
        <v>103</v>
      </c>
      <c r="D10" s="240"/>
      <c r="E10" s="240"/>
      <c r="F10" s="241"/>
      <c r="G10" s="242"/>
      <c r="H10" s="242"/>
      <c r="I10" s="112"/>
      <c r="J10" s="112"/>
      <c r="K10" s="94"/>
      <c r="L10" s="94"/>
      <c r="M10" s="94"/>
      <c r="N10" s="94"/>
      <c r="O10" s="94"/>
      <c r="P10" s="94"/>
      <c r="Q10" s="94"/>
      <c r="R10" s="94"/>
      <c r="S10" s="94"/>
      <c r="T10" s="94"/>
      <c r="U10" s="94"/>
      <c r="V10" s="94"/>
      <c r="W10" s="93">
        <f>AN10</f>
        <v>0</v>
      </c>
      <c r="X10" s="108"/>
      <c r="Y10" s="108"/>
      <c r="Z10" s="108"/>
      <c r="AA10" s="108"/>
      <c r="AB10" s="93">
        <f>IFERROR(VLOOKUP(K10,'Վարկանիշային չափորոշիչներ'!$G$6:$GE$68,4,FALSE),0)</f>
        <v>0</v>
      </c>
      <c r="AC10" s="93">
        <f>IFERROR(VLOOKUP(L10,'Վարկանիշային չափորոշիչներ'!$G$6:$GE$68,4,FALSE),0)</f>
        <v>0</v>
      </c>
      <c r="AD10" s="93">
        <f>IFERROR(VLOOKUP(M10,'Վարկանիշային չափորոշիչներ'!$G$6:$GE$68,4,FALSE),0)</f>
        <v>0</v>
      </c>
      <c r="AE10" s="93">
        <f>IFERROR(VLOOKUP(N10,'Վարկանիշային չափորոշիչներ'!$G$6:$GE$68,4,FALSE),0)</f>
        <v>0</v>
      </c>
      <c r="AF10" s="93">
        <f>IFERROR(VLOOKUP(O10,'Վարկանիշային չափորոշիչներ'!$G$6:$GE$68,4,FALSE),0)</f>
        <v>0</v>
      </c>
      <c r="AG10" s="93">
        <f>IFERROR(VLOOKUP(P10,'Վարկանիշային չափորոշիչներ'!$G$6:$GE$68,4,FALSE),0)</f>
        <v>0</v>
      </c>
      <c r="AH10" s="93">
        <f>IFERROR(VLOOKUP(Q10,'Վարկանիշային չափորոշիչներ'!$G$6:$GE$68,4,FALSE),0)</f>
        <v>0</v>
      </c>
      <c r="AI10" s="93">
        <f>IFERROR(VLOOKUP(R10,'Վարկանիշային չափորոշիչներ'!$G$6:$GE$68,4,FALSE),0)</f>
        <v>0</v>
      </c>
      <c r="AJ10" s="93">
        <f>IFERROR(VLOOKUP(S10,'Վարկանիշային չափորոշիչներ'!$G$6:$GE$68,4,FALSE),0)</f>
        <v>0</v>
      </c>
      <c r="AK10" s="93">
        <f>IFERROR(VLOOKUP(T10,'Վարկանիշային չափորոշիչներ'!$G$6:$GE$68,4,FALSE),0)</f>
        <v>0</v>
      </c>
      <c r="AL10" s="93">
        <f>IFERROR(VLOOKUP(U10,'Վարկանիշային չափորոշիչներ'!$G$6:$GE$68,4,FALSE),0)</f>
        <v>0</v>
      </c>
      <c r="AM10" s="93">
        <f>IFERROR(VLOOKUP(V10,'Վարկանիշային չափորոշիչներ'!$G$6:$GE$68,4,FALSE),0)</f>
        <v>0</v>
      </c>
      <c r="AN10" s="93">
        <f t="shared" si="2"/>
        <v>0</v>
      </c>
    </row>
    <row r="11" spans="1:41" outlineLevel="1">
      <c r="A11" s="243">
        <v>9999</v>
      </c>
      <c r="B11" s="243"/>
      <c r="C11" s="333" t="s">
        <v>104</v>
      </c>
      <c r="D11" s="240"/>
      <c r="E11" s="240"/>
      <c r="F11" s="241"/>
      <c r="G11" s="242"/>
      <c r="H11" s="242"/>
      <c r="I11" s="112"/>
      <c r="J11" s="112"/>
      <c r="K11" s="94"/>
      <c r="L11" s="94"/>
      <c r="M11" s="94"/>
      <c r="N11" s="94"/>
      <c r="O11" s="94"/>
      <c r="P11" s="94"/>
      <c r="Q11" s="94"/>
      <c r="R11" s="94"/>
      <c r="S11" s="94"/>
      <c r="T11" s="94"/>
      <c r="U11" s="94"/>
      <c r="V11" s="94"/>
      <c r="W11" s="93">
        <f>AN11</f>
        <v>0</v>
      </c>
      <c r="X11" s="108"/>
      <c r="Y11" s="108"/>
      <c r="Z11" s="108"/>
      <c r="AA11" s="108"/>
      <c r="AB11" s="93">
        <f>IFERROR(VLOOKUP(K11,'Վարկանիշային չափորոշիչներ'!$G$6:$GE$68,4,FALSE),0)</f>
        <v>0</v>
      </c>
      <c r="AC11" s="93">
        <f>IFERROR(VLOOKUP(L11,'Վարկանիշային չափորոշիչներ'!$G$6:$GE$68,4,FALSE),0)</f>
        <v>0</v>
      </c>
      <c r="AD11" s="93">
        <f>IFERROR(VLOOKUP(M11,'Վարկանիշային չափորոշիչներ'!$G$6:$GE$68,4,FALSE),0)</f>
        <v>0</v>
      </c>
      <c r="AE11" s="93">
        <f>IFERROR(VLOOKUP(N11,'Վարկանիշային չափորոշիչներ'!$G$6:$GE$68,4,FALSE),0)</f>
        <v>0</v>
      </c>
      <c r="AF11" s="93">
        <f>IFERROR(VLOOKUP(O11,'Վարկանիշային չափորոշիչներ'!$G$6:$GE$68,4,FALSE),0)</f>
        <v>0</v>
      </c>
      <c r="AG11" s="93">
        <f>IFERROR(VLOOKUP(P11,'Վարկանիշային չափորոշիչներ'!$G$6:$GE$68,4,FALSE),0)</f>
        <v>0</v>
      </c>
      <c r="AH11" s="93">
        <f>IFERROR(VLOOKUP(Q11,'Վարկանիշային չափորոշիչներ'!$G$6:$GE$68,4,FALSE),0)</f>
        <v>0</v>
      </c>
      <c r="AI11" s="93">
        <f>IFERROR(VLOOKUP(R11,'Վարկանիշային չափորոշիչներ'!$G$6:$GE$68,4,FALSE),0)</f>
        <v>0</v>
      </c>
      <c r="AJ11" s="93">
        <f>IFERROR(VLOOKUP(S11,'Վարկանիշային չափորոշիչներ'!$G$6:$GE$68,4,FALSE),0)</f>
        <v>0</v>
      </c>
      <c r="AK11" s="93">
        <f>IFERROR(VLOOKUP(T11,'Վարկանիշային չափորոշիչներ'!$G$6:$GE$68,4,FALSE),0)</f>
        <v>0</v>
      </c>
      <c r="AL11" s="93">
        <f>IFERROR(VLOOKUP(U11,'Վարկանիշային չափորոշիչներ'!$G$6:$GE$68,4,FALSE),0)</f>
        <v>0</v>
      </c>
      <c r="AM11" s="93">
        <f>IFERROR(VLOOKUP(V11,'Վարկանիշային չափորոշիչներ'!$G$6:$GE$68,4,FALSE),0)</f>
        <v>0</v>
      </c>
      <c r="AN11" s="93">
        <f t="shared" si="2"/>
        <v>0</v>
      </c>
    </row>
    <row r="12" spans="1:41">
      <c r="A12" s="244" t="s">
        <v>0</v>
      </c>
      <c r="B12" s="244"/>
      <c r="C12" s="367" t="s">
        <v>105</v>
      </c>
      <c r="D12" s="245">
        <f>D13+D21</f>
        <v>0</v>
      </c>
      <c r="E12" s="245">
        <f>E13+E21</f>
        <v>0</v>
      </c>
      <c r="F12" s="246">
        <f t="shared" ref="F12:H12" si="5">F13+F21</f>
        <v>0</v>
      </c>
      <c r="G12" s="246">
        <f t="shared" si="5"/>
        <v>0</v>
      </c>
      <c r="H12" s="246">
        <f t="shared" si="5"/>
        <v>0</v>
      </c>
      <c r="I12" s="113" t="s">
        <v>79</v>
      </c>
      <c r="J12" s="113" t="s">
        <v>79</v>
      </c>
      <c r="K12" s="113" t="s">
        <v>79</v>
      </c>
      <c r="L12" s="113" t="s">
        <v>79</v>
      </c>
      <c r="M12" s="113" t="s">
        <v>79</v>
      </c>
      <c r="N12" s="113" t="s">
        <v>79</v>
      </c>
      <c r="O12" s="113" t="s">
        <v>79</v>
      </c>
      <c r="P12" s="113" t="s">
        <v>79</v>
      </c>
      <c r="Q12" s="113" t="s">
        <v>79</v>
      </c>
      <c r="R12" s="113" t="s">
        <v>79</v>
      </c>
      <c r="S12" s="113" t="s">
        <v>79</v>
      </c>
      <c r="T12" s="113" t="s">
        <v>79</v>
      </c>
      <c r="U12" s="113" t="s">
        <v>79</v>
      </c>
      <c r="V12" s="113" t="s">
        <v>79</v>
      </c>
      <c r="W12" s="113" t="s">
        <v>79</v>
      </c>
      <c r="X12" s="108"/>
      <c r="Y12" s="108"/>
      <c r="Z12" s="108"/>
      <c r="AA12" s="108"/>
      <c r="AB12" s="93">
        <f>IFERROR(VLOOKUP(K12,'Վարկանիշային չափորոշիչներ'!$G$6:$GE$68,4,FALSE),0)</f>
        <v>0</v>
      </c>
      <c r="AC12" s="93">
        <f>IFERROR(VLOOKUP(L12,'Վարկանիշային չափորոշիչներ'!$G$6:$GE$68,4,FALSE),0)</f>
        <v>0</v>
      </c>
      <c r="AD12" s="93">
        <f>IFERROR(VLOOKUP(M12,'Վարկանիշային չափորոշիչներ'!$G$6:$GE$68,4,FALSE),0)</f>
        <v>0</v>
      </c>
      <c r="AE12" s="93">
        <f>IFERROR(VLOOKUP(N12,'Վարկանիշային չափորոշիչներ'!$G$6:$GE$68,4,FALSE),0)</f>
        <v>0</v>
      </c>
      <c r="AF12" s="93">
        <f>IFERROR(VLOOKUP(O12,'Վարկանիշային չափորոշիչներ'!$G$6:$GE$68,4,FALSE),0)</f>
        <v>0</v>
      </c>
      <c r="AG12" s="93">
        <f>IFERROR(VLOOKUP(P12,'Վարկանիշային չափորոշիչներ'!$G$6:$GE$68,4,FALSE),0)</f>
        <v>0</v>
      </c>
      <c r="AH12" s="93">
        <f>IFERROR(VLOOKUP(Q12,'Վարկանիշային չափորոշիչներ'!$G$6:$GE$68,4,FALSE),0)</f>
        <v>0</v>
      </c>
      <c r="AI12" s="93">
        <f>IFERROR(VLOOKUP(R12,'Վարկանիշային չափորոշիչներ'!$G$6:$GE$68,4,FALSE),0)</f>
        <v>0</v>
      </c>
      <c r="AJ12" s="93">
        <f>IFERROR(VLOOKUP(S12,'Վարկանիշային չափորոշիչներ'!$G$6:$GE$68,4,FALSE),0)</f>
        <v>0</v>
      </c>
      <c r="AK12" s="93">
        <f>IFERROR(VLOOKUP(T12,'Վարկանիշային չափորոշիչներ'!$G$6:$GE$68,4,FALSE),0)</f>
        <v>0</v>
      </c>
      <c r="AL12" s="93">
        <f>IFERROR(VLOOKUP(U12,'Վարկանիշային չափորոշիչներ'!$G$6:$GE$68,4,FALSE),0)</f>
        <v>0</v>
      </c>
      <c r="AM12" s="93">
        <f>IFERROR(VLOOKUP(V12,'Վարկանիշային չափորոշիչներ'!$G$6:$GE$68,4,FALSE),0)</f>
        <v>0</v>
      </c>
      <c r="AN12" s="93">
        <f t="shared" si="2"/>
        <v>0</v>
      </c>
    </row>
    <row r="13" spans="1:41" outlineLevel="1">
      <c r="A13" s="236">
        <v>1024</v>
      </c>
      <c r="B13" s="236"/>
      <c r="C13" s="366" t="s">
        <v>106</v>
      </c>
      <c r="D13" s="237">
        <f>SUM(D14:D20)</f>
        <v>0</v>
      </c>
      <c r="E13" s="237">
        <f>SUM(E14:E20)</f>
        <v>0</v>
      </c>
      <c r="F13" s="238">
        <f t="shared" ref="F13:H13" si="6">SUM(F14:F20)</f>
        <v>0</v>
      </c>
      <c r="G13" s="238">
        <f t="shared" si="6"/>
        <v>0</v>
      </c>
      <c r="H13" s="238">
        <f t="shared" si="6"/>
        <v>0</v>
      </c>
      <c r="I13" s="114" t="s">
        <v>79</v>
      </c>
      <c r="J13" s="114" t="s">
        <v>79</v>
      </c>
      <c r="K13" s="114" t="s">
        <v>79</v>
      </c>
      <c r="L13" s="114" t="s">
        <v>79</v>
      </c>
      <c r="M13" s="114" t="s">
        <v>79</v>
      </c>
      <c r="N13" s="114" t="s">
        <v>79</v>
      </c>
      <c r="O13" s="114" t="s">
        <v>79</v>
      </c>
      <c r="P13" s="114" t="s">
        <v>79</v>
      </c>
      <c r="Q13" s="114" t="s">
        <v>79</v>
      </c>
      <c r="R13" s="114" t="s">
        <v>79</v>
      </c>
      <c r="S13" s="114" t="s">
        <v>79</v>
      </c>
      <c r="T13" s="114" t="s">
        <v>79</v>
      </c>
      <c r="U13" s="114" t="s">
        <v>79</v>
      </c>
      <c r="V13" s="114" t="s">
        <v>79</v>
      </c>
      <c r="W13" s="114" t="s">
        <v>79</v>
      </c>
      <c r="X13" s="108"/>
      <c r="Y13" s="108"/>
      <c r="Z13" s="108"/>
      <c r="AA13" s="108"/>
      <c r="AB13" s="93">
        <f>IFERROR(VLOOKUP(K13,'Վարկանիշային չափորոշիչներ'!$G$6:$GE$68,4,FALSE),0)</f>
        <v>0</v>
      </c>
      <c r="AC13" s="93">
        <f>IFERROR(VLOOKUP(L13,'Վարկանիշային չափորոշիչներ'!$G$6:$GE$68,4,FALSE),0)</f>
        <v>0</v>
      </c>
      <c r="AD13" s="93">
        <f>IFERROR(VLOOKUP(M13,'Վարկանիշային չափորոշիչներ'!$G$6:$GE$68,4,FALSE),0)</f>
        <v>0</v>
      </c>
      <c r="AE13" s="93">
        <f>IFERROR(VLOOKUP(N13,'Վարկանիշային չափորոշիչներ'!$G$6:$GE$68,4,FALSE),0)</f>
        <v>0</v>
      </c>
      <c r="AF13" s="93">
        <f>IFERROR(VLOOKUP(O13,'Վարկանիշային չափորոշիչներ'!$G$6:$GE$68,4,FALSE),0)</f>
        <v>0</v>
      </c>
      <c r="AG13" s="93">
        <f>IFERROR(VLOOKUP(P13,'Վարկանիշային չափորոշիչներ'!$G$6:$GE$68,4,FALSE),0)</f>
        <v>0</v>
      </c>
      <c r="AH13" s="93">
        <f>IFERROR(VLOOKUP(Q13,'Վարկանիշային չափորոշիչներ'!$G$6:$GE$68,4,FALSE),0)</f>
        <v>0</v>
      </c>
      <c r="AI13" s="93">
        <f>IFERROR(VLOOKUP(R13,'Վարկանիշային չափորոշիչներ'!$G$6:$GE$68,4,FALSE),0)</f>
        <v>0</v>
      </c>
      <c r="AJ13" s="93">
        <f>IFERROR(VLOOKUP(S13,'Վարկանիշային չափորոշիչներ'!$G$6:$GE$68,4,FALSE),0)</f>
        <v>0</v>
      </c>
      <c r="AK13" s="93">
        <f>IFERROR(VLOOKUP(T13,'Վարկանիշային չափորոշիչներ'!$G$6:$GE$68,4,FALSE),0)</f>
        <v>0</v>
      </c>
      <c r="AL13" s="93">
        <f>IFERROR(VLOOKUP(U13,'Վարկանիշային չափորոշիչներ'!$G$6:$GE$68,4,FALSE),0)</f>
        <v>0</v>
      </c>
      <c r="AM13" s="93">
        <f>IFERROR(VLOOKUP(V13,'Վարկանիշային չափորոշիչներ'!$G$6:$GE$68,4,FALSE),0)</f>
        <v>0</v>
      </c>
      <c r="AN13" s="93">
        <f t="shared" si="2"/>
        <v>0</v>
      </c>
    </row>
    <row r="14" spans="1:41" ht="24" outlineLevel="2">
      <c r="A14" s="239">
        <v>1024</v>
      </c>
      <c r="B14" s="239">
        <v>11001</v>
      </c>
      <c r="C14" s="368" t="s">
        <v>107</v>
      </c>
      <c r="D14" s="247"/>
      <c r="E14" s="247"/>
      <c r="F14" s="241"/>
      <c r="G14" s="242"/>
      <c r="H14" s="242"/>
      <c r="I14" s="112"/>
      <c r="J14" s="112"/>
      <c r="K14" s="94"/>
      <c r="L14" s="94"/>
      <c r="M14" s="94"/>
      <c r="N14" s="94"/>
      <c r="O14" s="94"/>
      <c r="P14" s="94"/>
      <c r="Q14" s="94"/>
      <c r="R14" s="94"/>
      <c r="S14" s="94"/>
      <c r="T14" s="94"/>
      <c r="U14" s="94"/>
      <c r="V14" s="94"/>
      <c r="W14" s="93">
        <f t="shared" ref="W14:W21" si="7">AN14</f>
        <v>0</v>
      </c>
      <c r="X14" s="108"/>
      <c r="Y14" s="108"/>
      <c r="Z14" s="108"/>
      <c r="AA14" s="108"/>
      <c r="AB14" s="93">
        <f>IFERROR(VLOOKUP(K14,'Վարկանիշային չափորոշիչներ'!$G$6:$GE$68,4,FALSE),0)</f>
        <v>0</v>
      </c>
      <c r="AC14" s="93">
        <f>IFERROR(VLOOKUP(L14,'Վարկանիշային չափորոշիչներ'!$G$6:$GE$68,4,FALSE),0)</f>
        <v>0</v>
      </c>
      <c r="AD14" s="93">
        <f>IFERROR(VLOOKUP(M14,'Վարկանիշային չափորոշիչներ'!$G$6:$GE$68,4,FALSE),0)</f>
        <v>0</v>
      </c>
      <c r="AE14" s="93">
        <f>IFERROR(VLOOKUP(N14,'Վարկանիշային չափորոշիչներ'!$G$6:$GE$68,4,FALSE),0)</f>
        <v>0</v>
      </c>
      <c r="AF14" s="93">
        <f>IFERROR(VLOOKUP(O14,'Վարկանիշային չափորոշիչներ'!$G$6:$GE$68,4,FALSE),0)</f>
        <v>0</v>
      </c>
      <c r="AG14" s="93">
        <f>IFERROR(VLOOKUP(P14,'Վարկանիշային չափորոշիչներ'!$G$6:$GE$68,4,FALSE),0)</f>
        <v>0</v>
      </c>
      <c r="AH14" s="93">
        <f>IFERROR(VLOOKUP(Q14,'Վարկանիշային չափորոշիչներ'!$G$6:$GE$68,4,FALSE),0)</f>
        <v>0</v>
      </c>
      <c r="AI14" s="93">
        <f>IFERROR(VLOOKUP(R14,'Վարկանիշային չափորոշիչներ'!$G$6:$GE$68,4,FALSE),0)</f>
        <v>0</v>
      </c>
      <c r="AJ14" s="93">
        <f>IFERROR(VLOOKUP(S14,'Վարկանիշային չափորոշիչներ'!$G$6:$GE$68,4,FALSE),0)</f>
        <v>0</v>
      </c>
      <c r="AK14" s="93">
        <f>IFERROR(VLOOKUP(T14,'Վարկանիշային չափորոշիչներ'!$G$6:$GE$68,4,FALSE),0)</f>
        <v>0</v>
      </c>
      <c r="AL14" s="93">
        <f>IFERROR(VLOOKUP(U14,'Վարկանիշային չափորոշիչներ'!$G$6:$GE$68,4,FALSE),0)</f>
        <v>0</v>
      </c>
      <c r="AM14" s="93">
        <f>IFERROR(VLOOKUP(V14,'Վարկանիշային չափորոշիչներ'!$G$6:$GE$68,4,FALSE),0)</f>
        <v>0</v>
      </c>
      <c r="AN14" s="93">
        <f t="shared" si="2"/>
        <v>0</v>
      </c>
    </row>
    <row r="15" spans="1:41" ht="24" outlineLevel="2">
      <c r="A15" s="239">
        <v>1024</v>
      </c>
      <c r="B15" s="239">
        <v>11002</v>
      </c>
      <c r="C15" s="333" t="s">
        <v>108</v>
      </c>
      <c r="D15" s="240"/>
      <c r="E15" s="240"/>
      <c r="F15" s="241"/>
      <c r="G15" s="242"/>
      <c r="H15" s="242"/>
      <c r="I15" s="112"/>
      <c r="J15" s="112"/>
      <c r="K15" s="94"/>
      <c r="L15" s="94"/>
      <c r="M15" s="94"/>
      <c r="N15" s="94"/>
      <c r="O15" s="94"/>
      <c r="P15" s="94"/>
      <c r="Q15" s="94"/>
      <c r="R15" s="94"/>
      <c r="S15" s="94"/>
      <c r="T15" s="94"/>
      <c r="U15" s="94"/>
      <c r="V15" s="94"/>
      <c r="W15" s="93">
        <f t="shared" si="7"/>
        <v>0</v>
      </c>
      <c r="X15" s="108"/>
      <c r="Y15" s="108"/>
      <c r="Z15" s="108"/>
      <c r="AA15" s="108"/>
      <c r="AB15" s="93">
        <f>IFERROR(VLOOKUP(K15,'Վարկանիշային չափորոշիչներ'!$G$6:$GE$68,4,FALSE),0)</f>
        <v>0</v>
      </c>
      <c r="AC15" s="93">
        <f>IFERROR(VLOOKUP(L15,'Վարկանիշային չափորոշիչներ'!$G$6:$GE$68,4,FALSE),0)</f>
        <v>0</v>
      </c>
      <c r="AD15" s="93">
        <f>IFERROR(VLOOKUP(M15,'Վարկանիշային չափորոշիչներ'!$G$6:$GE$68,4,FALSE),0)</f>
        <v>0</v>
      </c>
      <c r="AE15" s="93">
        <f>IFERROR(VLOOKUP(N15,'Վարկանիշային չափորոշիչներ'!$G$6:$GE$68,4,FALSE),0)</f>
        <v>0</v>
      </c>
      <c r="AF15" s="93">
        <f>IFERROR(VLOOKUP(O15,'Վարկանիշային չափորոշիչներ'!$G$6:$GE$68,4,FALSE),0)</f>
        <v>0</v>
      </c>
      <c r="AG15" s="93">
        <f>IFERROR(VLOOKUP(P15,'Վարկանիշային չափորոշիչներ'!$G$6:$GE$68,4,FALSE),0)</f>
        <v>0</v>
      </c>
      <c r="AH15" s="93">
        <f>IFERROR(VLOOKUP(Q15,'Վարկանիշային չափորոշիչներ'!$G$6:$GE$68,4,FALSE),0)</f>
        <v>0</v>
      </c>
      <c r="AI15" s="93">
        <f>IFERROR(VLOOKUP(R15,'Վարկանիշային չափորոշիչներ'!$G$6:$GE$68,4,FALSE),0)</f>
        <v>0</v>
      </c>
      <c r="AJ15" s="93">
        <f>IFERROR(VLOOKUP(S15,'Վարկանիշային չափորոշիչներ'!$G$6:$GE$68,4,FALSE),0)</f>
        <v>0</v>
      </c>
      <c r="AK15" s="93">
        <f>IFERROR(VLOOKUP(T15,'Վարկանիշային չափորոշիչներ'!$G$6:$GE$68,4,FALSE),0)</f>
        <v>0</v>
      </c>
      <c r="AL15" s="93">
        <f>IFERROR(VLOOKUP(U15,'Վարկանիշային չափորոշիչներ'!$G$6:$GE$68,4,FALSE),0)</f>
        <v>0</v>
      </c>
      <c r="AM15" s="93">
        <f>IFERROR(VLOOKUP(V15,'Վարկանիշային չափորոշիչներ'!$G$6:$GE$68,4,FALSE),0)</f>
        <v>0</v>
      </c>
      <c r="AN15" s="93">
        <f t="shared" si="2"/>
        <v>0</v>
      </c>
    </row>
    <row r="16" spans="1:41" ht="24" outlineLevel="2">
      <c r="A16" s="239">
        <v>1024</v>
      </c>
      <c r="B16" s="239">
        <v>11003</v>
      </c>
      <c r="C16" s="333" t="s">
        <v>109</v>
      </c>
      <c r="D16" s="240"/>
      <c r="E16" s="240"/>
      <c r="F16" s="241"/>
      <c r="G16" s="242"/>
      <c r="H16" s="242"/>
      <c r="I16" s="112"/>
      <c r="J16" s="112"/>
      <c r="K16" s="94"/>
      <c r="L16" s="94"/>
      <c r="M16" s="94"/>
      <c r="N16" s="94"/>
      <c r="O16" s="94"/>
      <c r="P16" s="94"/>
      <c r="Q16" s="94"/>
      <c r="R16" s="94"/>
      <c r="S16" s="94"/>
      <c r="T16" s="94"/>
      <c r="U16" s="94"/>
      <c r="V16" s="94"/>
      <c r="W16" s="93">
        <f t="shared" si="7"/>
        <v>0</v>
      </c>
      <c r="X16" s="108"/>
      <c r="Y16" s="108"/>
      <c r="Z16" s="108"/>
      <c r="AA16" s="108"/>
      <c r="AB16" s="93">
        <f>IFERROR(VLOOKUP(K16,'Վարկանիշային չափորոշիչներ'!$G$6:$GE$68,4,FALSE),0)</f>
        <v>0</v>
      </c>
      <c r="AC16" s="93">
        <f>IFERROR(VLOOKUP(L16,'Վարկանիշային չափորոշիչներ'!$G$6:$GE$68,4,FALSE),0)</f>
        <v>0</v>
      </c>
      <c r="AD16" s="93">
        <f>IFERROR(VLOOKUP(M16,'Վարկանիշային չափորոշիչներ'!$G$6:$GE$68,4,FALSE),0)</f>
        <v>0</v>
      </c>
      <c r="AE16" s="93">
        <f>IFERROR(VLOOKUP(N16,'Վարկանիշային չափորոշիչներ'!$G$6:$GE$68,4,FALSE),0)</f>
        <v>0</v>
      </c>
      <c r="AF16" s="93">
        <f>IFERROR(VLOOKUP(O16,'Վարկանիշային չափորոշիչներ'!$G$6:$GE$68,4,FALSE),0)</f>
        <v>0</v>
      </c>
      <c r="AG16" s="93">
        <f>IFERROR(VLOOKUP(P16,'Վարկանիշային չափորոշիչներ'!$G$6:$GE$68,4,FALSE),0)</f>
        <v>0</v>
      </c>
      <c r="AH16" s="93">
        <f>IFERROR(VLOOKUP(Q16,'Վարկանիշային չափորոշիչներ'!$G$6:$GE$68,4,FALSE),0)</f>
        <v>0</v>
      </c>
      <c r="AI16" s="93">
        <f>IFERROR(VLOOKUP(R16,'Վարկանիշային չափորոշիչներ'!$G$6:$GE$68,4,FALSE),0)</f>
        <v>0</v>
      </c>
      <c r="AJ16" s="93">
        <f>IFERROR(VLOOKUP(S16,'Վարկանիշային չափորոշիչներ'!$G$6:$GE$68,4,FALSE),0)</f>
        <v>0</v>
      </c>
      <c r="AK16" s="93">
        <f>IFERROR(VLOOKUP(T16,'Վարկանիշային չափորոշիչներ'!$G$6:$GE$68,4,FALSE),0)</f>
        <v>0</v>
      </c>
      <c r="AL16" s="93">
        <f>IFERROR(VLOOKUP(U16,'Վարկանիշային չափորոշիչներ'!$G$6:$GE$68,4,FALSE),0)</f>
        <v>0</v>
      </c>
      <c r="AM16" s="93">
        <f>IFERROR(VLOOKUP(V16,'Վարկանիշային չափորոշիչներ'!$G$6:$GE$68,4,FALSE),0)</f>
        <v>0</v>
      </c>
      <c r="AN16" s="93">
        <f t="shared" si="2"/>
        <v>0</v>
      </c>
    </row>
    <row r="17" spans="1:40" ht="24" outlineLevel="2">
      <c r="A17" s="239">
        <v>1024</v>
      </c>
      <c r="B17" s="239">
        <v>12001</v>
      </c>
      <c r="C17" s="333" t="s">
        <v>110</v>
      </c>
      <c r="D17" s="240"/>
      <c r="E17" s="240"/>
      <c r="F17" s="241"/>
      <c r="G17" s="242"/>
      <c r="H17" s="242"/>
      <c r="I17" s="112"/>
      <c r="J17" s="112"/>
      <c r="K17" s="94"/>
      <c r="L17" s="94"/>
      <c r="M17" s="94"/>
      <c r="N17" s="94"/>
      <c r="O17" s="94"/>
      <c r="P17" s="94"/>
      <c r="Q17" s="94"/>
      <c r="R17" s="94"/>
      <c r="S17" s="94"/>
      <c r="T17" s="94"/>
      <c r="U17" s="94"/>
      <c r="V17" s="94"/>
      <c r="W17" s="93">
        <f t="shared" si="7"/>
        <v>0</v>
      </c>
      <c r="X17" s="108"/>
      <c r="Y17" s="108"/>
      <c r="Z17" s="108"/>
      <c r="AA17" s="108"/>
      <c r="AB17" s="93">
        <f>IFERROR(VLOOKUP(K17,'Վարկանիշային չափորոշիչներ'!$G$6:$GE$68,4,FALSE),0)</f>
        <v>0</v>
      </c>
      <c r="AC17" s="93">
        <f>IFERROR(VLOOKUP(L17,'Վարկանիշային չափորոշիչներ'!$G$6:$GE$68,4,FALSE),0)</f>
        <v>0</v>
      </c>
      <c r="AD17" s="93">
        <f>IFERROR(VLOOKUP(M17,'Վարկանիշային չափորոշիչներ'!$G$6:$GE$68,4,FALSE),0)</f>
        <v>0</v>
      </c>
      <c r="AE17" s="93">
        <f>IFERROR(VLOOKUP(N17,'Վարկանիշային չափորոշիչներ'!$G$6:$GE$68,4,FALSE),0)</f>
        <v>0</v>
      </c>
      <c r="AF17" s="93">
        <f>IFERROR(VLOOKUP(O17,'Վարկանիշային չափորոշիչներ'!$G$6:$GE$68,4,FALSE),0)</f>
        <v>0</v>
      </c>
      <c r="AG17" s="93">
        <f>IFERROR(VLOOKUP(P17,'Վարկանիշային չափորոշիչներ'!$G$6:$GE$68,4,FALSE),0)</f>
        <v>0</v>
      </c>
      <c r="AH17" s="93">
        <f>IFERROR(VLOOKUP(Q17,'Վարկանիշային չափորոշիչներ'!$G$6:$GE$68,4,FALSE),0)</f>
        <v>0</v>
      </c>
      <c r="AI17" s="93">
        <f>IFERROR(VLOOKUP(R17,'Վարկանիշային չափորոշիչներ'!$G$6:$GE$68,4,FALSE),0)</f>
        <v>0</v>
      </c>
      <c r="AJ17" s="93">
        <f>IFERROR(VLOOKUP(S17,'Վարկանիշային չափորոշիչներ'!$G$6:$GE$68,4,FALSE),0)</f>
        <v>0</v>
      </c>
      <c r="AK17" s="93">
        <f>IFERROR(VLOOKUP(T17,'Վարկանիշային չափորոշիչներ'!$G$6:$GE$68,4,FALSE),0)</f>
        <v>0</v>
      </c>
      <c r="AL17" s="93">
        <f>IFERROR(VLOOKUP(U17,'Վարկանիշային չափորոշիչներ'!$G$6:$GE$68,4,FALSE),0)</f>
        <v>0</v>
      </c>
      <c r="AM17" s="93">
        <f>IFERROR(VLOOKUP(V17,'Վարկանիշային չափորոշիչներ'!$G$6:$GE$68,4,FALSE),0)</f>
        <v>0</v>
      </c>
      <c r="AN17" s="93">
        <f t="shared" si="2"/>
        <v>0</v>
      </c>
    </row>
    <row r="18" spans="1:40" ht="24" outlineLevel="2">
      <c r="A18" s="239">
        <v>1024</v>
      </c>
      <c r="B18" s="239">
        <v>12002</v>
      </c>
      <c r="C18" s="333" t="s">
        <v>111</v>
      </c>
      <c r="D18" s="240"/>
      <c r="E18" s="240"/>
      <c r="F18" s="241"/>
      <c r="G18" s="242"/>
      <c r="H18" s="242"/>
      <c r="I18" s="112"/>
      <c r="J18" s="112"/>
      <c r="K18" s="94"/>
      <c r="L18" s="94"/>
      <c r="M18" s="94"/>
      <c r="N18" s="94"/>
      <c r="O18" s="94"/>
      <c r="P18" s="94"/>
      <c r="Q18" s="94"/>
      <c r="R18" s="94"/>
      <c r="S18" s="94"/>
      <c r="T18" s="94"/>
      <c r="U18" s="94"/>
      <c r="V18" s="94"/>
      <c r="W18" s="93">
        <f t="shared" si="7"/>
        <v>0</v>
      </c>
      <c r="X18" s="108"/>
      <c r="Y18" s="108"/>
      <c r="Z18" s="108"/>
      <c r="AA18" s="108"/>
      <c r="AB18" s="93">
        <f>IFERROR(VLOOKUP(K18,'Վարկանիշային չափորոշիչներ'!$G$6:$GE$68,4,FALSE),0)</f>
        <v>0</v>
      </c>
      <c r="AC18" s="93">
        <f>IFERROR(VLOOKUP(L18,'Վարկանիշային չափորոշիչներ'!$G$6:$GE$68,4,FALSE),0)</f>
        <v>0</v>
      </c>
      <c r="AD18" s="93">
        <f>IFERROR(VLOOKUP(M18,'Վարկանիշային չափորոշիչներ'!$G$6:$GE$68,4,FALSE),0)</f>
        <v>0</v>
      </c>
      <c r="AE18" s="93">
        <f>IFERROR(VLOOKUP(N18,'Վարկանիշային չափորոշիչներ'!$G$6:$GE$68,4,FALSE),0)</f>
        <v>0</v>
      </c>
      <c r="AF18" s="93">
        <f>IFERROR(VLOOKUP(O18,'Վարկանիշային չափորոշիչներ'!$G$6:$GE$68,4,FALSE),0)</f>
        <v>0</v>
      </c>
      <c r="AG18" s="93">
        <f>IFERROR(VLOOKUP(P18,'Վարկանիշային չափորոշիչներ'!$G$6:$GE$68,4,FALSE),0)</f>
        <v>0</v>
      </c>
      <c r="AH18" s="93">
        <f>IFERROR(VLOOKUP(Q18,'Վարկանիշային չափորոշիչներ'!$G$6:$GE$68,4,FALSE),0)</f>
        <v>0</v>
      </c>
      <c r="AI18" s="93">
        <f>IFERROR(VLOOKUP(R18,'Վարկանիշային չափորոշիչներ'!$G$6:$GE$68,4,FALSE),0)</f>
        <v>0</v>
      </c>
      <c r="AJ18" s="93">
        <f>IFERROR(VLOOKUP(S18,'Վարկանիշային չափորոշիչներ'!$G$6:$GE$68,4,FALSE),0)</f>
        <v>0</v>
      </c>
      <c r="AK18" s="93">
        <f>IFERROR(VLOOKUP(T18,'Վարկանիշային չափորոշիչներ'!$G$6:$GE$68,4,FALSE),0)</f>
        <v>0</v>
      </c>
      <c r="AL18" s="93">
        <f>IFERROR(VLOOKUP(U18,'Վարկանիշային չափորոշիչներ'!$G$6:$GE$68,4,FALSE),0)</f>
        <v>0</v>
      </c>
      <c r="AM18" s="93">
        <f>IFERROR(VLOOKUP(V18,'Վարկանիշային չափորոշիչներ'!$G$6:$GE$68,4,FALSE),0)</f>
        <v>0</v>
      </c>
      <c r="AN18" s="93">
        <f t="shared" si="2"/>
        <v>0</v>
      </c>
    </row>
    <row r="19" spans="1:40" outlineLevel="2">
      <c r="A19" s="239">
        <v>1024</v>
      </c>
      <c r="B19" s="239">
        <v>31001</v>
      </c>
      <c r="C19" s="333" t="s">
        <v>112</v>
      </c>
      <c r="D19" s="240"/>
      <c r="E19" s="240"/>
      <c r="F19" s="241"/>
      <c r="G19" s="242"/>
      <c r="H19" s="242"/>
      <c r="I19" s="112"/>
      <c r="J19" s="112"/>
      <c r="K19" s="94"/>
      <c r="L19" s="94"/>
      <c r="M19" s="94"/>
      <c r="N19" s="94"/>
      <c r="O19" s="94"/>
      <c r="P19" s="94"/>
      <c r="Q19" s="94"/>
      <c r="R19" s="94"/>
      <c r="S19" s="94"/>
      <c r="T19" s="94"/>
      <c r="U19" s="94"/>
      <c r="V19" s="94"/>
      <c r="W19" s="93">
        <f t="shared" si="7"/>
        <v>0</v>
      </c>
      <c r="X19" s="108"/>
      <c r="Y19" s="108"/>
      <c r="Z19" s="108"/>
      <c r="AA19" s="108"/>
      <c r="AB19" s="93">
        <f>IFERROR(VLOOKUP(K19,'Վարկանիշային չափորոշիչներ'!$G$6:$GE$68,4,FALSE),0)</f>
        <v>0</v>
      </c>
      <c r="AC19" s="93">
        <f>IFERROR(VLOOKUP(L19,'Վարկանիշային չափորոշիչներ'!$G$6:$GE$68,4,FALSE),0)</f>
        <v>0</v>
      </c>
      <c r="AD19" s="93">
        <f>IFERROR(VLOOKUP(M19,'Վարկանիշային չափորոշիչներ'!$G$6:$GE$68,4,FALSE),0)</f>
        <v>0</v>
      </c>
      <c r="AE19" s="93">
        <f>IFERROR(VLOOKUP(N19,'Վարկանիշային չափորոշիչներ'!$G$6:$GE$68,4,FALSE),0)</f>
        <v>0</v>
      </c>
      <c r="AF19" s="93">
        <f>IFERROR(VLOOKUP(O19,'Վարկանիշային չափորոշիչներ'!$G$6:$GE$68,4,FALSE),0)</f>
        <v>0</v>
      </c>
      <c r="AG19" s="93">
        <f>IFERROR(VLOOKUP(P19,'Վարկանիշային չափորոշիչներ'!$G$6:$GE$68,4,FALSE),0)</f>
        <v>0</v>
      </c>
      <c r="AH19" s="93">
        <f>IFERROR(VLOOKUP(Q19,'Վարկանիշային չափորոշիչներ'!$G$6:$GE$68,4,FALSE),0)</f>
        <v>0</v>
      </c>
      <c r="AI19" s="93">
        <f>IFERROR(VLOOKUP(R19,'Վարկանիշային չափորոշիչներ'!$G$6:$GE$68,4,FALSE),0)</f>
        <v>0</v>
      </c>
      <c r="AJ19" s="93">
        <f>IFERROR(VLOOKUP(S19,'Վարկանիշային չափորոշիչներ'!$G$6:$GE$68,4,FALSE),0)</f>
        <v>0</v>
      </c>
      <c r="AK19" s="93">
        <f>IFERROR(VLOOKUP(T19,'Վարկանիշային չափորոշիչներ'!$G$6:$GE$68,4,FALSE),0)</f>
        <v>0</v>
      </c>
      <c r="AL19" s="93">
        <f>IFERROR(VLOOKUP(U19,'Վարկանիշային չափորոշիչներ'!$G$6:$GE$68,4,FALSE),0)</f>
        <v>0</v>
      </c>
      <c r="AM19" s="93">
        <f>IFERROR(VLOOKUP(V19,'Վարկանիշային չափորոշիչներ'!$G$6:$GE$68,4,FALSE),0)</f>
        <v>0</v>
      </c>
      <c r="AN19" s="93">
        <f t="shared" si="2"/>
        <v>0</v>
      </c>
    </row>
    <row r="20" spans="1:40" outlineLevel="2">
      <c r="A20" s="239">
        <v>1024</v>
      </c>
      <c r="B20" s="239">
        <v>31003</v>
      </c>
      <c r="C20" s="333" t="s">
        <v>113</v>
      </c>
      <c r="D20" s="247"/>
      <c r="E20" s="247"/>
      <c r="F20" s="241"/>
      <c r="G20" s="242"/>
      <c r="H20" s="242"/>
      <c r="I20" s="112"/>
      <c r="J20" s="112"/>
      <c r="K20" s="94"/>
      <c r="L20" s="94"/>
      <c r="M20" s="94"/>
      <c r="N20" s="94"/>
      <c r="O20" s="94"/>
      <c r="P20" s="94"/>
      <c r="Q20" s="94"/>
      <c r="R20" s="94"/>
      <c r="S20" s="94"/>
      <c r="T20" s="94"/>
      <c r="U20" s="94"/>
      <c r="V20" s="94"/>
      <c r="W20" s="93">
        <f t="shared" si="7"/>
        <v>0</v>
      </c>
      <c r="X20" s="108"/>
      <c r="Y20" s="108"/>
      <c r="Z20" s="108"/>
      <c r="AA20" s="108"/>
      <c r="AB20" s="93">
        <f>IFERROR(VLOOKUP(K20,'Վարկանիշային չափորոշիչներ'!$G$6:$GE$68,4,FALSE),0)</f>
        <v>0</v>
      </c>
      <c r="AC20" s="93">
        <f>IFERROR(VLOOKUP(L20,'Վարկանիշային չափորոշիչներ'!$G$6:$GE$68,4,FALSE),0)</f>
        <v>0</v>
      </c>
      <c r="AD20" s="93">
        <f>IFERROR(VLOOKUP(M20,'Վարկանիշային չափորոշիչներ'!$G$6:$GE$68,4,FALSE),0)</f>
        <v>0</v>
      </c>
      <c r="AE20" s="93">
        <f>IFERROR(VLOOKUP(N20,'Վարկանիշային չափորոշիչներ'!$G$6:$GE$68,4,FALSE),0)</f>
        <v>0</v>
      </c>
      <c r="AF20" s="93">
        <f>IFERROR(VLOOKUP(O20,'Վարկանիշային չափորոշիչներ'!$G$6:$GE$68,4,FALSE),0)</f>
        <v>0</v>
      </c>
      <c r="AG20" s="93">
        <f>IFERROR(VLOOKUP(P20,'Վարկանիշային չափորոշիչներ'!$G$6:$GE$68,4,FALSE),0)</f>
        <v>0</v>
      </c>
      <c r="AH20" s="93">
        <f>IFERROR(VLOOKUP(Q20,'Վարկանիշային չափորոշիչներ'!$G$6:$GE$68,4,FALSE),0)</f>
        <v>0</v>
      </c>
      <c r="AI20" s="93">
        <f>IFERROR(VLOOKUP(R20,'Վարկանիշային չափորոշիչներ'!$G$6:$GE$68,4,FALSE),0)</f>
        <v>0</v>
      </c>
      <c r="AJ20" s="93">
        <f>IFERROR(VLOOKUP(S20,'Վարկանիշային չափորոշիչներ'!$G$6:$GE$68,4,FALSE),0)</f>
        <v>0</v>
      </c>
      <c r="AK20" s="93">
        <f>IFERROR(VLOOKUP(T20,'Վարկանիշային չափորոշիչներ'!$G$6:$GE$68,4,FALSE),0)</f>
        <v>0</v>
      </c>
      <c r="AL20" s="93">
        <f>IFERROR(VLOOKUP(U20,'Վարկանիշային չափորոշիչներ'!$G$6:$GE$68,4,FALSE),0)</f>
        <v>0</v>
      </c>
      <c r="AM20" s="93">
        <f>IFERROR(VLOOKUP(V20,'Վարկանիշային չափորոշիչներ'!$G$6:$GE$68,4,FALSE),0)</f>
        <v>0</v>
      </c>
      <c r="AN20" s="93">
        <f t="shared" si="2"/>
        <v>0</v>
      </c>
    </row>
    <row r="21" spans="1:40" outlineLevel="1">
      <c r="A21" s="243">
        <v>9999</v>
      </c>
      <c r="B21" s="243"/>
      <c r="C21" s="333" t="s">
        <v>104</v>
      </c>
      <c r="D21" s="240"/>
      <c r="E21" s="240"/>
      <c r="F21" s="241"/>
      <c r="G21" s="242"/>
      <c r="H21" s="242"/>
      <c r="I21" s="112"/>
      <c r="J21" s="112"/>
      <c r="K21" s="94"/>
      <c r="L21" s="94"/>
      <c r="M21" s="94"/>
      <c r="N21" s="94"/>
      <c r="O21" s="94"/>
      <c r="P21" s="94"/>
      <c r="Q21" s="94"/>
      <c r="R21" s="94"/>
      <c r="S21" s="94"/>
      <c r="T21" s="94"/>
      <c r="U21" s="94"/>
      <c r="V21" s="94"/>
      <c r="W21" s="93">
        <f t="shared" si="7"/>
        <v>0</v>
      </c>
      <c r="X21" s="108"/>
      <c r="Y21" s="108"/>
      <c r="Z21" s="108"/>
      <c r="AA21" s="108"/>
      <c r="AB21" s="93">
        <f>IFERROR(VLOOKUP(K21,'Վարկանիշային չափորոշիչներ'!$G$6:$GE$68,4,FALSE),0)</f>
        <v>0</v>
      </c>
      <c r="AC21" s="93">
        <f>IFERROR(VLOOKUP(L21,'Վարկանիշային չափորոշիչներ'!$G$6:$GE$68,4,FALSE),0)</f>
        <v>0</v>
      </c>
      <c r="AD21" s="93">
        <f>IFERROR(VLOOKUP(M21,'Վարկանիշային չափորոշիչներ'!$G$6:$GE$68,4,FALSE),0)</f>
        <v>0</v>
      </c>
      <c r="AE21" s="93">
        <f>IFERROR(VLOOKUP(N21,'Վարկանիշային չափորոշիչներ'!$G$6:$GE$68,4,FALSE),0)</f>
        <v>0</v>
      </c>
      <c r="AF21" s="93">
        <f>IFERROR(VLOOKUP(O21,'Վարկանիշային չափորոշիչներ'!$G$6:$GE$68,4,FALSE),0)</f>
        <v>0</v>
      </c>
      <c r="AG21" s="93">
        <f>IFERROR(VLOOKUP(P21,'Վարկանիշային չափորոշիչներ'!$G$6:$GE$68,4,FALSE),0)</f>
        <v>0</v>
      </c>
      <c r="AH21" s="93">
        <f>IFERROR(VLOOKUP(Q21,'Վարկանիշային չափորոշիչներ'!$G$6:$GE$68,4,FALSE),0)</f>
        <v>0</v>
      </c>
      <c r="AI21" s="93">
        <f>IFERROR(VLOOKUP(R21,'Վարկանիշային չափորոշիչներ'!$G$6:$GE$68,4,FALSE),0)</f>
        <v>0</v>
      </c>
      <c r="AJ21" s="93">
        <f>IFERROR(VLOOKUP(S21,'Վարկանիշային չափորոշիչներ'!$G$6:$GE$68,4,FALSE),0)</f>
        <v>0</v>
      </c>
      <c r="AK21" s="93">
        <f>IFERROR(VLOOKUP(T21,'Վարկանիշային չափորոշիչներ'!$G$6:$GE$68,4,FALSE),0)</f>
        <v>0</v>
      </c>
      <c r="AL21" s="93">
        <f>IFERROR(VLOOKUP(U21,'Վարկանիշային չափորոշիչներ'!$G$6:$GE$68,4,FALSE),0)</f>
        <v>0</v>
      </c>
      <c r="AM21" s="93">
        <f>IFERROR(VLOOKUP(V21,'Վարկանիշային չափորոշիչներ'!$G$6:$GE$68,4,FALSE),0)</f>
        <v>0</v>
      </c>
      <c r="AN21" s="93">
        <f t="shared" si="2"/>
        <v>0</v>
      </c>
    </row>
    <row r="22" spans="1:40">
      <c r="A22" s="244" t="s">
        <v>0</v>
      </c>
      <c r="B22" s="244"/>
      <c r="C22" s="367" t="s">
        <v>114</v>
      </c>
      <c r="D22" s="245">
        <f>D23+D26+D31+D38+D40+D52+D61+D85+D87+D90+D93+D96</f>
        <v>0</v>
      </c>
      <c r="E22" s="245">
        <f t="shared" ref="E22:H22" si="8">E23+E26+E31+E38+E40+E52+E61+E85+E87+E90+E93+E96</f>
        <v>0</v>
      </c>
      <c r="F22" s="246">
        <f t="shared" si="8"/>
        <v>0</v>
      </c>
      <c r="G22" s="246">
        <f t="shared" si="8"/>
        <v>0</v>
      </c>
      <c r="H22" s="246">
        <f t="shared" si="8"/>
        <v>0</v>
      </c>
      <c r="I22" s="113" t="s">
        <v>79</v>
      </c>
      <c r="J22" s="113" t="s">
        <v>79</v>
      </c>
      <c r="K22" s="113" t="s">
        <v>79</v>
      </c>
      <c r="L22" s="113" t="s">
        <v>79</v>
      </c>
      <c r="M22" s="113" t="s">
        <v>79</v>
      </c>
      <c r="N22" s="113" t="s">
        <v>79</v>
      </c>
      <c r="O22" s="113" t="s">
        <v>79</v>
      </c>
      <c r="P22" s="113" t="s">
        <v>79</v>
      </c>
      <c r="Q22" s="113" t="s">
        <v>79</v>
      </c>
      <c r="R22" s="113" t="s">
        <v>79</v>
      </c>
      <c r="S22" s="113" t="s">
        <v>79</v>
      </c>
      <c r="T22" s="113" t="s">
        <v>79</v>
      </c>
      <c r="U22" s="113" t="s">
        <v>79</v>
      </c>
      <c r="V22" s="113" t="s">
        <v>79</v>
      </c>
      <c r="W22" s="113" t="s">
        <v>79</v>
      </c>
      <c r="X22" s="108"/>
      <c r="Y22" s="108"/>
      <c r="Z22" s="108"/>
      <c r="AA22" s="108"/>
      <c r="AB22" s="93">
        <f>IFERROR(VLOOKUP(K22,'Վարկանիշային չափորոշիչներ'!$G$6:$GE$68,4,FALSE),0)</f>
        <v>0</v>
      </c>
      <c r="AC22" s="93">
        <f>IFERROR(VLOOKUP(L22,'Վարկանիշային չափորոշիչներ'!$G$6:$GE$68,4,FALSE),0)</f>
        <v>0</v>
      </c>
      <c r="AD22" s="93">
        <f>IFERROR(VLOOKUP(M22,'Վարկանիշային չափորոշիչներ'!$G$6:$GE$68,4,FALSE),0)</f>
        <v>0</v>
      </c>
      <c r="AE22" s="93">
        <f>IFERROR(VLOOKUP(N22,'Վարկանիշային չափորոշիչներ'!$G$6:$GE$68,4,FALSE),0)</f>
        <v>0</v>
      </c>
      <c r="AF22" s="93">
        <f>IFERROR(VLOOKUP(O22,'Վարկանիշային չափորոշիչներ'!$G$6:$GE$68,4,FALSE),0)</f>
        <v>0</v>
      </c>
      <c r="AG22" s="93">
        <f>IFERROR(VLOOKUP(P22,'Վարկանիշային չափորոշիչներ'!$G$6:$GE$68,4,FALSE),0)</f>
        <v>0</v>
      </c>
      <c r="AH22" s="93">
        <f>IFERROR(VLOOKUP(Q22,'Վարկանիշային չափորոշիչներ'!$G$6:$GE$68,4,FALSE),0)</f>
        <v>0</v>
      </c>
      <c r="AI22" s="93">
        <f>IFERROR(VLOOKUP(R22,'Վարկանիշային չափորոշիչներ'!$G$6:$GE$68,4,FALSE),0)</f>
        <v>0</v>
      </c>
      <c r="AJ22" s="93">
        <f>IFERROR(VLOOKUP(S22,'Վարկանիշային չափորոշիչներ'!$G$6:$GE$68,4,FALSE),0)</f>
        <v>0</v>
      </c>
      <c r="AK22" s="93">
        <f>IFERROR(VLOOKUP(T22,'Վարկանիշային չափորոշիչներ'!$G$6:$GE$68,4,FALSE),0)</f>
        <v>0</v>
      </c>
      <c r="AL22" s="93">
        <f>IFERROR(VLOOKUP(U22,'Վարկանիշային չափորոշիչներ'!$G$6:$GE$68,4,FALSE),0)</f>
        <v>0</v>
      </c>
      <c r="AM22" s="93">
        <f>IFERROR(VLOOKUP(V22,'Վարկանիշային չափորոշիչներ'!$G$6:$GE$68,4,FALSE),0)</f>
        <v>0</v>
      </c>
      <c r="AN22" s="93">
        <f t="shared" si="2"/>
        <v>0</v>
      </c>
    </row>
    <row r="23" spans="1:40" outlineLevel="1">
      <c r="A23" s="236">
        <v>1018</v>
      </c>
      <c r="B23" s="236"/>
      <c r="C23" s="366" t="s">
        <v>115</v>
      </c>
      <c r="D23" s="237">
        <f>SUM(D24:D25)</f>
        <v>0</v>
      </c>
      <c r="E23" s="237">
        <f t="shared" ref="E23" si="9">SUM(E24:E25)</f>
        <v>0</v>
      </c>
      <c r="F23" s="238">
        <f t="shared" ref="F23:H23" si="10">SUM(F24:F25)</f>
        <v>0</v>
      </c>
      <c r="G23" s="238">
        <f t="shared" si="10"/>
        <v>0</v>
      </c>
      <c r="H23" s="238">
        <f t="shared" si="10"/>
        <v>0</v>
      </c>
      <c r="I23" s="114" t="s">
        <v>79</v>
      </c>
      <c r="J23" s="114" t="s">
        <v>79</v>
      </c>
      <c r="K23" s="114" t="s">
        <v>79</v>
      </c>
      <c r="L23" s="114" t="s">
        <v>79</v>
      </c>
      <c r="M23" s="114" t="s">
        <v>79</v>
      </c>
      <c r="N23" s="114" t="s">
        <v>79</v>
      </c>
      <c r="O23" s="114" t="s">
        <v>79</v>
      </c>
      <c r="P23" s="114" t="s">
        <v>79</v>
      </c>
      <c r="Q23" s="114" t="s">
        <v>79</v>
      </c>
      <c r="R23" s="114" t="s">
        <v>79</v>
      </c>
      <c r="S23" s="114" t="s">
        <v>79</v>
      </c>
      <c r="T23" s="114" t="s">
        <v>79</v>
      </c>
      <c r="U23" s="114" t="s">
        <v>79</v>
      </c>
      <c r="V23" s="114" t="s">
        <v>79</v>
      </c>
      <c r="W23" s="114" t="s">
        <v>79</v>
      </c>
      <c r="X23" s="108"/>
      <c r="Y23" s="108"/>
      <c r="Z23" s="108"/>
      <c r="AA23" s="108"/>
      <c r="AB23" s="93">
        <f>IFERROR(VLOOKUP(K23,'Վարկանիշային չափորոշիչներ'!$G$6:$GE$68,4,FALSE),0)</f>
        <v>0</v>
      </c>
      <c r="AC23" s="93">
        <f>IFERROR(VLOOKUP(L23,'Վարկանիշային չափորոշիչներ'!$G$6:$GE$68,4,FALSE),0)</f>
        <v>0</v>
      </c>
      <c r="AD23" s="93">
        <f>IFERROR(VLOOKUP(M23,'Վարկանիշային չափորոշիչներ'!$G$6:$GE$68,4,FALSE),0)</f>
        <v>0</v>
      </c>
      <c r="AE23" s="93">
        <f>IFERROR(VLOOKUP(N23,'Վարկանիշային չափորոշիչներ'!$G$6:$GE$68,4,FALSE),0)</f>
        <v>0</v>
      </c>
      <c r="AF23" s="93">
        <f>IFERROR(VLOOKUP(O23,'Վարկանիշային չափորոշիչներ'!$G$6:$GE$68,4,FALSE),0)</f>
        <v>0</v>
      </c>
      <c r="AG23" s="93">
        <f>IFERROR(VLOOKUP(P23,'Վարկանիշային չափորոշիչներ'!$G$6:$GE$68,4,FALSE),0)</f>
        <v>0</v>
      </c>
      <c r="AH23" s="93">
        <f>IFERROR(VLOOKUP(Q23,'Վարկանիշային չափորոշիչներ'!$G$6:$GE$68,4,FALSE),0)</f>
        <v>0</v>
      </c>
      <c r="AI23" s="93">
        <f>IFERROR(VLOOKUP(R23,'Վարկանիշային չափորոշիչներ'!$G$6:$GE$68,4,FALSE),0)</f>
        <v>0</v>
      </c>
      <c r="AJ23" s="93">
        <f>IFERROR(VLOOKUP(S23,'Վարկանիշային չափորոշիչներ'!$G$6:$GE$68,4,FALSE),0)</f>
        <v>0</v>
      </c>
      <c r="AK23" s="93">
        <f>IFERROR(VLOOKUP(T23,'Վարկանիշային չափորոշիչներ'!$G$6:$GE$68,4,FALSE),0)</f>
        <v>0</v>
      </c>
      <c r="AL23" s="93">
        <f>IFERROR(VLOOKUP(U23,'Վարկանիշային չափորոշիչներ'!$G$6:$GE$68,4,FALSE),0)</f>
        <v>0</v>
      </c>
      <c r="AM23" s="93">
        <f>IFERROR(VLOOKUP(V23,'Վարկանիշային չափորոշիչներ'!$G$6:$GE$68,4,FALSE),0)</f>
        <v>0</v>
      </c>
      <c r="AN23" s="93">
        <f t="shared" si="2"/>
        <v>0</v>
      </c>
    </row>
    <row r="24" spans="1:40" ht="36" outlineLevel="2">
      <c r="A24" s="236">
        <v>1018</v>
      </c>
      <c r="B24" s="239">
        <v>11004</v>
      </c>
      <c r="C24" s="333" t="s">
        <v>116</v>
      </c>
      <c r="D24" s="248"/>
      <c r="E24" s="249"/>
      <c r="F24" s="241"/>
      <c r="G24" s="242"/>
      <c r="H24" s="242"/>
      <c r="I24" s="112"/>
      <c r="J24" s="112"/>
      <c r="K24" s="94"/>
      <c r="L24" s="94"/>
      <c r="M24" s="94"/>
      <c r="N24" s="94"/>
      <c r="O24" s="94"/>
      <c r="P24" s="94"/>
      <c r="Q24" s="94"/>
      <c r="R24" s="94"/>
      <c r="S24" s="94"/>
      <c r="T24" s="94"/>
      <c r="U24" s="94"/>
      <c r="V24" s="94"/>
      <c r="W24" s="93">
        <f>AN24</f>
        <v>0</v>
      </c>
      <c r="X24" s="108"/>
      <c r="Y24" s="108"/>
      <c r="Z24" s="108"/>
      <c r="AA24" s="108"/>
      <c r="AB24" s="93">
        <f>IFERROR(VLOOKUP(K24,'Վարկանիշային չափորոշիչներ'!$G$6:$GE$68,4,FALSE),0)</f>
        <v>0</v>
      </c>
      <c r="AC24" s="93">
        <f>IFERROR(VLOOKUP(L24,'Վարկանիշային չափորոշիչներ'!$G$6:$GE$68,4,FALSE),0)</f>
        <v>0</v>
      </c>
      <c r="AD24" s="93">
        <f>IFERROR(VLOOKUP(M24,'Վարկանիշային չափորոշիչներ'!$G$6:$GE$68,4,FALSE),0)</f>
        <v>0</v>
      </c>
      <c r="AE24" s="93">
        <f>IFERROR(VLOOKUP(N24,'Վարկանիշային չափորոշիչներ'!$G$6:$GE$68,4,FALSE),0)</f>
        <v>0</v>
      </c>
      <c r="AF24" s="93">
        <f>IFERROR(VLOOKUP(O24,'Վարկանիշային չափորոշիչներ'!$G$6:$GE$68,4,FALSE),0)</f>
        <v>0</v>
      </c>
      <c r="AG24" s="93">
        <f>IFERROR(VLOOKUP(P24,'Վարկանիշային չափորոշիչներ'!$G$6:$GE$68,4,FALSE),0)</f>
        <v>0</v>
      </c>
      <c r="AH24" s="93">
        <f>IFERROR(VLOOKUP(Q24,'Վարկանիշային չափորոշիչներ'!$G$6:$GE$68,4,FALSE),0)</f>
        <v>0</v>
      </c>
      <c r="AI24" s="93">
        <f>IFERROR(VLOOKUP(R24,'Վարկանիշային չափորոշիչներ'!$G$6:$GE$68,4,FALSE),0)</f>
        <v>0</v>
      </c>
      <c r="AJ24" s="93">
        <f>IFERROR(VLOOKUP(S24,'Վարկանիշային չափորոշիչներ'!$G$6:$GE$68,4,FALSE),0)</f>
        <v>0</v>
      </c>
      <c r="AK24" s="93">
        <f>IFERROR(VLOOKUP(T24,'Վարկանիշային չափորոշիչներ'!$G$6:$GE$68,4,FALSE),0)</f>
        <v>0</v>
      </c>
      <c r="AL24" s="93">
        <f>IFERROR(VLOOKUP(U24,'Վարկանիշային չափորոշիչներ'!$G$6:$GE$68,4,FALSE),0)</f>
        <v>0</v>
      </c>
      <c r="AM24" s="93">
        <f>IFERROR(VLOOKUP(V24,'Վարկանիշային չափորոշիչներ'!$G$6:$GE$68,4,FALSE),0)</f>
        <v>0</v>
      </c>
      <c r="AN24" s="93">
        <f t="shared" si="2"/>
        <v>0</v>
      </c>
    </row>
    <row r="25" spans="1:40" ht="36" outlineLevel="2">
      <c r="A25" s="236">
        <v>1018</v>
      </c>
      <c r="B25" s="239">
        <v>32003</v>
      </c>
      <c r="C25" s="333" t="s">
        <v>117</v>
      </c>
      <c r="D25" s="248"/>
      <c r="E25" s="249"/>
      <c r="F25" s="241"/>
      <c r="G25" s="242"/>
      <c r="H25" s="242"/>
      <c r="I25" s="112"/>
      <c r="J25" s="112"/>
      <c r="K25" s="94"/>
      <c r="L25" s="94"/>
      <c r="M25" s="94"/>
      <c r="N25" s="94"/>
      <c r="O25" s="94"/>
      <c r="P25" s="94"/>
      <c r="Q25" s="94"/>
      <c r="R25" s="94"/>
      <c r="S25" s="94"/>
      <c r="T25" s="94"/>
      <c r="U25" s="94"/>
      <c r="V25" s="94"/>
      <c r="W25" s="93">
        <f>AN25</f>
        <v>0</v>
      </c>
      <c r="X25" s="108"/>
      <c r="Y25" s="108"/>
      <c r="Z25" s="108"/>
      <c r="AA25" s="108"/>
      <c r="AB25" s="93">
        <f>IFERROR(VLOOKUP(K25,'Վարկանիշային չափորոշիչներ'!$G$6:$GE$68,4,FALSE),0)</f>
        <v>0</v>
      </c>
      <c r="AC25" s="93">
        <f>IFERROR(VLOOKUP(L25,'Վարկանիշային չափորոշիչներ'!$G$6:$GE$68,4,FALSE),0)</f>
        <v>0</v>
      </c>
      <c r="AD25" s="93">
        <f>IFERROR(VLOOKUP(M25,'Վարկանիշային չափորոշիչներ'!$G$6:$GE$68,4,FALSE),0)</f>
        <v>0</v>
      </c>
      <c r="AE25" s="93">
        <f>IFERROR(VLOOKUP(N25,'Վարկանիշային չափորոշիչներ'!$G$6:$GE$68,4,FALSE),0)</f>
        <v>0</v>
      </c>
      <c r="AF25" s="93">
        <f>IFERROR(VLOOKUP(O25,'Վարկանիշային չափորոշիչներ'!$G$6:$GE$68,4,FALSE),0)</f>
        <v>0</v>
      </c>
      <c r="AG25" s="93">
        <f>IFERROR(VLOOKUP(P25,'Վարկանիշային չափորոշիչներ'!$G$6:$GE$68,4,FALSE),0)</f>
        <v>0</v>
      </c>
      <c r="AH25" s="93">
        <f>IFERROR(VLOOKUP(Q25,'Վարկանիշային չափորոշիչներ'!$G$6:$GE$68,4,FALSE),0)</f>
        <v>0</v>
      </c>
      <c r="AI25" s="93">
        <f>IFERROR(VLOOKUP(R25,'Վարկանիշային չափորոշիչներ'!$G$6:$GE$68,4,FALSE),0)</f>
        <v>0</v>
      </c>
      <c r="AJ25" s="93">
        <f>IFERROR(VLOOKUP(S25,'Վարկանիշային չափորոշիչներ'!$G$6:$GE$68,4,FALSE),0)</f>
        <v>0</v>
      </c>
      <c r="AK25" s="93">
        <f>IFERROR(VLOOKUP(T25,'Վարկանիշային չափորոշիչներ'!$G$6:$GE$68,4,FALSE),0)</f>
        <v>0</v>
      </c>
      <c r="AL25" s="93">
        <f>IFERROR(VLOOKUP(U25,'Վարկանիշային չափորոշիչներ'!$G$6:$GE$68,4,FALSE),0)</f>
        <v>0</v>
      </c>
      <c r="AM25" s="93">
        <f>IFERROR(VLOOKUP(V25,'Վարկանիշային չափորոշիչներ'!$G$6:$GE$68,4,FALSE),0)</f>
        <v>0</v>
      </c>
      <c r="AN25" s="93">
        <f t="shared" si="2"/>
        <v>0</v>
      </c>
    </row>
    <row r="26" spans="1:40" outlineLevel="1">
      <c r="A26" s="236">
        <v>1033</v>
      </c>
      <c r="B26" s="236"/>
      <c r="C26" s="369" t="s">
        <v>119</v>
      </c>
      <c r="D26" s="250">
        <f>SUM(D27:D30)</f>
        <v>0</v>
      </c>
      <c r="E26" s="250">
        <f t="shared" ref="E26:H26" si="11">SUM(E27:E30)</f>
        <v>0</v>
      </c>
      <c r="F26" s="251">
        <f t="shared" si="11"/>
        <v>0</v>
      </c>
      <c r="G26" s="251">
        <f t="shared" si="11"/>
        <v>0</v>
      </c>
      <c r="H26" s="251">
        <f t="shared" si="11"/>
        <v>0</v>
      </c>
      <c r="I26" s="118" t="s">
        <v>79</v>
      </c>
      <c r="J26" s="118" t="s">
        <v>79</v>
      </c>
      <c r="K26" s="118" t="s">
        <v>79</v>
      </c>
      <c r="L26" s="118" t="s">
        <v>79</v>
      </c>
      <c r="M26" s="118" t="s">
        <v>79</v>
      </c>
      <c r="N26" s="118" t="s">
        <v>79</v>
      </c>
      <c r="O26" s="118" t="s">
        <v>79</v>
      </c>
      <c r="P26" s="118" t="s">
        <v>79</v>
      </c>
      <c r="Q26" s="118" t="s">
        <v>79</v>
      </c>
      <c r="R26" s="118" t="s">
        <v>79</v>
      </c>
      <c r="S26" s="118" t="s">
        <v>79</v>
      </c>
      <c r="T26" s="118" t="s">
        <v>79</v>
      </c>
      <c r="U26" s="118" t="s">
        <v>79</v>
      </c>
      <c r="V26" s="118" t="s">
        <v>79</v>
      </c>
      <c r="W26" s="114" t="s">
        <v>79</v>
      </c>
      <c r="X26" s="108"/>
      <c r="Y26" s="108"/>
      <c r="Z26" s="108"/>
      <c r="AA26" s="108"/>
      <c r="AB26" s="93">
        <f>IFERROR(VLOOKUP(K26,'Վարկանիշային չափորոշիչներ'!$G$6:$GE$68,4,FALSE),0)</f>
        <v>0</v>
      </c>
      <c r="AC26" s="93">
        <f>IFERROR(VLOOKUP(L26,'Վարկանիշային չափորոշիչներ'!$G$6:$GE$68,4,FALSE),0)</f>
        <v>0</v>
      </c>
      <c r="AD26" s="93">
        <f>IFERROR(VLOOKUP(M26,'Վարկանիշային չափորոշիչներ'!$G$6:$GE$68,4,FALSE),0)</f>
        <v>0</v>
      </c>
      <c r="AE26" s="93">
        <f>IFERROR(VLOOKUP(N26,'Վարկանիշային չափորոշիչներ'!$G$6:$GE$68,4,FALSE),0)</f>
        <v>0</v>
      </c>
      <c r="AF26" s="93">
        <f>IFERROR(VLOOKUP(O26,'Վարկանիշային չափորոշիչներ'!$G$6:$GE$68,4,FALSE),0)</f>
        <v>0</v>
      </c>
      <c r="AG26" s="93">
        <f>IFERROR(VLOOKUP(P26,'Վարկանիշային չափորոշիչներ'!$G$6:$GE$68,4,FALSE),0)</f>
        <v>0</v>
      </c>
      <c r="AH26" s="93">
        <f>IFERROR(VLOOKUP(Q26,'Վարկանիշային չափորոշիչներ'!$G$6:$GE$68,4,FALSE),0)</f>
        <v>0</v>
      </c>
      <c r="AI26" s="93">
        <f>IFERROR(VLOOKUP(R26,'Վարկանիշային չափորոշիչներ'!$G$6:$GE$68,4,FALSE),0)</f>
        <v>0</v>
      </c>
      <c r="AJ26" s="93">
        <f>IFERROR(VLOOKUP(S26,'Վարկանիշային չափորոշիչներ'!$G$6:$GE$68,4,FALSE),0)</f>
        <v>0</v>
      </c>
      <c r="AK26" s="93">
        <f>IFERROR(VLOOKUP(T26,'Վարկանիշային չափորոշիչներ'!$G$6:$GE$68,4,FALSE),0)</f>
        <v>0</v>
      </c>
      <c r="AL26" s="93">
        <f>IFERROR(VLOOKUP(U26,'Վարկանիշային չափորոշիչներ'!$G$6:$GE$68,4,FALSE),0)</f>
        <v>0</v>
      </c>
      <c r="AM26" s="93">
        <f>IFERROR(VLOOKUP(V26,'Վարկանիշային չափորոշիչներ'!$G$6:$GE$68,4,FALSE),0)</f>
        <v>0</v>
      </c>
      <c r="AN26" s="93">
        <f t="shared" si="2"/>
        <v>0</v>
      </c>
    </row>
    <row r="27" spans="1:40" ht="24" outlineLevel="2">
      <c r="A27" s="236">
        <v>1033</v>
      </c>
      <c r="B27" s="239">
        <v>11002</v>
      </c>
      <c r="C27" s="333" t="s">
        <v>120</v>
      </c>
      <c r="D27" s="240"/>
      <c r="E27" s="240"/>
      <c r="F27" s="241"/>
      <c r="G27" s="242"/>
      <c r="H27" s="242"/>
      <c r="I27" s="112"/>
      <c r="J27" s="112"/>
      <c r="K27" s="94"/>
      <c r="L27" s="94"/>
      <c r="M27" s="94"/>
      <c r="N27" s="94"/>
      <c r="O27" s="94"/>
      <c r="P27" s="94"/>
      <c r="Q27" s="94"/>
      <c r="R27" s="94"/>
      <c r="S27" s="94"/>
      <c r="T27" s="94"/>
      <c r="U27" s="94"/>
      <c r="V27" s="94"/>
      <c r="W27" s="93">
        <f t="shared" ref="W27:W30" si="12">AN27</f>
        <v>0</v>
      </c>
      <c r="X27" s="108"/>
      <c r="Y27" s="108"/>
      <c r="Z27" s="108"/>
      <c r="AA27" s="108"/>
      <c r="AB27" s="93">
        <f>IFERROR(VLOOKUP(K27,'Վարկանիշային չափորոշիչներ'!$G$6:$GE$68,4,FALSE),0)</f>
        <v>0</v>
      </c>
      <c r="AC27" s="93">
        <f>IFERROR(VLOOKUP(L27,'Վարկանիշային չափորոշիչներ'!$G$6:$GE$68,4,FALSE),0)</f>
        <v>0</v>
      </c>
      <c r="AD27" s="93">
        <f>IFERROR(VLOOKUP(M27,'Վարկանիշային չափորոշիչներ'!$G$6:$GE$68,4,FALSE),0)</f>
        <v>0</v>
      </c>
      <c r="AE27" s="93">
        <f>IFERROR(VLOOKUP(N27,'Վարկանիշային չափորոշիչներ'!$G$6:$GE$68,4,FALSE),0)</f>
        <v>0</v>
      </c>
      <c r="AF27" s="93">
        <f>IFERROR(VLOOKUP(O27,'Վարկանիշային չափորոշիչներ'!$G$6:$GE$68,4,FALSE),0)</f>
        <v>0</v>
      </c>
      <c r="AG27" s="93">
        <f>IFERROR(VLOOKUP(P27,'Վարկանիշային չափորոշիչներ'!$G$6:$GE$68,4,FALSE),0)</f>
        <v>0</v>
      </c>
      <c r="AH27" s="93">
        <f>IFERROR(VLOOKUP(Q27,'Վարկանիշային չափորոշիչներ'!$G$6:$GE$68,4,FALSE),0)</f>
        <v>0</v>
      </c>
      <c r="AI27" s="93">
        <f>IFERROR(VLOOKUP(R27,'Վարկանիշային չափորոշիչներ'!$G$6:$GE$68,4,FALSE),0)</f>
        <v>0</v>
      </c>
      <c r="AJ27" s="93">
        <f>IFERROR(VLOOKUP(S27,'Վարկանիշային չափորոշիչներ'!$G$6:$GE$68,4,FALSE),0)</f>
        <v>0</v>
      </c>
      <c r="AK27" s="93">
        <f>IFERROR(VLOOKUP(T27,'Վարկանիշային չափորոշիչներ'!$G$6:$GE$68,4,FALSE),0)</f>
        <v>0</v>
      </c>
      <c r="AL27" s="93">
        <f>IFERROR(VLOOKUP(U27,'Վարկանիշային չափորոշիչներ'!$G$6:$GE$68,4,FALSE),0)</f>
        <v>0</v>
      </c>
      <c r="AM27" s="93">
        <f>IFERROR(VLOOKUP(V27,'Վարկանիշային չափորոշիչներ'!$G$6:$GE$68,4,FALSE),0)</f>
        <v>0</v>
      </c>
      <c r="AN27" s="93">
        <f t="shared" si="2"/>
        <v>0</v>
      </c>
    </row>
    <row r="28" spans="1:40" outlineLevel="2">
      <c r="A28" s="236">
        <v>1033</v>
      </c>
      <c r="B28" s="252">
        <v>11003</v>
      </c>
      <c r="C28" s="333" t="s">
        <v>121</v>
      </c>
      <c r="D28" s="247"/>
      <c r="E28" s="247"/>
      <c r="F28" s="241"/>
      <c r="G28" s="242"/>
      <c r="H28" s="242"/>
      <c r="I28" s="112"/>
      <c r="J28" s="112"/>
      <c r="K28" s="94"/>
      <c r="L28" s="94"/>
      <c r="M28" s="94"/>
      <c r="N28" s="94"/>
      <c r="O28" s="94"/>
      <c r="P28" s="94"/>
      <c r="Q28" s="94"/>
      <c r="R28" s="94"/>
      <c r="S28" s="94"/>
      <c r="T28" s="94"/>
      <c r="U28" s="94"/>
      <c r="V28" s="94"/>
      <c r="W28" s="93">
        <f t="shared" si="12"/>
        <v>0</v>
      </c>
      <c r="X28" s="108"/>
      <c r="Y28" s="108"/>
      <c r="Z28" s="108"/>
      <c r="AA28" s="108"/>
      <c r="AB28" s="93">
        <f>IFERROR(VLOOKUP(K28,'Վարկանիշային չափորոշիչներ'!$G$6:$GE$68,4,FALSE),0)</f>
        <v>0</v>
      </c>
      <c r="AC28" s="93">
        <f>IFERROR(VLOOKUP(L28,'Վարկանիշային չափորոշիչներ'!$G$6:$GE$68,4,FALSE),0)</f>
        <v>0</v>
      </c>
      <c r="AD28" s="93">
        <f>IFERROR(VLOOKUP(M28,'Վարկանիշային չափորոշիչներ'!$G$6:$GE$68,4,FALSE),0)</f>
        <v>0</v>
      </c>
      <c r="AE28" s="93">
        <f>IFERROR(VLOOKUP(N28,'Վարկանիշային չափորոշիչներ'!$G$6:$GE$68,4,FALSE),0)</f>
        <v>0</v>
      </c>
      <c r="AF28" s="93">
        <f>IFERROR(VLOOKUP(O28,'Վարկանիշային չափորոշիչներ'!$G$6:$GE$68,4,FALSE),0)</f>
        <v>0</v>
      </c>
      <c r="AG28" s="93">
        <f>IFERROR(VLOOKUP(P28,'Վարկանիշային չափորոշիչներ'!$G$6:$GE$68,4,FALSE),0)</f>
        <v>0</v>
      </c>
      <c r="AH28" s="93">
        <f>IFERROR(VLOOKUP(Q28,'Վարկանիշային չափորոշիչներ'!$G$6:$GE$68,4,FALSE),0)</f>
        <v>0</v>
      </c>
      <c r="AI28" s="93">
        <f>IFERROR(VLOOKUP(R28,'Վարկանիշային չափորոշիչներ'!$G$6:$GE$68,4,FALSE),0)</f>
        <v>0</v>
      </c>
      <c r="AJ28" s="93">
        <f>IFERROR(VLOOKUP(S28,'Վարկանիշային չափորոշիչներ'!$G$6:$GE$68,4,FALSE),0)</f>
        <v>0</v>
      </c>
      <c r="AK28" s="93">
        <f>IFERROR(VLOOKUP(T28,'Վարկանիշային չափորոշիչներ'!$G$6:$GE$68,4,FALSE),0)</f>
        <v>0</v>
      </c>
      <c r="AL28" s="93">
        <f>IFERROR(VLOOKUP(U28,'Վարկանիշային չափորոշիչներ'!$G$6:$GE$68,4,FALSE),0)</f>
        <v>0</v>
      </c>
      <c r="AM28" s="93">
        <f>IFERROR(VLOOKUP(V28,'Վարկանիշային չափորոշիչներ'!$G$6:$GE$68,4,FALSE),0)</f>
        <v>0</v>
      </c>
      <c r="AN28" s="93">
        <f t="shared" si="2"/>
        <v>0</v>
      </c>
    </row>
    <row r="29" spans="1:40" ht="24" outlineLevel="2">
      <c r="A29" s="236">
        <v>1033</v>
      </c>
      <c r="B29" s="252">
        <v>11011</v>
      </c>
      <c r="C29" s="333" t="s">
        <v>122</v>
      </c>
      <c r="D29" s="247"/>
      <c r="E29" s="247"/>
      <c r="F29" s="241"/>
      <c r="G29" s="242"/>
      <c r="H29" s="242"/>
      <c r="I29" s="112"/>
      <c r="J29" s="112"/>
      <c r="K29" s="94"/>
      <c r="L29" s="94"/>
      <c r="M29" s="94"/>
      <c r="N29" s="94"/>
      <c r="O29" s="94"/>
      <c r="P29" s="94"/>
      <c r="Q29" s="94"/>
      <c r="R29" s="94"/>
      <c r="S29" s="94"/>
      <c r="T29" s="94"/>
      <c r="U29" s="94"/>
      <c r="V29" s="94"/>
      <c r="W29" s="93">
        <f t="shared" si="12"/>
        <v>0</v>
      </c>
      <c r="X29" s="108"/>
      <c r="Y29" s="108"/>
      <c r="Z29" s="108"/>
      <c r="AA29" s="108"/>
      <c r="AB29" s="93">
        <f>IFERROR(VLOOKUP(K29,'Վարկանիշային չափորոշիչներ'!$G$6:$GE$68,4,FALSE),0)</f>
        <v>0</v>
      </c>
      <c r="AC29" s="93">
        <f>IFERROR(VLOOKUP(L29,'Վարկանիշային չափորոշիչներ'!$G$6:$GE$68,4,FALSE),0)</f>
        <v>0</v>
      </c>
      <c r="AD29" s="93">
        <f>IFERROR(VLOOKUP(M29,'Վարկանիշային չափորոշիչներ'!$G$6:$GE$68,4,FALSE),0)</f>
        <v>0</v>
      </c>
      <c r="AE29" s="93">
        <f>IFERROR(VLOOKUP(N29,'Վարկանիշային չափորոշիչներ'!$G$6:$GE$68,4,FALSE),0)</f>
        <v>0</v>
      </c>
      <c r="AF29" s="93">
        <f>IFERROR(VLOOKUP(O29,'Վարկանիշային չափորոշիչներ'!$G$6:$GE$68,4,FALSE),0)</f>
        <v>0</v>
      </c>
      <c r="AG29" s="93">
        <f>IFERROR(VLOOKUP(P29,'Վարկանիշային չափորոշիչներ'!$G$6:$GE$68,4,FALSE),0)</f>
        <v>0</v>
      </c>
      <c r="AH29" s="93">
        <f>IFERROR(VLOOKUP(Q29,'Վարկանիշային չափորոշիչներ'!$G$6:$GE$68,4,FALSE),0)</f>
        <v>0</v>
      </c>
      <c r="AI29" s="93">
        <f>IFERROR(VLOOKUP(R29,'Վարկանիշային չափորոշիչներ'!$G$6:$GE$68,4,FALSE),0)</f>
        <v>0</v>
      </c>
      <c r="AJ29" s="93">
        <f>IFERROR(VLOOKUP(S29,'Վարկանիշային չափորոշիչներ'!$G$6:$GE$68,4,FALSE),0)</f>
        <v>0</v>
      </c>
      <c r="AK29" s="93">
        <f>IFERROR(VLOOKUP(T29,'Վարկանիշային չափորոշիչներ'!$G$6:$GE$68,4,FALSE),0)</f>
        <v>0</v>
      </c>
      <c r="AL29" s="93">
        <f>IFERROR(VLOOKUP(U29,'Վարկանիշային չափորոշիչներ'!$G$6:$GE$68,4,FALSE),0)</f>
        <v>0</v>
      </c>
      <c r="AM29" s="93">
        <f>IFERROR(VLOOKUP(V29,'Վարկանիշային չափորոշիչներ'!$G$6:$GE$68,4,FALSE),0)</f>
        <v>0</v>
      </c>
      <c r="AN29" s="93">
        <f t="shared" si="2"/>
        <v>0</v>
      </c>
    </row>
    <row r="30" spans="1:40" ht="24" outlineLevel="2">
      <c r="A30" s="236">
        <v>1033</v>
      </c>
      <c r="B30" s="239">
        <v>12001</v>
      </c>
      <c r="C30" s="333" t="s">
        <v>123</v>
      </c>
      <c r="D30" s="247"/>
      <c r="E30" s="247"/>
      <c r="F30" s="241"/>
      <c r="G30" s="242"/>
      <c r="H30" s="242"/>
      <c r="I30" s="112"/>
      <c r="J30" s="112"/>
      <c r="K30" s="94"/>
      <c r="L30" s="94"/>
      <c r="M30" s="94"/>
      <c r="N30" s="94"/>
      <c r="O30" s="94"/>
      <c r="P30" s="94"/>
      <c r="Q30" s="94"/>
      <c r="R30" s="94"/>
      <c r="S30" s="94"/>
      <c r="T30" s="94"/>
      <c r="U30" s="94"/>
      <c r="V30" s="94"/>
      <c r="W30" s="93">
        <f t="shared" si="12"/>
        <v>0</v>
      </c>
      <c r="X30" s="108"/>
      <c r="Y30" s="108"/>
      <c r="Z30" s="108"/>
      <c r="AA30" s="108"/>
      <c r="AB30" s="93">
        <f>IFERROR(VLOOKUP(K30,'Վարկանիշային չափորոշիչներ'!$G$6:$GE$68,4,FALSE),0)</f>
        <v>0</v>
      </c>
      <c r="AC30" s="93">
        <f>IFERROR(VLOOKUP(L30,'Վարկանիշային չափորոշիչներ'!$G$6:$GE$68,4,FALSE),0)</f>
        <v>0</v>
      </c>
      <c r="AD30" s="93">
        <f>IFERROR(VLOOKUP(M30,'Վարկանիշային չափորոշիչներ'!$G$6:$GE$68,4,FALSE),0)</f>
        <v>0</v>
      </c>
      <c r="AE30" s="93">
        <f>IFERROR(VLOOKUP(N30,'Վարկանիշային չափորոշիչներ'!$G$6:$GE$68,4,FALSE),0)</f>
        <v>0</v>
      </c>
      <c r="AF30" s="93">
        <f>IFERROR(VLOOKUP(O30,'Վարկանիշային չափորոշիչներ'!$G$6:$GE$68,4,FALSE),0)</f>
        <v>0</v>
      </c>
      <c r="AG30" s="93">
        <f>IFERROR(VLOOKUP(P30,'Վարկանիշային չափորոշիչներ'!$G$6:$GE$68,4,FALSE),0)</f>
        <v>0</v>
      </c>
      <c r="AH30" s="93">
        <f>IFERROR(VLOOKUP(Q30,'Վարկանիշային չափորոշիչներ'!$G$6:$GE$68,4,FALSE),0)</f>
        <v>0</v>
      </c>
      <c r="AI30" s="93">
        <f>IFERROR(VLOOKUP(R30,'Վարկանիշային չափորոշիչներ'!$G$6:$GE$68,4,FALSE),0)</f>
        <v>0</v>
      </c>
      <c r="AJ30" s="93">
        <f>IFERROR(VLOOKUP(S30,'Վարկանիշային չափորոշիչներ'!$G$6:$GE$68,4,FALSE),0)</f>
        <v>0</v>
      </c>
      <c r="AK30" s="93">
        <f>IFERROR(VLOOKUP(T30,'Վարկանիշային չափորոշիչներ'!$G$6:$GE$68,4,FALSE),0)</f>
        <v>0</v>
      </c>
      <c r="AL30" s="93">
        <f>IFERROR(VLOOKUP(U30,'Վարկանիշային չափորոշիչներ'!$G$6:$GE$68,4,FALSE),0)</f>
        <v>0</v>
      </c>
      <c r="AM30" s="93">
        <f>IFERROR(VLOOKUP(V30,'Վարկանիշային չափորոշիչներ'!$G$6:$GE$68,4,FALSE),0)</f>
        <v>0</v>
      </c>
      <c r="AN30" s="93">
        <f t="shared" si="2"/>
        <v>0</v>
      </c>
    </row>
    <row r="31" spans="1:40" outlineLevel="1">
      <c r="A31" s="236">
        <v>1091</v>
      </c>
      <c r="B31" s="236"/>
      <c r="C31" s="366" t="s">
        <v>125</v>
      </c>
      <c r="D31" s="237">
        <f>SUM(D32:D37)</f>
        <v>0</v>
      </c>
      <c r="E31" s="237">
        <f t="shared" ref="E31:H31" si="13">SUM(E32:E37)</f>
        <v>0</v>
      </c>
      <c r="F31" s="238">
        <f t="shared" si="13"/>
        <v>0</v>
      </c>
      <c r="G31" s="238">
        <f t="shared" si="13"/>
        <v>0</v>
      </c>
      <c r="H31" s="238">
        <f t="shared" si="13"/>
        <v>0</v>
      </c>
      <c r="I31" s="114" t="s">
        <v>79</v>
      </c>
      <c r="J31" s="114" t="s">
        <v>79</v>
      </c>
      <c r="K31" s="114" t="s">
        <v>79</v>
      </c>
      <c r="L31" s="114" t="s">
        <v>79</v>
      </c>
      <c r="M31" s="114" t="s">
        <v>79</v>
      </c>
      <c r="N31" s="114" t="s">
        <v>79</v>
      </c>
      <c r="O31" s="114" t="s">
        <v>79</v>
      </c>
      <c r="P31" s="114" t="s">
        <v>79</v>
      </c>
      <c r="Q31" s="114" t="s">
        <v>79</v>
      </c>
      <c r="R31" s="114" t="s">
        <v>79</v>
      </c>
      <c r="S31" s="114" t="s">
        <v>79</v>
      </c>
      <c r="T31" s="114" t="s">
        <v>79</v>
      </c>
      <c r="U31" s="114" t="s">
        <v>79</v>
      </c>
      <c r="V31" s="114" t="s">
        <v>79</v>
      </c>
      <c r="W31" s="114" t="s">
        <v>79</v>
      </c>
      <c r="X31" s="108"/>
      <c r="Y31" s="108"/>
      <c r="Z31" s="108"/>
      <c r="AA31" s="108"/>
      <c r="AB31" s="93">
        <f>IFERROR(VLOOKUP(K31,'Վարկանիշային չափորոշիչներ'!$G$6:$GE$68,4,FALSE),0)</f>
        <v>0</v>
      </c>
      <c r="AC31" s="93">
        <f>IFERROR(VLOOKUP(L31,'Վարկանիշային չափորոշիչներ'!$G$6:$GE$68,4,FALSE),0)</f>
        <v>0</v>
      </c>
      <c r="AD31" s="93">
        <f>IFERROR(VLOOKUP(M31,'Վարկանիշային չափորոշիչներ'!$G$6:$GE$68,4,FALSE),0)</f>
        <v>0</v>
      </c>
      <c r="AE31" s="93">
        <f>IFERROR(VLOOKUP(N31,'Վարկանիշային չափորոշիչներ'!$G$6:$GE$68,4,FALSE),0)</f>
        <v>0</v>
      </c>
      <c r="AF31" s="93">
        <f>IFERROR(VLOOKUP(O31,'Վարկանիշային չափորոշիչներ'!$G$6:$GE$68,4,FALSE),0)</f>
        <v>0</v>
      </c>
      <c r="AG31" s="93">
        <f>IFERROR(VLOOKUP(P31,'Վարկանիշային չափորոշիչներ'!$G$6:$GE$68,4,FALSE),0)</f>
        <v>0</v>
      </c>
      <c r="AH31" s="93">
        <f>IFERROR(VLOOKUP(Q31,'Վարկանիշային չափորոշիչներ'!$G$6:$GE$68,4,FALSE),0)</f>
        <v>0</v>
      </c>
      <c r="AI31" s="93">
        <f>IFERROR(VLOOKUP(R31,'Վարկանիշային չափորոշիչներ'!$G$6:$GE$68,4,FALSE),0)</f>
        <v>0</v>
      </c>
      <c r="AJ31" s="93">
        <f>IFERROR(VLOOKUP(S31,'Վարկանիշային չափորոշիչներ'!$G$6:$GE$68,4,FALSE),0)</f>
        <v>0</v>
      </c>
      <c r="AK31" s="93">
        <f>IFERROR(VLOOKUP(T31,'Վարկանիշային չափորոշիչներ'!$G$6:$GE$68,4,FALSE),0)</f>
        <v>0</v>
      </c>
      <c r="AL31" s="93">
        <f>IFERROR(VLOOKUP(U31,'Վարկանիշային չափորոշիչներ'!$G$6:$GE$68,4,FALSE),0)</f>
        <v>0</v>
      </c>
      <c r="AM31" s="93">
        <f>IFERROR(VLOOKUP(V31,'Վարկանիշային չափորոշիչներ'!$G$6:$GE$68,4,FALSE),0)</f>
        <v>0</v>
      </c>
      <c r="AN31" s="93">
        <f t="shared" si="2"/>
        <v>0</v>
      </c>
    </row>
    <row r="32" spans="1:40" ht="24" outlineLevel="2">
      <c r="A32" s="239">
        <v>1091</v>
      </c>
      <c r="B32" s="239">
        <v>11001</v>
      </c>
      <c r="C32" s="333" t="s">
        <v>126</v>
      </c>
      <c r="D32" s="247"/>
      <c r="E32" s="247"/>
      <c r="F32" s="253"/>
      <c r="G32" s="253"/>
      <c r="H32" s="253"/>
      <c r="I32" s="111"/>
      <c r="J32" s="111"/>
      <c r="K32" s="97"/>
      <c r="L32" s="97"/>
      <c r="M32" s="97"/>
      <c r="N32" s="97"/>
      <c r="O32" s="97"/>
      <c r="P32" s="97"/>
      <c r="Q32" s="97"/>
      <c r="R32" s="97"/>
      <c r="S32" s="97"/>
      <c r="T32" s="97"/>
      <c r="U32" s="97"/>
      <c r="V32" s="97"/>
      <c r="W32" s="93">
        <f t="shared" ref="W32:W37" si="14">AN32</f>
        <v>0</v>
      </c>
      <c r="X32" s="108"/>
      <c r="Y32" s="108"/>
      <c r="Z32" s="108"/>
      <c r="AA32" s="108"/>
      <c r="AB32" s="93">
        <f>IFERROR(VLOOKUP(K32,'Վարկանիշային չափորոշիչներ'!$G$6:$GE$68,4,FALSE),0)</f>
        <v>0</v>
      </c>
      <c r="AC32" s="93">
        <f>IFERROR(VLOOKUP(L32,'Վարկանիշային չափորոշիչներ'!$G$6:$GE$68,4,FALSE),0)</f>
        <v>0</v>
      </c>
      <c r="AD32" s="93">
        <f>IFERROR(VLOOKUP(M32,'Վարկանիշային չափորոշիչներ'!$G$6:$GE$68,4,FALSE),0)</f>
        <v>0</v>
      </c>
      <c r="AE32" s="93">
        <f>IFERROR(VLOOKUP(N32,'Վարկանիշային չափորոշիչներ'!$G$6:$GE$68,4,FALSE),0)</f>
        <v>0</v>
      </c>
      <c r="AF32" s="93">
        <f>IFERROR(VLOOKUP(O32,'Վարկանիշային չափորոշիչներ'!$G$6:$GE$68,4,FALSE),0)</f>
        <v>0</v>
      </c>
      <c r="AG32" s="93">
        <f>IFERROR(VLOOKUP(P32,'Վարկանիշային չափորոշիչներ'!$G$6:$GE$68,4,FALSE),0)</f>
        <v>0</v>
      </c>
      <c r="AH32" s="93">
        <f>IFERROR(VLOOKUP(Q32,'Վարկանիշային չափորոշիչներ'!$G$6:$GE$68,4,FALSE),0)</f>
        <v>0</v>
      </c>
      <c r="AI32" s="93">
        <f>IFERROR(VLOOKUP(R32,'Վարկանիշային չափորոշիչներ'!$G$6:$GE$68,4,FALSE),0)</f>
        <v>0</v>
      </c>
      <c r="AJ32" s="93">
        <f>IFERROR(VLOOKUP(S32,'Վարկանիշային չափորոշիչներ'!$G$6:$GE$68,4,FALSE),0)</f>
        <v>0</v>
      </c>
      <c r="AK32" s="93">
        <f>IFERROR(VLOOKUP(T32,'Վարկանիշային չափորոշիչներ'!$G$6:$GE$68,4,FALSE),0)</f>
        <v>0</v>
      </c>
      <c r="AL32" s="93">
        <f>IFERROR(VLOOKUP(U32,'Վարկանիշային չափորոշիչներ'!$G$6:$GE$68,4,FALSE),0)</f>
        <v>0</v>
      </c>
      <c r="AM32" s="93">
        <f>IFERROR(VLOOKUP(V32,'Վարկանիշային չափորոշիչներ'!$G$6:$GE$68,4,FALSE),0)</f>
        <v>0</v>
      </c>
      <c r="AN32" s="93">
        <f t="shared" si="2"/>
        <v>0</v>
      </c>
    </row>
    <row r="33" spans="1:40" outlineLevel="2">
      <c r="A33" s="239">
        <v>1091</v>
      </c>
      <c r="B33" s="239">
        <v>11002</v>
      </c>
      <c r="C33" s="333" t="s">
        <v>127</v>
      </c>
      <c r="D33" s="247"/>
      <c r="E33" s="247"/>
      <c r="F33" s="253"/>
      <c r="G33" s="242"/>
      <c r="H33" s="242"/>
      <c r="I33" s="112"/>
      <c r="J33" s="112"/>
      <c r="K33" s="94"/>
      <c r="L33" s="94"/>
      <c r="M33" s="94"/>
      <c r="N33" s="94"/>
      <c r="O33" s="94"/>
      <c r="P33" s="94"/>
      <c r="Q33" s="94"/>
      <c r="R33" s="94"/>
      <c r="S33" s="94"/>
      <c r="T33" s="94"/>
      <c r="U33" s="94"/>
      <c r="V33" s="94"/>
      <c r="W33" s="93">
        <f t="shared" si="14"/>
        <v>0</v>
      </c>
      <c r="X33" s="108"/>
      <c r="Y33" s="108"/>
      <c r="Z33" s="108"/>
      <c r="AA33" s="108"/>
      <c r="AB33" s="93">
        <f>IFERROR(VLOOKUP(K33,'Վարկանիշային չափորոշիչներ'!$G$6:$GE$68,4,FALSE),0)</f>
        <v>0</v>
      </c>
      <c r="AC33" s="93">
        <f>IFERROR(VLOOKUP(L33,'Վարկանիշային չափորոշիչներ'!$G$6:$GE$68,4,FALSE),0)</f>
        <v>0</v>
      </c>
      <c r="AD33" s="93">
        <f>IFERROR(VLOOKUP(M33,'Վարկանիշային չափորոշիչներ'!$G$6:$GE$68,4,FALSE),0)</f>
        <v>0</v>
      </c>
      <c r="AE33" s="93">
        <f>IFERROR(VLOOKUP(N33,'Վարկանիշային չափորոշիչներ'!$G$6:$GE$68,4,FALSE),0)</f>
        <v>0</v>
      </c>
      <c r="AF33" s="93">
        <f>IFERROR(VLOOKUP(O33,'Վարկանիշային չափորոշիչներ'!$G$6:$GE$68,4,FALSE),0)</f>
        <v>0</v>
      </c>
      <c r="AG33" s="93">
        <f>IFERROR(VLOOKUP(P33,'Վարկանիշային չափորոշիչներ'!$G$6:$GE$68,4,FALSE),0)</f>
        <v>0</v>
      </c>
      <c r="AH33" s="93">
        <f>IFERROR(VLOOKUP(Q33,'Վարկանիշային չափորոշիչներ'!$G$6:$GE$68,4,FALSE),0)</f>
        <v>0</v>
      </c>
      <c r="AI33" s="93">
        <f>IFERROR(VLOOKUP(R33,'Վարկանիշային չափորոշիչներ'!$G$6:$GE$68,4,FALSE),0)</f>
        <v>0</v>
      </c>
      <c r="AJ33" s="93">
        <f>IFERROR(VLOOKUP(S33,'Վարկանիշային չափորոշիչներ'!$G$6:$GE$68,4,FALSE),0)</f>
        <v>0</v>
      </c>
      <c r="AK33" s="93">
        <f>IFERROR(VLOOKUP(T33,'Վարկանիշային չափորոշիչներ'!$G$6:$GE$68,4,FALSE),0)</f>
        <v>0</v>
      </c>
      <c r="AL33" s="93">
        <f>IFERROR(VLOOKUP(U33,'Վարկանիշային չափորոշիչներ'!$G$6:$GE$68,4,FALSE),0)</f>
        <v>0</v>
      </c>
      <c r="AM33" s="93">
        <f>IFERROR(VLOOKUP(V33,'Վարկանիշային չափորոշիչներ'!$G$6:$GE$68,4,FALSE),0)</f>
        <v>0</v>
      </c>
      <c r="AN33" s="93">
        <f t="shared" si="2"/>
        <v>0</v>
      </c>
    </row>
    <row r="34" spans="1:40" ht="24" outlineLevel="2">
      <c r="A34" s="239">
        <v>1091</v>
      </c>
      <c r="B34" s="239">
        <v>11004</v>
      </c>
      <c r="C34" s="333" t="s">
        <v>128</v>
      </c>
      <c r="D34" s="247"/>
      <c r="E34" s="247"/>
      <c r="F34" s="253"/>
      <c r="G34" s="253"/>
      <c r="H34" s="253"/>
      <c r="I34" s="111"/>
      <c r="J34" s="111"/>
      <c r="K34" s="97"/>
      <c r="L34" s="97"/>
      <c r="M34" s="97"/>
      <c r="N34" s="97"/>
      <c r="O34" s="97"/>
      <c r="P34" s="97"/>
      <c r="Q34" s="97"/>
      <c r="R34" s="97"/>
      <c r="S34" s="97"/>
      <c r="T34" s="97"/>
      <c r="U34" s="97"/>
      <c r="V34" s="97"/>
      <c r="W34" s="93">
        <f t="shared" si="14"/>
        <v>0</v>
      </c>
      <c r="X34" s="108"/>
      <c r="Y34" s="108"/>
      <c r="Z34" s="108"/>
      <c r="AA34" s="108"/>
      <c r="AB34" s="93">
        <f>IFERROR(VLOOKUP(K34,'Վարկանիշային չափորոշիչներ'!$G$6:$GE$68,4,FALSE),0)</f>
        <v>0</v>
      </c>
      <c r="AC34" s="93">
        <f>IFERROR(VLOOKUP(L34,'Վարկանիշային չափորոշիչներ'!$G$6:$GE$68,4,FALSE),0)</f>
        <v>0</v>
      </c>
      <c r="AD34" s="93">
        <f>IFERROR(VLOOKUP(M34,'Վարկանիշային չափորոշիչներ'!$G$6:$GE$68,4,FALSE),0)</f>
        <v>0</v>
      </c>
      <c r="AE34" s="93">
        <f>IFERROR(VLOOKUP(N34,'Վարկանիշային չափորոշիչներ'!$G$6:$GE$68,4,FALSE),0)</f>
        <v>0</v>
      </c>
      <c r="AF34" s="93">
        <f>IFERROR(VLOOKUP(O34,'Վարկանիշային չափորոշիչներ'!$G$6:$GE$68,4,FALSE),0)</f>
        <v>0</v>
      </c>
      <c r="AG34" s="93">
        <f>IFERROR(VLOOKUP(P34,'Վարկանիշային չափորոշիչներ'!$G$6:$GE$68,4,FALSE),0)</f>
        <v>0</v>
      </c>
      <c r="AH34" s="93">
        <f>IFERROR(VLOOKUP(Q34,'Վարկանիշային չափորոշիչներ'!$G$6:$GE$68,4,FALSE),0)</f>
        <v>0</v>
      </c>
      <c r="AI34" s="93">
        <f>IFERROR(VLOOKUP(R34,'Վարկանիշային չափորոշիչներ'!$G$6:$GE$68,4,FALSE),0)</f>
        <v>0</v>
      </c>
      <c r="AJ34" s="93">
        <f>IFERROR(VLOOKUP(S34,'Վարկանիշային չափորոշիչներ'!$G$6:$GE$68,4,FALSE),0)</f>
        <v>0</v>
      </c>
      <c r="AK34" s="93">
        <f>IFERROR(VLOOKUP(T34,'Վարկանիշային չափորոշիչներ'!$G$6:$GE$68,4,FALSE),0)</f>
        <v>0</v>
      </c>
      <c r="AL34" s="93">
        <f>IFERROR(VLOOKUP(U34,'Վարկանիշային չափորոշիչներ'!$G$6:$GE$68,4,FALSE),0)</f>
        <v>0</v>
      </c>
      <c r="AM34" s="93">
        <f>IFERROR(VLOOKUP(V34,'Վարկանիշային չափորոշիչներ'!$G$6:$GE$68,4,FALSE),0)</f>
        <v>0</v>
      </c>
      <c r="AN34" s="93">
        <f t="shared" si="2"/>
        <v>0</v>
      </c>
    </row>
    <row r="35" spans="1:40" ht="24" outlineLevel="2">
      <c r="A35" s="239">
        <v>1091</v>
      </c>
      <c r="B35" s="239">
        <v>11011</v>
      </c>
      <c r="C35" s="333" t="s">
        <v>129</v>
      </c>
      <c r="D35" s="254"/>
      <c r="E35" s="255"/>
      <c r="F35" s="253"/>
      <c r="G35" s="256"/>
      <c r="H35" s="242"/>
      <c r="I35" s="112"/>
      <c r="J35" s="112"/>
      <c r="K35" s="94"/>
      <c r="L35" s="94"/>
      <c r="M35" s="94"/>
      <c r="N35" s="94"/>
      <c r="O35" s="94"/>
      <c r="P35" s="94"/>
      <c r="Q35" s="94"/>
      <c r="R35" s="94"/>
      <c r="S35" s="94"/>
      <c r="T35" s="94"/>
      <c r="U35" s="94"/>
      <c r="V35" s="94"/>
      <c r="W35" s="93">
        <f t="shared" si="14"/>
        <v>0</v>
      </c>
      <c r="X35" s="108"/>
      <c r="Y35" s="108"/>
      <c r="Z35" s="108"/>
      <c r="AA35" s="108"/>
      <c r="AB35" s="93">
        <f>IFERROR(VLOOKUP(K35,'Վարկանիշային չափորոշիչներ'!$G$6:$GE$68,4,FALSE),0)</f>
        <v>0</v>
      </c>
      <c r="AC35" s="93">
        <f>IFERROR(VLOOKUP(L35,'Վարկանիշային չափորոշիչներ'!$G$6:$GE$68,4,FALSE),0)</f>
        <v>0</v>
      </c>
      <c r="AD35" s="93">
        <f>IFERROR(VLOOKUP(M35,'Վարկանիշային չափորոշիչներ'!$G$6:$GE$68,4,FALSE),0)</f>
        <v>0</v>
      </c>
      <c r="AE35" s="93">
        <f>IFERROR(VLOOKUP(N35,'Վարկանիշային չափորոշիչներ'!$G$6:$GE$68,4,FALSE),0)</f>
        <v>0</v>
      </c>
      <c r="AF35" s="93">
        <f>IFERROR(VLOOKUP(O35,'Վարկանիշային չափորոշիչներ'!$G$6:$GE$68,4,FALSE),0)</f>
        <v>0</v>
      </c>
      <c r="AG35" s="93">
        <f>IFERROR(VLOOKUP(P35,'Վարկանիշային չափորոշիչներ'!$G$6:$GE$68,4,FALSE),0)</f>
        <v>0</v>
      </c>
      <c r="AH35" s="93">
        <f>IFERROR(VLOOKUP(Q35,'Վարկանիշային չափորոշիչներ'!$G$6:$GE$68,4,FALSE),0)</f>
        <v>0</v>
      </c>
      <c r="AI35" s="93">
        <f>IFERROR(VLOOKUP(R35,'Վարկանիշային չափորոշիչներ'!$G$6:$GE$68,4,FALSE),0)</f>
        <v>0</v>
      </c>
      <c r="AJ35" s="93">
        <f>IFERROR(VLOOKUP(S35,'Վարկանիշային չափորոշիչներ'!$G$6:$GE$68,4,FALSE),0)</f>
        <v>0</v>
      </c>
      <c r="AK35" s="93">
        <f>IFERROR(VLOOKUP(T35,'Վարկանիշային չափորոշիչներ'!$G$6:$GE$68,4,FALSE),0)</f>
        <v>0</v>
      </c>
      <c r="AL35" s="93">
        <f>IFERROR(VLOOKUP(U35,'Վարկանիշային չափորոշիչներ'!$G$6:$GE$68,4,FALSE),0)</f>
        <v>0</v>
      </c>
      <c r="AM35" s="93">
        <f>IFERROR(VLOOKUP(V35,'Վարկանիշային չափորոշիչներ'!$G$6:$GE$68,4,FALSE),0)</f>
        <v>0</v>
      </c>
      <c r="AN35" s="93">
        <f t="shared" si="2"/>
        <v>0</v>
      </c>
    </row>
    <row r="36" spans="1:40" outlineLevel="2">
      <c r="A36" s="239">
        <v>1091</v>
      </c>
      <c r="B36" s="239">
        <v>12001</v>
      </c>
      <c r="C36" s="333" t="s">
        <v>130</v>
      </c>
      <c r="D36" s="247"/>
      <c r="E36" s="247"/>
      <c r="F36" s="253"/>
      <c r="G36" s="257"/>
      <c r="H36" s="242"/>
      <c r="I36" s="112"/>
      <c r="J36" s="112"/>
      <c r="K36" s="94"/>
      <c r="L36" s="94"/>
      <c r="M36" s="94"/>
      <c r="N36" s="94"/>
      <c r="O36" s="94"/>
      <c r="P36" s="94"/>
      <c r="Q36" s="94"/>
      <c r="R36" s="94"/>
      <c r="S36" s="94"/>
      <c r="T36" s="94"/>
      <c r="U36" s="94"/>
      <c r="V36" s="94"/>
      <c r="W36" s="93">
        <f t="shared" si="14"/>
        <v>0</v>
      </c>
      <c r="X36" s="108"/>
      <c r="Y36" s="108"/>
      <c r="Z36" s="108"/>
      <c r="AA36" s="108"/>
      <c r="AB36" s="93">
        <f>IFERROR(VLOOKUP(K36,'Վարկանիշային չափորոշիչներ'!$G$6:$GE$68,4,FALSE),0)</f>
        <v>0</v>
      </c>
      <c r="AC36" s="93">
        <f>IFERROR(VLOOKUP(L36,'Վարկանիշային չափորոշիչներ'!$G$6:$GE$68,4,FALSE),0)</f>
        <v>0</v>
      </c>
      <c r="AD36" s="93">
        <f>IFERROR(VLOOKUP(M36,'Վարկանիշային չափորոշիչներ'!$G$6:$GE$68,4,FALSE),0)</f>
        <v>0</v>
      </c>
      <c r="AE36" s="93">
        <f>IFERROR(VLOOKUP(N36,'Վարկանիշային չափորոշիչներ'!$G$6:$GE$68,4,FALSE),0)</f>
        <v>0</v>
      </c>
      <c r="AF36" s="93">
        <f>IFERROR(VLOOKUP(O36,'Վարկանիշային չափորոշիչներ'!$G$6:$GE$68,4,FALSE),0)</f>
        <v>0</v>
      </c>
      <c r="AG36" s="93">
        <f>IFERROR(VLOOKUP(P36,'Վարկանիշային չափորոշիչներ'!$G$6:$GE$68,4,FALSE),0)</f>
        <v>0</v>
      </c>
      <c r="AH36" s="93">
        <f>IFERROR(VLOOKUP(Q36,'Վարկանիշային չափորոշիչներ'!$G$6:$GE$68,4,FALSE),0)</f>
        <v>0</v>
      </c>
      <c r="AI36" s="93">
        <f>IFERROR(VLOOKUP(R36,'Վարկանիշային չափորոշիչներ'!$G$6:$GE$68,4,FALSE),0)</f>
        <v>0</v>
      </c>
      <c r="AJ36" s="93">
        <f>IFERROR(VLOOKUP(S36,'Վարկանիշային չափորոշիչներ'!$G$6:$GE$68,4,FALSE),0)</f>
        <v>0</v>
      </c>
      <c r="AK36" s="93">
        <f>IFERROR(VLOOKUP(T36,'Վարկանիշային չափորոշիչներ'!$G$6:$GE$68,4,FALSE),0)</f>
        <v>0</v>
      </c>
      <c r="AL36" s="93">
        <f>IFERROR(VLOOKUP(U36,'Վարկանիշային չափորոշիչներ'!$G$6:$GE$68,4,FALSE),0)</f>
        <v>0</v>
      </c>
      <c r="AM36" s="93">
        <f>IFERROR(VLOOKUP(V36,'Վարկանիշային չափորոշիչներ'!$G$6:$GE$68,4,FALSE),0)</f>
        <v>0</v>
      </c>
      <c r="AN36" s="93">
        <f t="shared" si="2"/>
        <v>0</v>
      </c>
    </row>
    <row r="37" spans="1:40" ht="24" outlineLevel="2">
      <c r="A37" s="239">
        <v>1091</v>
      </c>
      <c r="B37" s="239">
        <v>32002</v>
      </c>
      <c r="C37" s="333" t="s">
        <v>131</v>
      </c>
      <c r="D37" s="248"/>
      <c r="E37" s="248"/>
      <c r="F37" s="241"/>
      <c r="G37" s="242"/>
      <c r="H37" s="242"/>
      <c r="I37" s="112"/>
      <c r="J37" s="112"/>
      <c r="K37" s="94"/>
      <c r="L37" s="94"/>
      <c r="M37" s="94"/>
      <c r="N37" s="94"/>
      <c r="O37" s="94"/>
      <c r="P37" s="94"/>
      <c r="Q37" s="94"/>
      <c r="R37" s="94"/>
      <c r="S37" s="94"/>
      <c r="T37" s="94"/>
      <c r="U37" s="94"/>
      <c r="V37" s="94"/>
      <c r="W37" s="93">
        <f t="shared" si="14"/>
        <v>0</v>
      </c>
      <c r="X37" s="108"/>
      <c r="Y37" s="108"/>
      <c r="Z37" s="108"/>
      <c r="AA37" s="108"/>
      <c r="AB37" s="93">
        <f>IFERROR(VLOOKUP(K37,'Վարկանիշային չափորոշիչներ'!$G$6:$GE$68,4,FALSE),0)</f>
        <v>0</v>
      </c>
      <c r="AC37" s="93">
        <f>IFERROR(VLOOKUP(L37,'Վարկանիշային չափորոշիչներ'!$G$6:$GE$68,4,FALSE),0)</f>
        <v>0</v>
      </c>
      <c r="AD37" s="93">
        <f>IFERROR(VLOOKUP(M37,'Վարկանիշային չափորոշիչներ'!$G$6:$GE$68,4,FALSE),0)</f>
        <v>0</v>
      </c>
      <c r="AE37" s="93">
        <f>IFERROR(VLOOKUP(N37,'Վարկանիշային չափորոշիչներ'!$G$6:$GE$68,4,FALSE),0)</f>
        <v>0</v>
      </c>
      <c r="AF37" s="93">
        <f>IFERROR(VLOOKUP(O37,'Վարկանիշային չափորոշիչներ'!$G$6:$GE$68,4,FALSE),0)</f>
        <v>0</v>
      </c>
      <c r="AG37" s="93">
        <f>IFERROR(VLOOKUP(P37,'Վարկանիշային չափորոշիչներ'!$G$6:$GE$68,4,FALSE),0)</f>
        <v>0</v>
      </c>
      <c r="AH37" s="93">
        <f>IFERROR(VLOOKUP(Q37,'Վարկանիշային չափորոշիչներ'!$G$6:$GE$68,4,FALSE),0)</f>
        <v>0</v>
      </c>
      <c r="AI37" s="93">
        <f>IFERROR(VLOOKUP(R37,'Վարկանիշային չափորոշիչներ'!$G$6:$GE$68,4,FALSE),0)</f>
        <v>0</v>
      </c>
      <c r="AJ37" s="93">
        <f>IFERROR(VLOOKUP(S37,'Վարկանիշային չափորոշիչներ'!$G$6:$GE$68,4,FALSE),0)</f>
        <v>0</v>
      </c>
      <c r="AK37" s="93">
        <f>IFERROR(VLOOKUP(T37,'Վարկանիշային չափորոշիչներ'!$G$6:$GE$68,4,FALSE),0)</f>
        <v>0</v>
      </c>
      <c r="AL37" s="93">
        <f>IFERROR(VLOOKUP(U37,'Վարկանիշային չափորոշիչներ'!$G$6:$GE$68,4,FALSE),0)</f>
        <v>0</v>
      </c>
      <c r="AM37" s="93">
        <f>IFERROR(VLOOKUP(V37,'Վարկանիշային չափորոշիչներ'!$G$6:$GE$68,4,FALSE),0)</f>
        <v>0</v>
      </c>
      <c r="AN37" s="93">
        <f t="shared" si="2"/>
        <v>0</v>
      </c>
    </row>
    <row r="38" spans="1:40" outlineLevel="1">
      <c r="A38" s="236">
        <v>1132</v>
      </c>
      <c r="B38" s="236"/>
      <c r="C38" s="366" t="s">
        <v>132</v>
      </c>
      <c r="D38" s="237">
        <f>SUM(D39)</f>
        <v>0</v>
      </c>
      <c r="E38" s="237">
        <f t="shared" ref="E38:H38" si="15">SUM(E39)</f>
        <v>0</v>
      </c>
      <c r="F38" s="238">
        <f t="shared" si="15"/>
        <v>0</v>
      </c>
      <c r="G38" s="238">
        <f t="shared" si="15"/>
        <v>0</v>
      </c>
      <c r="H38" s="238">
        <f t="shared" si="15"/>
        <v>0</v>
      </c>
      <c r="I38" s="114" t="s">
        <v>79</v>
      </c>
      <c r="J38" s="114" t="s">
        <v>79</v>
      </c>
      <c r="K38" s="114" t="s">
        <v>79</v>
      </c>
      <c r="L38" s="114" t="s">
        <v>79</v>
      </c>
      <c r="M38" s="114" t="s">
        <v>79</v>
      </c>
      <c r="N38" s="114" t="s">
        <v>79</v>
      </c>
      <c r="O38" s="114" t="s">
        <v>79</v>
      </c>
      <c r="P38" s="114" t="s">
        <v>79</v>
      </c>
      <c r="Q38" s="114" t="s">
        <v>79</v>
      </c>
      <c r="R38" s="114" t="s">
        <v>79</v>
      </c>
      <c r="S38" s="114" t="s">
        <v>79</v>
      </c>
      <c r="T38" s="114" t="s">
        <v>79</v>
      </c>
      <c r="U38" s="114" t="s">
        <v>79</v>
      </c>
      <c r="V38" s="114" t="s">
        <v>79</v>
      </c>
      <c r="W38" s="114" t="s">
        <v>79</v>
      </c>
      <c r="X38" s="108"/>
      <c r="Y38" s="108"/>
      <c r="Z38" s="108"/>
      <c r="AA38" s="108"/>
      <c r="AB38" s="93">
        <f>IFERROR(VLOOKUP(K38,'Վարկանիշային չափորոշիչներ'!$G$6:$GE$68,4,FALSE),0)</f>
        <v>0</v>
      </c>
      <c r="AC38" s="93">
        <f>IFERROR(VLOOKUP(L38,'Վարկանիշային չափորոշիչներ'!$G$6:$GE$68,4,FALSE),0)</f>
        <v>0</v>
      </c>
      <c r="AD38" s="93">
        <f>IFERROR(VLOOKUP(M38,'Վարկանիշային չափորոշիչներ'!$G$6:$GE$68,4,FALSE),0)</f>
        <v>0</v>
      </c>
      <c r="AE38" s="93">
        <f>IFERROR(VLOOKUP(N38,'Վարկանիշային չափորոշիչներ'!$G$6:$GE$68,4,FALSE),0)</f>
        <v>0</v>
      </c>
      <c r="AF38" s="93">
        <f>IFERROR(VLOOKUP(O38,'Վարկանիշային չափորոշիչներ'!$G$6:$GE$68,4,FALSE),0)</f>
        <v>0</v>
      </c>
      <c r="AG38" s="93">
        <f>IFERROR(VLOOKUP(P38,'Վարկանիշային չափորոշիչներ'!$G$6:$GE$68,4,FALSE),0)</f>
        <v>0</v>
      </c>
      <c r="AH38" s="93">
        <f>IFERROR(VLOOKUP(Q38,'Վարկանիշային չափորոշիչներ'!$G$6:$GE$68,4,FALSE),0)</f>
        <v>0</v>
      </c>
      <c r="AI38" s="93">
        <f>IFERROR(VLOOKUP(R38,'Վարկանիշային չափորոշիչներ'!$G$6:$GE$68,4,FALSE),0)</f>
        <v>0</v>
      </c>
      <c r="AJ38" s="93">
        <f>IFERROR(VLOOKUP(S38,'Վարկանիշային չափորոշիչներ'!$G$6:$GE$68,4,FALSE),0)</f>
        <v>0</v>
      </c>
      <c r="AK38" s="93">
        <f>IFERROR(VLOOKUP(T38,'Վարկանիշային չափորոշիչներ'!$G$6:$GE$68,4,FALSE),0)</f>
        <v>0</v>
      </c>
      <c r="AL38" s="93">
        <f>IFERROR(VLOOKUP(U38,'Վարկանիշային չափորոշիչներ'!$G$6:$GE$68,4,FALSE),0)</f>
        <v>0</v>
      </c>
      <c r="AM38" s="93">
        <f>IFERROR(VLOOKUP(V38,'Վարկանիշային չափորոշիչներ'!$G$6:$GE$68,4,FALSE),0)</f>
        <v>0</v>
      </c>
      <c r="AN38" s="93">
        <f t="shared" si="2"/>
        <v>0</v>
      </c>
    </row>
    <row r="39" spans="1:40" outlineLevel="2">
      <c r="A39" s="239">
        <v>1132</v>
      </c>
      <c r="B39" s="239">
        <v>11001</v>
      </c>
      <c r="C39" s="333" t="s">
        <v>133</v>
      </c>
      <c r="D39" s="240"/>
      <c r="E39" s="240"/>
      <c r="F39" s="241"/>
      <c r="G39" s="242"/>
      <c r="H39" s="242"/>
      <c r="I39" s="112"/>
      <c r="J39" s="112"/>
      <c r="K39" s="94"/>
      <c r="L39" s="94"/>
      <c r="M39" s="94"/>
      <c r="N39" s="94"/>
      <c r="O39" s="94"/>
      <c r="P39" s="94"/>
      <c r="Q39" s="94"/>
      <c r="R39" s="94"/>
      <c r="S39" s="94"/>
      <c r="T39" s="94"/>
      <c r="U39" s="94"/>
      <c r="V39" s="94"/>
      <c r="W39" s="93">
        <f>AN39</f>
        <v>0</v>
      </c>
      <c r="X39" s="108"/>
      <c r="Y39" s="108"/>
      <c r="Z39" s="108"/>
      <c r="AA39" s="108"/>
      <c r="AB39" s="93">
        <f>IFERROR(VLOOKUP(K39,'Վարկանիշային չափորոշիչներ'!$G$6:$GE$68,4,FALSE),0)</f>
        <v>0</v>
      </c>
      <c r="AC39" s="93">
        <f>IFERROR(VLOOKUP(L39,'Վարկանիշային չափորոշիչներ'!$G$6:$GE$68,4,FALSE),0)</f>
        <v>0</v>
      </c>
      <c r="AD39" s="93">
        <f>IFERROR(VLOOKUP(M39,'Վարկանիշային չափորոշիչներ'!$G$6:$GE$68,4,FALSE),0)</f>
        <v>0</v>
      </c>
      <c r="AE39" s="93">
        <f>IFERROR(VLOOKUP(N39,'Վարկանիշային չափորոշիչներ'!$G$6:$GE$68,4,FALSE),0)</f>
        <v>0</v>
      </c>
      <c r="AF39" s="93">
        <f>IFERROR(VLOOKUP(O39,'Վարկանիշային չափորոշիչներ'!$G$6:$GE$68,4,FALSE),0)</f>
        <v>0</v>
      </c>
      <c r="AG39" s="93">
        <f>IFERROR(VLOOKUP(P39,'Վարկանիշային չափորոշիչներ'!$G$6:$GE$68,4,FALSE),0)</f>
        <v>0</v>
      </c>
      <c r="AH39" s="93">
        <f>IFERROR(VLOOKUP(Q39,'Վարկանիշային չափորոշիչներ'!$G$6:$GE$68,4,FALSE),0)</f>
        <v>0</v>
      </c>
      <c r="AI39" s="93">
        <f>IFERROR(VLOOKUP(R39,'Վարկանիշային չափորոշիչներ'!$G$6:$GE$68,4,FALSE),0)</f>
        <v>0</v>
      </c>
      <c r="AJ39" s="93">
        <f>IFERROR(VLOOKUP(S39,'Վարկանիշային չափորոշիչներ'!$G$6:$GE$68,4,FALSE),0)</f>
        <v>0</v>
      </c>
      <c r="AK39" s="93">
        <f>IFERROR(VLOOKUP(T39,'Վարկանիշային չափորոշիչներ'!$G$6:$GE$68,4,FALSE),0)</f>
        <v>0</v>
      </c>
      <c r="AL39" s="93">
        <f>IFERROR(VLOOKUP(U39,'Վարկանիշային չափորոշիչներ'!$G$6:$GE$68,4,FALSE),0)</f>
        <v>0</v>
      </c>
      <c r="AM39" s="93">
        <f>IFERROR(VLOOKUP(V39,'Վարկանիշային չափորոշիչներ'!$G$6:$GE$68,4,FALSE),0)</f>
        <v>0</v>
      </c>
      <c r="AN39" s="93">
        <f t="shared" si="2"/>
        <v>0</v>
      </c>
    </row>
    <row r="40" spans="1:40" outlineLevel="1">
      <c r="A40" s="236">
        <v>1136</v>
      </c>
      <c r="B40" s="236"/>
      <c r="C40" s="366" t="s">
        <v>134</v>
      </c>
      <c r="D40" s="237">
        <f>SUM(D41:D51)</f>
        <v>0</v>
      </c>
      <c r="E40" s="237">
        <f t="shared" ref="E40:H40" si="16">SUM(E41:E51)</f>
        <v>0</v>
      </c>
      <c r="F40" s="238">
        <f t="shared" si="16"/>
        <v>0</v>
      </c>
      <c r="G40" s="238">
        <f t="shared" si="16"/>
        <v>0</v>
      </c>
      <c r="H40" s="238">
        <f t="shared" si="16"/>
        <v>0</v>
      </c>
      <c r="I40" s="114" t="s">
        <v>79</v>
      </c>
      <c r="J40" s="114" t="s">
        <v>79</v>
      </c>
      <c r="K40" s="114" t="s">
        <v>79</v>
      </c>
      <c r="L40" s="114" t="s">
        <v>79</v>
      </c>
      <c r="M40" s="114" t="s">
        <v>79</v>
      </c>
      <c r="N40" s="114" t="s">
        <v>79</v>
      </c>
      <c r="O40" s="114" t="s">
        <v>79</v>
      </c>
      <c r="P40" s="114" t="s">
        <v>79</v>
      </c>
      <c r="Q40" s="114" t="s">
        <v>79</v>
      </c>
      <c r="R40" s="114" t="s">
        <v>79</v>
      </c>
      <c r="S40" s="114" t="s">
        <v>79</v>
      </c>
      <c r="T40" s="114" t="s">
        <v>79</v>
      </c>
      <c r="U40" s="114" t="s">
        <v>79</v>
      </c>
      <c r="V40" s="114" t="s">
        <v>79</v>
      </c>
      <c r="W40" s="114" t="s">
        <v>79</v>
      </c>
      <c r="X40" s="108"/>
      <c r="Y40" s="108"/>
      <c r="Z40" s="108"/>
      <c r="AA40" s="108"/>
      <c r="AB40" s="93">
        <f>IFERROR(VLOOKUP(K40,'Վարկանիշային չափորոշիչներ'!$G$6:$GE$68,4,FALSE),0)</f>
        <v>0</v>
      </c>
      <c r="AC40" s="93">
        <f>IFERROR(VLOOKUP(L40,'Վարկանիշային չափորոշիչներ'!$G$6:$GE$68,4,FALSE),0)</f>
        <v>0</v>
      </c>
      <c r="AD40" s="93">
        <f>IFERROR(VLOOKUP(M40,'Վարկանիշային չափորոշիչներ'!$G$6:$GE$68,4,FALSE),0)</f>
        <v>0</v>
      </c>
      <c r="AE40" s="93">
        <f>IFERROR(VLOOKUP(N40,'Վարկանիշային չափորոշիչներ'!$G$6:$GE$68,4,FALSE),0)</f>
        <v>0</v>
      </c>
      <c r="AF40" s="93">
        <f>IFERROR(VLOOKUP(O40,'Վարկանիշային չափորոշիչներ'!$G$6:$GE$68,4,FALSE),0)</f>
        <v>0</v>
      </c>
      <c r="AG40" s="93">
        <f>IFERROR(VLOOKUP(P40,'Վարկանիշային չափորոշիչներ'!$G$6:$GE$68,4,FALSE),0)</f>
        <v>0</v>
      </c>
      <c r="AH40" s="93">
        <f>IFERROR(VLOOKUP(Q40,'Վարկանիշային չափորոշիչներ'!$G$6:$GE$68,4,FALSE),0)</f>
        <v>0</v>
      </c>
      <c r="AI40" s="93">
        <f>IFERROR(VLOOKUP(R40,'Վարկանիշային չափորոշիչներ'!$G$6:$GE$68,4,FALSE),0)</f>
        <v>0</v>
      </c>
      <c r="AJ40" s="93">
        <f>IFERROR(VLOOKUP(S40,'Վարկանիշային չափորոշիչներ'!$G$6:$GE$68,4,FALSE),0)</f>
        <v>0</v>
      </c>
      <c r="AK40" s="93">
        <f>IFERROR(VLOOKUP(T40,'Վարկանիշային չափորոշիչներ'!$G$6:$GE$68,4,FALSE),0)</f>
        <v>0</v>
      </c>
      <c r="AL40" s="93">
        <f>IFERROR(VLOOKUP(U40,'Վարկանիշային չափորոշիչներ'!$G$6:$GE$68,4,FALSE),0)</f>
        <v>0</v>
      </c>
      <c r="AM40" s="93">
        <f>IFERROR(VLOOKUP(V40,'Վարկանիշային չափորոշիչներ'!$G$6:$GE$68,4,FALSE),0)</f>
        <v>0</v>
      </c>
      <c r="AN40" s="93">
        <f t="shared" si="2"/>
        <v>0</v>
      </c>
    </row>
    <row r="41" spans="1:40" outlineLevel="2">
      <c r="A41" s="239">
        <v>1136</v>
      </c>
      <c r="B41" s="239">
        <v>11001</v>
      </c>
      <c r="C41" s="333" t="s">
        <v>135</v>
      </c>
      <c r="D41" s="247"/>
      <c r="E41" s="247"/>
      <c r="F41" s="241"/>
      <c r="G41" s="258"/>
      <c r="H41" s="242"/>
      <c r="I41" s="112"/>
      <c r="J41" s="112"/>
      <c r="K41" s="94"/>
      <c r="L41" s="94"/>
      <c r="M41" s="94"/>
      <c r="N41" s="94"/>
      <c r="O41" s="94"/>
      <c r="P41" s="94"/>
      <c r="Q41" s="94"/>
      <c r="R41" s="94"/>
      <c r="S41" s="94"/>
      <c r="T41" s="94"/>
      <c r="U41" s="94"/>
      <c r="V41" s="94"/>
      <c r="W41" s="93">
        <f t="shared" ref="W41:W51" si="17">AN41</f>
        <v>0</v>
      </c>
      <c r="X41" s="108"/>
      <c r="Y41" s="108"/>
      <c r="Z41" s="108"/>
      <c r="AA41" s="108"/>
      <c r="AB41" s="93">
        <f>IFERROR(VLOOKUP(K41,'Վարկանիշային չափորոշիչներ'!$G$6:$GE$68,4,FALSE),0)</f>
        <v>0</v>
      </c>
      <c r="AC41" s="93">
        <f>IFERROR(VLOOKUP(L41,'Վարկանիշային չափորոշիչներ'!$G$6:$GE$68,4,FALSE),0)</f>
        <v>0</v>
      </c>
      <c r="AD41" s="93">
        <f>IFERROR(VLOOKUP(M41,'Վարկանիշային չափորոշիչներ'!$G$6:$GE$68,4,FALSE),0)</f>
        <v>0</v>
      </c>
      <c r="AE41" s="93">
        <f>IFERROR(VLOOKUP(N41,'Վարկանիշային չափորոշիչներ'!$G$6:$GE$68,4,FALSE),0)</f>
        <v>0</v>
      </c>
      <c r="AF41" s="93">
        <f>IFERROR(VLOOKUP(O41,'Վարկանիշային չափորոշիչներ'!$G$6:$GE$68,4,FALSE),0)</f>
        <v>0</v>
      </c>
      <c r="AG41" s="93">
        <f>IFERROR(VLOOKUP(P41,'Վարկանիշային չափորոշիչներ'!$G$6:$GE$68,4,FALSE),0)</f>
        <v>0</v>
      </c>
      <c r="AH41" s="93">
        <f>IFERROR(VLOOKUP(Q41,'Վարկանիշային չափորոշիչներ'!$G$6:$GE$68,4,FALSE),0)</f>
        <v>0</v>
      </c>
      <c r="AI41" s="93">
        <f>IFERROR(VLOOKUP(R41,'Վարկանիշային չափորոշիչներ'!$G$6:$GE$68,4,FALSE),0)</f>
        <v>0</v>
      </c>
      <c r="AJ41" s="93">
        <f>IFERROR(VLOOKUP(S41,'Վարկանիշային չափորոշիչներ'!$G$6:$GE$68,4,FALSE),0)</f>
        <v>0</v>
      </c>
      <c r="AK41" s="93">
        <f>IFERROR(VLOOKUP(T41,'Վարկանիշային չափորոշիչներ'!$G$6:$GE$68,4,FALSE),0)</f>
        <v>0</v>
      </c>
      <c r="AL41" s="93">
        <f>IFERROR(VLOOKUP(U41,'Վարկանիշային չափորոշիչներ'!$G$6:$GE$68,4,FALSE),0)</f>
        <v>0</v>
      </c>
      <c r="AM41" s="93">
        <f>IFERROR(VLOOKUP(V41,'Վարկանիշային չափորոշիչներ'!$G$6:$GE$68,4,FALSE),0)</f>
        <v>0</v>
      </c>
      <c r="AN41" s="93">
        <f t="shared" si="2"/>
        <v>0</v>
      </c>
    </row>
    <row r="42" spans="1:40" ht="36" outlineLevel="2">
      <c r="A42" s="239">
        <v>1136</v>
      </c>
      <c r="B42" s="239">
        <v>11004</v>
      </c>
      <c r="C42" s="333" t="s">
        <v>137</v>
      </c>
      <c r="D42" s="247"/>
      <c r="E42" s="247"/>
      <c r="F42" s="241"/>
      <c r="G42" s="259"/>
      <c r="H42" s="260"/>
      <c r="I42" s="120"/>
      <c r="J42" s="120"/>
      <c r="K42" s="94"/>
      <c r="L42" s="94"/>
      <c r="M42" s="94"/>
      <c r="N42" s="94"/>
      <c r="O42" s="94"/>
      <c r="P42" s="94"/>
      <c r="Q42" s="94"/>
      <c r="R42" s="94"/>
      <c r="S42" s="94"/>
      <c r="T42" s="94"/>
      <c r="U42" s="94"/>
      <c r="V42" s="94"/>
      <c r="W42" s="93">
        <f t="shared" si="17"/>
        <v>0</v>
      </c>
      <c r="X42" s="108"/>
      <c r="Y42" s="108"/>
      <c r="Z42" s="108"/>
      <c r="AA42" s="108"/>
      <c r="AB42" s="93">
        <f>IFERROR(VLOOKUP(K42,'Վարկանիշային չափորոշիչներ'!$G$6:$GE$68,4,FALSE),0)</f>
        <v>0</v>
      </c>
      <c r="AC42" s="93">
        <f>IFERROR(VLOOKUP(L42,'Վարկանիշային չափորոշիչներ'!$G$6:$GE$68,4,FALSE),0)</f>
        <v>0</v>
      </c>
      <c r="AD42" s="93">
        <f>IFERROR(VLOOKUP(M42,'Վարկանիշային չափորոշիչներ'!$G$6:$GE$68,4,FALSE),0)</f>
        <v>0</v>
      </c>
      <c r="AE42" s="93">
        <f>IFERROR(VLOOKUP(N42,'Վարկանիշային չափորոշիչներ'!$G$6:$GE$68,4,FALSE),0)</f>
        <v>0</v>
      </c>
      <c r="AF42" s="93">
        <f>IFERROR(VLOOKUP(O42,'Վարկանիշային չափորոշիչներ'!$G$6:$GE$68,4,FALSE),0)</f>
        <v>0</v>
      </c>
      <c r="AG42" s="93">
        <f>IFERROR(VLOOKUP(P42,'Վարկանիշային չափորոշիչներ'!$G$6:$GE$68,4,FALSE),0)</f>
        <v>0</v>
      </c>
      <c r="AH42" s="93">
        <f>IFERROR(VLOOKUP(Q42,'Վարկանիշային չափորոշիչներ'!$G$6:$GE$68,4,FALSE),0)</f>
        <v>0</v>
      </c>
      <c r="AI42" s="93">
        <f>IFERROR(VLOOKUP(R42,'Վարկանիշային չափորոշիչներ'!$G$6:$GE$68,4,FALSE),0)</f>
        <v>0</v>
      </c>
      <c r="AJ42" s="93">
        <f>IFERROR(VLOOKUP(S42,'Վարկանիշային չափորոշիչներ'!$G$6:$GE$68,4,FALSE),0)</f>
        <v>0</v>
      </c>
      <c r="AK42" s="93">
        <f>IFERROR(VLOOKUP(T42,'Վարկանիշային չափորոշիչներ'!$G$6:$GE$68,4,FALSE),0)</f>
        <v>0</v>
      </c>
      <c r="AL42" s="93">
        <f>IFERROR(VLOOKUP(U42,'Վարկանիշային չափորոշիչներ'!$G$6:$GE$68,4,FALSE),0)</f>
        <v>0</v>
      </c>
      <c r="AM42" s="93">
        <f>IFERROR(VLOOKUP(V42,'Վարկանիշային չափորոշիչներ'!$G$6:$GE$68,4,FALSE),0)</f>
        <v>0</v>
      </c>
      <c r="AN42" s="93">
        <f t="shared" si="2"/>
        <v>0</v>
      </c>
    </row>
    <row r="43" spans="1:40" outlineLevel="2">
      <c r="A43" s="239">
        <v>1136</v>
      </c>
      <c r="B43" s="239">
        <v>11005</v>
      </c>
      <c r="C43" s="370" t="s">
        <v>138</v>
      </c>
      <c r="D43" s="248"/>
      <c r="E43" s="248"/>
      <c r="F43" s="261"/>
      <c r="G43" s="259"/>
      <c r="H43" s="261"/>
      <c r="I43" s="121"/>
      <c r="J43" s="121"/>
      <c r="K43" s="97"/>
      <c r="L43" s="97"/>
      <c r="M43" s="97"/>
      <c r="N43" s="97"/>
      <c r="O43" s="97"/>
      <c r="P43" s="97"/>
      <c r="Q43" s="97"/>
      <c r="R43" s="97"/>
      <c r="S43" s="97"/>
      <c r="T43" s="97"/>
      <c r="U43" s="97"/>
      <c r="V43" s="97"/>
      <c r="W43" s="93">
        <f t="shared" si="17"/>
        <v>0</v>
      </c>
      <c r="X43" s="108"/>
      <c r="Y43" s="108"/>
      <c r="Z43" s="108"/>
      <c r="AA43" s="108"/>
      <c r="AB43" s="93">
        <f>IFERROR(VLOOKUP(K43,'Վարկանիշային չափորոշիչներ'!$G$6:$GE$68,4,FALSE),0)</f>
        <v>0</v>
      </c>
      <c r="AC43" s="93">
        <f>IFERROR(VLOOKUP(L43,'Վարկանիշային չափորոշիչներ'!$G$6:$GE$68,4,FALSE),0)</f>
        <v>0</v>
      </c>
      <c r="AD43" s="93">
        <f>IFERROR(VLOOKUP(M43,'Վարկանիշային չափորոշիչներ'!$G$6:$GE$68,4,FALSE),0)</f>
        <v>0</v>
      </c>
      <c r="AE43" s="93">
        <f>IFERROR(VLOOKUP(N43,'Վարկանիշային չափորոշիչներ'!$G$6:$GE$68,4,FALSE),0)</f>
        <v>0</v>
      </c>
      <c r="AF43" s="93">
        <f>IFERROR(VLOOKUP(O43,'Վարկանիշային չափորոշիչներ'!$G$6:$GE$68,4,FALSE),0)</f>
        <v>0</v>
      </c>
      <c r="AG43" s="93">
        <f>IFERROR(VLOOKUP(P43,'Վարկանիշային չափորոշիչներ'!$G$6:$GE$68,4,FALSE),0)</f>
        <v>0</v>
      </c>
      <c r="AH43" s="93">
        <f>IFERROR(VLOOKUP(Q43,'Վարկանիշային չափորոշիչներ'!$G$6:$GE$68,4,FALSE),0)</f>
        <v>0</v>
      </c>
      <c r="AI43" s="93">
        <f>IFERROR(VLOOKUP(R43,'Վարկանիշային չափորոշիչներ'!$G$6:$GE$68,4,FALSE),0)</f>
        <v>0</v>
      </c>
      <c r="AJ43" s="93">
        <f>IFERROR(VLOOKUP(S43,'Վարկանիշային չափորոշիչներ'!$G$6:$GE$68,4,FALSE),0)</f>
        <v>0</v>
      </c>
      <c r="AK43" s="93">
        <f>IFERROR(VLOOKUP(T43,'Վարկանիշային չափորոշիչներ'!$G$6:$GE$68,4,FALSE),0)</f>
        <v>0</v>
      </c>
      <c r="AL43" s="93">
        <f>IFERROR(VLOOKUP(U43,'Վարկանիշային չափորոշիչներ'!$G$6:$GE$68,4,FALSE),0)</f>
        <v>0</v>
      </c>
      <c r="AM43" s="93">
        <f>IFERROR(VLOOKUP(V43,'Վարկանիշային չափորոշիչներ'!$G$6:$GE$68,4,FALSE),0)</f>
        <v>0</v>
      </c>
      <c r="AN43" s="93">
        <f t="shared" si="2"/>
        <v>0</v>
      </c>
    </row>
    <row r="44" spans="1:40" ht="24" outlineLevel="2">
      <c r="A44" s="239">
        <v>1136</v>
      </c>
      <c r="B44" s="239">
        <v>11010</v>
      </c>
      <c r="C44" s="370" t="s">
        <v>139</v>
      </c>
      <c r="D44" s="248"/>
      <c r="E44" s="248"/>
      <c r="F44" s="261"/>
      <c r="G44" s="259"/>
      <c r="H44" s="261"/>
      <c r="I44" s="121"/>
      <c r="J44" s="121"/>
      <c r="K44" s="97"/>
      <c r="L44" s="97"/>
      <c r="M44" s="97"/>
      <c r="N44" s="97"/>
      <c r="O44" s="97"/>
      <c r="P44" s="97"/>
      <c r="Q44" s="97"/>
      <c r="R44" s="97"/>
      <c r="S44" s="97"/>
      <c r="T44" s="97"/>
      <c r="U44" s="97"/>
      <c r="V44" s="97"/>
      <c r="W44" s="93">
        <f t="shared" si="17"/>
        <v>0</v>
      </c>
      <c r="X44" s="108"/>
      <c r="Y44" s="108"/>
      <c r="Z44" s="108"/>
      <c r="AA44" s="108"/>
      <c r="AB44" s="93">
        <f>IFERROR(VLOOKUP(K44,'Վարկանիշային չափորոշիչներ'!$G$6:$GE$68,4,FALSE),0)</f>
        <v>0</v>
      </c>
      <c r="AC44" s="93">
        <f>IFERROR(VLOOKUP(L44,'Վարկանիշային չափորոշիչներ'!$G$6:$GE$68,4,FALSE),0)</f>
        <v>0</v>
      </c>
      <c r="AD44" s="93">
        <f>IFERROR(VLOOKUP(M44,'Վարկանիշային չափորոշիչներ'!$G$6:$GE$68,4,FALSE),0)</f>
        <v>0</v>
      </c>
      <c r="AE44" s="93">
        <f>IFERROR(VLOOKUP(N44,'Վարկանիշային չափորոշիչներ'!$G$6:$GE$68,4,FALSE),0)</f>
        <v>0</v>
      </c>
      <c r="AF44" s="93">
        <f>IFERROR(VLOOKUP(O44,'Վարկանիշային չափորոշիչներ'!$G$6:$GE$68,4,FALSE),0)</f>
        <v>0</v>
      </c>
      <c r="AG44" s="93">
        <f>IFERROR(VLOOKUP(P44,'Վարկանիշային չափորոշիչներ'!$G$6:$GE$68,4,FALSE),0)</f>
        <v>0</v>
      </c>
      <c r="AH44" s="93">
        <f>IFERROR(VLOOKUP(Q44,'Վարկանիշային չափորոշիչներ'!$G$6:$GE$68,4,FALSE),0)</f>
        <v>0</v>
      </c>
      <c r="AI44" s="93">
        <f>IFERROR(VLOOKUP(R44,'Վարկանիշային չափորոշիչներ'!$G$6:$GE$68,4,FALSE),0)</f>
        <v>0</v>
      </c>
      <c r="AJ44" s="93">
        <f>IFERROR(VLOOKUP(S44,'Վարկանիշային չափորոշիչներ'!$G$6:$GE$68,4,FALSE),0)</f>
        <v>0</v>
      </c>
      <c r="AK44" s="93">
        <f>IFERROR(VLOOKUP(T44,'Վարկանիշային չափորոշիչներ'!$G$6:$GE$68,4,FALSE),0)</f>
        <v>0</v>
      </c>
      <c r="AL44" s="93">
        <f>IFERROR(VLOOKUP(U44,'Վարկանիշային չափորոշիչներ'!$G$6:$GE$68,4,FALSE),0)</f>
        <v>0</v>
      </c>
      <c r="AM44" s="93">
        <f>IFERROR(VLOOKUP(V44,'Վարկանիշային չափորոշիչներ'!$G$6:$GE$68,4,FALSE),0)</f>
        <v>0</v>
      </c>
      <c r="AN44" s="93">
        <f t="shared" si="2"/>
        <v>0</v>
      </c>
    </row>
    <row r="45" spans="1:40" ht="24" outlineLevel="2">
      <c r="A45" s="239">
        <v>1136</v>
      </c>
      <c r="B45" s="239">
        <v>11017</v>
      </c>
      <c r="C45" s="370" t="s">
        <v>140</v>
      </c>
      <c r="D45" s="248"/>
      <c r="E45" s="248"/>
      <c r="F45" s="241"/>
      <c r="G45" s="259"/>
      <c r="H45" s="242"/>
      <c r="I45" s="112"/>
      <c r="J45" s="112"/>
      <c r="K45" s="94"/>
      <c r="L45" s="94"/>
      <c r="M45" s="94"/>
      <c r="N45" s="94"/>
      <c r="O45" s="94"/>
      <c r="P45" s="94"/>
      <c r="Q45" s="94"/>
      <c r="R45" s="94"/>
      <c r="S45" s="94"/>
      <c r="T45" s="94"/>
      <c r="U45" s="94"/>
      <c r="V45" s="94"/>
      <c r="W45" s="93">
        <f t="shared" si="17"/>
        <v>0</v>
      </c>
      <c r="X45" s="108"/>
      <c r="Y45" s="108"/>
      <c r="Z45" s="108"/>
      <c r="AA45" s="108"/>
      <c r="AB45" s="93">
        <f>IFERROR(VLOOKUP(K45,'Վարկանիշային չափորոշիչներ'!$G$6:$GE$68,4,FALSE),0)</f>
        <v>0</v>
      </c>
      <c r="AC45" s="93">
        <f>IFERROR(VLOOKUP(L45,'Վարկանիշային չափորոշիչներ'!$G$6:$GE$68,4,FALSE),0)</f>
        <v>0</v>
      </c>
      <c r="AD45" s="93">
        <f>IFERROR(VLOOKUP(M45,'Վարկանիշային չափորոշիչներ'!$G$6:$GE$68,4,FALSE),0)</f>
        <v>0</v>
      </c>
      <c r="AE45" s="93">
        <f>IFERROR(VLOOKUP(N45,'Վարկանիշային չափորոշիչներ'!$G$6:$GE$68,4,FALSE),0)</f>
        <v>0</v>
      </c>
      <c r="AF45" s="93">
        <f>IFERROR(VLOOKUP(O45,'Վարկանիշային չափորոշիչներ'!$G$6:$GE$68,4,FALSE),0)</f>
        <v>0</v>
      </c>
      <c r="AG45" s="93">
        <f>IFERROR(VLOOKUP(P45,'Վարկանիշային չափորոշիչներ'!$G$6:$GE$68,4,FALSE),0)</f>
        <v>0</v>
      </c>
      <c r="AH45" s="93">
        <f>IFERROR(VLOOKUP(Q45,'Վարկանիշային չափորոշիչներ'!$G$6:$GE$68,4,FALSE),0)</f>
        <v>0</v>
      </c>
      <c r="AI45" s="93">
        <f>IFERROR(VLOOKUP(R45,'Վարկանիշային չափորոշիչներ'!$G$6:$GE$68,4,FALSE),0)</f>
        <v>0</v>
      </c>
      <c r="AJ45" s="93">
        <f>IFERROR(VLOOKUP(S45,'Վարկանիշային չափորոշիչներ'!$G$6:$GE$68,4,FALSE),0)</f>
        <v>0</v>
      </c>
      <c r="AK45" s="93">
        <f>IFERROR(VLOOKUP(T45,'Վարկանիշային չափորոշիչներ'!$G$6:$GE$68,4,FALSE),0)</f>
        <v>0</v>
      </c>
      <c r="AL45" s="93">
        <f>IFERROR(VLOOKUP(U45,'Վարկանիշային չափորոշիչներ'!$G$6:$GE$68,4,FALSE),0)</f>
        <v>0</v>
      </c>
      <c r="AM45" s="93">
        <f>IFERROR(VLOOKUP(V45,'Վարկանիշային չափորոշիչներ'!$G$6:$GE$68,4,FALSE),0)</f>
        <v>0</v>
      </c>
      <c r="AN45" s="93">
        <f t="shared" si="2"/>
        <v>0</v>
      </c>
    </row>
    <row r="46" spans="1:40" outlineLevel="2">
      <c r="A46" s="239">
        <v>1136</v>
      </c>
      <c r="B46" s="239">
        <v>11018</v>
      </c>
      <c r="C46" s="370" t="s">
        <v>141</v>
      </c>
      <c r="D46" s="262"/>
      <c r="E46" s="263"/>
      <c r="F46" s="241"/>
      <c r="G46" s="259"/>
      <c r="H46" s="242"/>
      <c r="I46" s="112"/>
      <c r="J46" s="112"/>
      <c r="K46" s="94"/>
      <c r="L46" s="94"/>
      <c r="M46" s="94"/>
      <c r="N46" s="94"/>
      <c r="O46" s="94"/>
      <c r="P46" s="94"/>
      <c r="Q46" s="94"/>
      <c r="R46" s="94"/>
      <c r="S46" s="94"/>
      <c r="T46" s="94"/>
      <c r="U46" s="94"/>
      <c r="V46" s="94"/>
      <c r="W46" s="93">
        <f t="shared" si="17"/>
        <v>0</v>
      </c>
      <c r="X46" s="108"/>
      <c r="Y46" s="108"/>
      <c r="Z46" s="108"/>
      <c r="AA46" s="108"/>
      <c r="AB46" s="93">
        <f>IFERROR(VLOOKUP(K46,'Վարկանիշային չափորոշիչներ'!$G$6:$GE$68,4,FALSE),0)</f>
        <v>0</v>
      </c>
      <c r="AC46" s="93">
        <f>IFERROR(VLOOKUP(L46,'Վարկանիշային չափորոշիչներ'!$G$6:$GE$68,4,FALSE),0)</f>
        <v>0</v>
      </c>
      <c r="AD46" s="93">
        <f>IFERROR(VLOOKUP(M46,'Վարկանիշային չափորոշիչներ'!$G$6:$GE$68,4,FALSE),0)</f>
        <v>0</v>
      </c>
      <c r="AE46" s="93">
        <f>IFERROR(VLOOKUP(N46,'Վարկանիշային չափորոշիչներ'!$G$6:$GE$68,4,FALSE),0)</f>
        <v>0</v>
      </c>
      <c r="AF46" s="93">
        <f>IFERROR(VLOOKUP(O46,'Վարկանիշային չափորոշիչներ'!$G$6:$GE$68,4,FALSE),0)</f>
        <v>0</v>
      </c>
      <c r="AG46" s="93">
        <f>IFERROR(VLOOKUP(P46,'Վարկանիշային չափորոշիչներ'!$G$6:$GE$68,4,FALSE),0)</f>
        <v>0</v>
      </c>
      <c r="AH46" s="93">
        <f>IFERROR(VLOOKUP(Q46,'Վարկանիշային չափորոշիչներ'!$G$6:$GE$68,4,FALSE),0)</f>
        <v>0</v>
      </c>
      <c r="AI46" s="93">
        <f>IFERROR(VLOOKUP(R46,'Վարկանիշային չափորոշիչներ'!$G$6:$GE$68,4,FALSE),0)</f>
        <v>0</v>
      </c>
      <c r="AJ46" s="93">
        <f>IFERROR(VLOOKUP(S46,'Վարկանիշային չափորոշիչներ'!$G$6:$GE$68,4,FALSE),0)</f>
        <v>0</v>
      </c>
      <c r="AK46" s="93">
        <f>IFERROR(VLOOKUP(T46,'Վարկանիշային չափորոշիչներ'!$G$6:$GE$68,4,FALSE),0)</f>
        <v>0</v>
      </c>
      <c r="AL46" s="93">
        <f>IFERROR(VLOOKUP(U46,'Վարկանիշային չափորոշիչներ'!$G$6:$GE$68,4,FALSE),0)</f>
        <v>0</v>
      </c>
      <c r="AM46" s="93">
        <f>IFERROR(VLOOKUP(V46,'Վարկանիշային չափորոշիչներ'!$G$6:$GE$68,4,FALSE),0)</f>
        <v>0</v>
      </c>
      <c r="AN46" s="93">
        <f t="shared" si="2"/>
        <v>0</v>
      </c>
    </row>
    <row r="47" spans="1:40" ht="60" outlineLevel="2">
      <c r="A47" s="239">
        <v>1136</v>
      </c>
      <c r="B47" s="239">
        <v>31001</v>
      </c>
      <c r="C47" s="333" t="s">
        <v>142</v>
      </c>
      <c r="D47" s="247"/>
      <c r="E47" s="247"/>
      <c r="F47" s="258"/>
      <c r="G47" s="242"/>
      <c r="H47" s="264"/>
      <c r="I47" s="111"/>
      <c r="J47" s="111"/>
      <c r="K47" s="97"/>
      <c r="L47" s="97"/>
      <c r="M47" s="97"/>
      <c r="N47" s="97"/>
      <c r="O47" s="97"/>
      <c r="P47" s="97"/>
      <c r="Q47" s="97"/>
      <c r="R47" s="97"/>
      <c r="S47" s="97"/>
      <c r="T47" s="97"/>
      <c r="U47" s="97"/>
      <c r="V47" s="97"/>
      <c r="W47" s="93">
        <f t="shared" si="17"/>
        <v>0</v>
      </c>
      <c r="X47" s="108"/>
      <c r="Y47" s="108"/>
      <c r="Z47" s="108"/>
      <c r="AA47" s="108"/>
      <c r="AB47" s="93">
        <f>IFERROR(VLOOKUP(K47,'Վարկանիշային չափորոշիչներ'!$G$6:$GE$68,4,FALSE),0)</f>
        <v>0</v>
      </c>
      <c r="AC47" s="93">
        <f>IFERROR(VLOOKUP(L47,'Վարկանիշային չափորոշիչներ'!$G$6:$GE$68,4,FALSE),0)</f>
        <v>0</v>
      </c>
      <c r="AD47" s="93">
        <f>IFERROR(VLOOKUP(M47,'Վարկանիշային չափորոշիչներ'!$G$6:$GE$68,4,FALSE),0)</f>
        <v>0</v>
      </c>
      <c r="AE47" s="93">
        <f>IFERROR(VLOOKUP(N47,'Վարկանիշային չափորոշիչներ'!$G$6:$GE$68,4,FALSE),0)</f>
        <v>0</v>
      </c>
      <c r="AF47" s="93">
        <f>IFERROR(VLOOKUP(O47,'Վարկանիշային չափորոշիչներ'!$G$6:$GE$68,4,FALSE),0)</f>
        <v>0</v>
      </c>
      <c r="AG47" s="93">
        <f>IFERROR(VLOOKUP(P47,'Վարկանիշային չափորոշիչներ'!$G$6:$GE$68,4,FALSE),0)</f>
        <v>0</v>
      </c>
      <c r="AH47" s="93">
        <f>IFERROR(VLOOKUP(Q47,'Վարկանիշային չափորոշիչներ'!$G$6:$GE$68,4,FALSE),0)</f>
        <v>0</v>
      </c>
      <c r="AI47" s="93">
        <f>IFERROR(VLOOKUP(R47,'Վարկանիշային չափորոշիչներ'!$G$6:$GE$68,4,FALSE),0)</f>
        <v>0</v>
      </c>
      <c r="AJ47" s="93">
        <f>IFERROR(VLOOKUP(S47,'Վարկանիշային չափորոշիչներ'!$G$6:$GE$68,4,FALSE),0)</f>
        <v>0</v>
      </c>
      <c r="AK47" s="93">
        <f>IFERROR(VLOOKUP(T47,'Վարկանիշային չափորոշիչներ'!$G$6:$GE$68,4,FALSE),0)</f>
        <v>0</v>
      </c>
      <c r="AL47" s="93">
        <f>IFERROR(VLOOKUP(U47,'Վարկանիշային չափորոշիչներ'!$G$6:$GE$68,4,FALSE),0)</f>
        <v>0</v>
      </c>
      <c r="AM47" s="93">
        <f>IFERROR(VLOOKUP(V47,'Վարկանիշային չափորոշիչներ'!$G$6:$GE$68,4,FALSE),0)</f>
        <v>0</v>
      </c>
      <c r="AN47" s="93">
        <f t="shared" si="2"/>
        <v>0</v>
      </c>
    </row>
    <row r="48" spans="1:40" outlineLevel="2">
      <c r="A48" s="239">
        <v>1136</v>
      </c>
      <c r="B48" s="239">
        <v>31002</v>
      </c>
      <c r="C48" s="333" t="s">
        <v>143</v>
      </c>
      <c r="D48" s="247"/>
      <c r="E48" s="247"/>
      <c r="F48" s="258"/>
      <c r="G48" s="258"/>
      <c r="H48" s="264"/>
      <c r="I48" s="111"/>
      <c r="J48" s="111"/>
      <c r="K48" s="97"/>
      <c r="L48" s="97"/>
      <c r="M48" s="97"/>
      <c r="N48" s="97"/>
      <c r="O48" s="97"/>
      <c r="P48" s="97"/>
      <c r="Q48" s="97"/>
      <c r="R48" s="97"/>
      <c r="S48" s="97"/>
      <c r="T48" s="97"/>
      <c r="U48" s="97"/>
      <c r="V48" s="97"/>
      <c r="W48" s="93">
        <f t="shared" si="17"/>
        <v>0</v>
      </c>
      <c r="X48" s="108"/>
      <c r="Y48" s="108"/>
      <c r="Z48" s="108"/>
      <c r="AA48" s="108"/>
      <c r="AB48" s="93">
        <f>IFERROR(VLOOKUP(K48,'Վարկանիշային չափորոշիչներ'!$G$6:$GE$68,4,FALSE),0)</f>
        <v>0</v>
      </c>
      <c r="AC48" s="93">
        <f>IFERROR(VLOOKUP(L48,'Վարկանիշային չափորոշիչներ'!$G$6:$GE$68,4,FALSE),0)</f>
        <v>0</v>
      </c>
      <c r="AD48" s="93">
        <f>IFERROR(VLOOKUP(M48,'Վարկանիշային չափորոշիչներ'!$G$6:$GE$68,4,FALSE),0)</f>
        <v>0</v>
      </c>
      <c r="AE48" s="93">
        <f>IFERROR(VLOOKUP(N48,'Վարկանիշային չափորոշիչներ'!$G$6:$GE$68,4,FALSE),0)</f>
        <v>0</v>
      </c>
      <c r="AF48" s="93">
        <f>IFERROR(VLOOKUP(O48,'Վարկանիշային չափորոշիչներ'!$G$6:$GE$68,4,FALSE),0)</f>
        <v>0</v>
      </c>
      <c r="AG48" s="93">
        <f>IFERROR(VLOOKUP(P48,'Վարկանիշային չափորոշիչներ'!$G$6:$GE$68,4,FALSE),0)</f>
        <v>0</v>
      </c>
      <c r="AH48" s="93">
        <f>IFERROR(VLOOKUP(Q48,'Վարկանիշային չափորոշիչներ'!$G$6:$GE$68,4,FALSE),0)</f>
        <v>0</v>
      </c>
      <c r="AI48" s="93">
        <f>IFERROR(VLOOKUP(R48,'Վարկանիշային չափորոշիչներ'!$G$6:$GE$68,4,FALSE),0)</f>
        <v>0</v>
      </c>
      <c r="AJ48" s="93">
        <f>IFERROR(VLOOKUP(S48,'Վարկանիշային չափորոշիչներ'!$G$6:$GE$68,4,FALSE),0)</f>
        <v>0</v>
      </c>
      <c r="AK48" s="93">
        <f>IFERROR(VLOOKUP(T48,'Վարկանիշային չափորոշիչներ'!$G$6:$GE$68,4,FALSE),0)</f>
        <v>0</v>
      </c>
      <c r="AL48" s="93">
        <f>IFERROR(VLOOKUP(U48,'Վարկանիշային չափորոշիչներ'!$G$6:$GE$68,4,FALSE),0)</f>
        <v>0</v>
      </c>
      <c r="AM48" s="93">
        <f>IFERROR(VLOOKUP(V48,'Վարկանիշային չափորոշիչներ'!$G$6:$GE$68,4,FALSE),0)</f>
        <v>0</v>
      </c>
      <c r="AN48" s="93">
        <f t="shared" si="2"/>
        <v>0</v>
      </c>
    </row>
    <row r="49" spans="1:40" ht="24" outlineLevel="2">
      <c r="A49" s="239">
        <v>1136</v>
      </c>
      <c r="B49" s="239">
        <v>31005</v>
      </c>
      <c r="C49" s="333" t="s">
        <v>145</v>
      </c>
      <c r="D49" s="240"/>
      <c r="E49" s="240"/>
      <c r="F49" s="241"/>
      <c r="G49" s="242"/>
      <c r="H49" s="242"/>
      <c r="I49" s="112"/>
      <c r="J49" s="112"/>
      <c r="K49" s="94"/>
      <c r="L49" s="94"/>
      <c r="M49" s="94"/>
      <c r="N49" s="94"/>
      <c r="O49" s="94"/>
      <c r="P49" s="94"/>
      <c r="Q49" s="94"/>
      <c r="R49" s="94"/>
      <c r="S49" s="94"/>
      <c r="T49" s="94"/>
      <c r="U49" s="94"/>
      <c r="V49" s="94"/>
      <c r="W49" s="93">
        <f t="shared" si="17"/>
        <v>0</v>
      </c>
      <c r="X49" s="108"/>
      <c r="Y49" s="108"/>
      <c r="Z49" s="108"/>
      <c r="AA49" s="108"/>
      <c r="AB49" s="93">
        <f>IFERROR(VLOOKUP(K49,'Վարկանիշային չափորոշիչներ'!$G$6:$GE$68,4,FALSE),0)</f>
        <v>0</v>
      </c>
      <c r="AC49" s="93">
        <f>IFERROR(VLOOKUP(L49,'Վարկանիշային չափորոշիչներ'!$G$6:$GE$68,4,FALSE),0)</f>
        <v>0</v>
      </c>
      <c r="AD49" s="93">
        <f>IFERROR(VLOOKUP(M49,'Վարկանիշային չափորոշիչներ'!$G$6:$GE$68,4,FALSE),0)</f>
        <v>0</v>
      </c>
      <c r="AE49" s="93">
        <f>IFERROR(VLOOKUP(N49,'Վարկանիշային չափորոշիչներ'!$G$6:$GE$68,4,FALSE),0)</f>
        <v>0</v>
      </c>
      <c r="AF49" s="93">
        <f>IFERROR(VLOOKUP(O49,'Վարկանիշային չափորոշիչներ'!$G$6:$GE$68,4,FALSE),0)</f>
        <v>0</v>
      </c>
      <c r="AG49" s="93">
        <f>IFERROR(VLOOKUP(P49,'Վարկանիշային չափորոշիչներ'!$G$6:$GE$68,4,FALSE),0)</f>
        <v>0</v>
      </c>
      <c r="AH49" s="93">
        <f>IFERROR(VLOOKUP(Q49,'Վարկանիշային չափորոշիչներ'!$G$6:$GE$68,4,FALSE),0)</f>
        <v>0</v>
      </c>
      <c r="AI49" s="93">
        <f>IFERROR(VLOOKUP(R49,'Վարկանիշային չափորոշիչներ'!$G$6:$GE$68,4,FALSE),0)</f>
        <v>0</v>
      </c>
      <c r="AJ49" s="93">
        <f>IFERROR(VLOOKUP(S49,'Վարկանիշային չափորոշիչներ'!$G$6:$GE$68,4,FALSE),0)</f>
        <v>0</v>
      </c>
      <c r="AK49" s="93">
        <f>IFERROR(VLOOKUP(T49,'Վարկանիշային չափորոշիչներ'!$G$6:$GE$68,4,FALSE),0)</f>
        <v>0</v>
      </c>
      <c r="AL49" s="93">
        <f>IFERROR(VLOOKUP(U49,'Վարկանիշային չափորոշիչներ'!$G$6:$GE$68,4,FALSE),0)</f>
        <v>0</v>
      </c>
      <c r="AM49" s="93">
        <f>IFERROR(VLOOKUP(V49,'Վարկանիշային չափորոշիչներ'!$G$6:$GE$68,4,FALSE),0)</f>
        <v>0</v>
      </c>
      <c r="AN49" s="93">
        <f t="shared" si="2"/>
        <v>0</v>
      </c>
    </row>
    <row r="50" spans="1:40" ht="24" outlineLevel="2">
      <c r="A50" s="239">
        <v>1136</v>
      </c>
      <c r="B50" s="239">
        <v>31009</v>
      </c>
      <c r="C50" s="333" t="s">
        <v>146</v>
      </c>
      <c r="D50" s="240"/>
      <c r="E50" s="240"/>
      <c r="F50" s="241"/>
      <c r="G50" s="242"/>
      <c r="H50" s="242"/>
      <c r="I50" s="112"/>
      <c r="J50" s="112"/>
      <c r="K50" s="94"/>
      <c r="L50" s="94"/>
      <c r="M50" s="94"/>
      <c r="N50" s="94"/>
      <c r="O50" s="94"/>
      <c r="P50" s="94"/>
      <c r="Q50" s="94"/>
      <c r="R50" s="94"/>
      <c r="S50" s="94"/>
      <c r="T50" s="94"/>
      <c r="U50" s="94"/>
      <c r="V50" s="94"/>
      <c r="W50" s="93">
        <f t="shared" si="17"/>
        <v>0</v>
      </c>
      <c r="X50" s="108"/>
      <c r="Y50" s="108"/>
      <c r="Z50" s="108"/>
      <c r="AA50" s="108"/>
      <c r="AB50" s="93">
        <f>IFERROR(VLOOKUP(K50,'Վարկանիշային չափորոշիչներ'!$G$6:$GE$68,4,FALSE),0)</f>
        <v>0</v>
      </c>
      <c r="AC50" s="93">
        <f>IFERROR(VLOOKUP(L50,'Վարկանիշային չափորոշիչներ'!$G$6:$GE$68,4,FALSE),0)</f>
        <v>0</v>
      </c>
      <c r="AD50" s="93">
        <f>IFERROR(VLOOKUP(M50,'Վարկանիշային չափորոշիչներ'!$G$6:$GE$68,4,FALSE),0)</f>
        <v>0</v>
      </c>
      <c r="AE50" s="93">
        <f>IFERROR(VLOOKUP(N50,'Վարկանիշային չափորոշիչներ'!$G$6:$GE$68,4,FALSE),0)</f>
        <v>0</v>
      </c>
      <c r="AF50" s="93">
        <f>IFERROR(VLOOKUP(O50,'Վարկանիշային չափորոշիչներ'!$G$6:$GE$68,4,FALSE),0)</f>
        <v>0</v>
      </c>
      <c r="AG50" s="93">
        <f>IFERROR(VLOOKUP(P50,'Վարկանիշային չափորոշիչներ'!$G$6:$GE$68,4,FALSE),0)</f>
        <v>0</v>
      </c>
      <c r="AH50" s="93">
        <f>IFERROR(VLOOKUP(Q50,'Վարկանիշային չափորոշիչներ'!$G$6:$GE$68,4,FALSE),0)</f>
        <v>0</v>
      </c>
      <c r="AI50" s="93">
        <f>IFERROR(VLOOKUP(R50,'Վարկանիշային չափորոշիչներ'!$G$6:$GE$68,4,FALSE),0)</f>
        <v>0</v>
      </c>
      <c r="AJ50" s="93">
        <f>IFERROR(VLOOKUP(S50,'Վարկանիշային չափորոշիչներ'!$G$6:$GE$68,4,FALSE),0)</f>
        <v>0</v>
      </c>
      <c r="AK50" s="93">
        <f>IFERROR(VLOOKUP(T50,'Վարկանիշային չափորոշիչներ'!$G$6:$GE$68,4,FALSE),0)</f>
        <v>0</v>
      </c>
      <c r="AL50" s="93">
        <f>IFERROR(VLOOKUP(U50,'Վարկանիշային չափորոշիչներ'!$G$6:$GE$68,4,FALSE),0)</f>
        <v>0</v>
      </c>
      <c r="AM50" s="93">
        <f>IFERROR(VLOOKUP(V50,'Վարկանիշային չափորոշիչներ'!$G$6:$GE$68,4,FALSE),0)</f>
        <v>0</v>
      </c>
      <c r="AN50" s="93">
        <f t="shared" si="2"/>
        <v>0</v>
      </c>
    </row>
    <row r="51" spans="1:40" outlineLevel="2">
      <c r="A51" s="239">
        <v>1136</v>
      </c>
      <c r="B51" s="239">
        <v>32001</v>
      </c>
      <c r="C51" s="333" t="s">
        <v>147</v>
      </c>
      <c r="D51" s="240"/>
      <c r="E51" s="240"/>
      <c r="F51" s="241"/>
      <c r="G51" s="242"/>
      <c r="H51" s="242"/>
      <c r="I51" s="112"/>
      <c r="J51" s="112"/>
      <c r="K51" s="94"/>
      <c r="L51" s="94"/>
      <c r="M51" s="94"/>
      <c r="N51" s="94"/>
      <c r="O51" s="94"/>
      <c r="P51" s="94"/>
      <c r="Q51" s="94"/>
      <c r="R51" s="94"/>
      <c r="S51" s="94"/>
      <c r="T51" s="94"/>
      <c r="U51" s="94"/>
      <c r="V51" s="94"/>
      <c r="W51" s="93">
        <f t="shared" si="17"/>
        <v>0</v>
      </c>
      <c r="X51" s="108"/>
      <c r="Y51" s="108"/>
      <c r="Z51" s="108"/>
      <c r="AA51" s="108"/>
      <c r="AB51" s="93">
        <f>IFERROR(VLOOKUP(K51,'Վարկանիշային չափորոշիչներ'!$G$6:$GE$68,4,FALSE),0)</f>
        <v>0</v>
      </c>
      <c r="AC51" s="93">
        <f>IFERROR(VLOOKUP(L51,'Վարկանիշային չափորոշիչներ'!$G$6:$GE$68,4,FALSE),0)</f>
        <v>0</v>
      </c>
      <c r="AD51" s="93">
        <f>IFERROR(VLOOKUP(M51,'Վարկանիշային չափորոշիչներ'!$G$6:$GE$68,4,FALSE),0)</f>
        <v>0</v>
      </c>
      <c r="AE51" s="93">
        <f>IFERROR(VLOOKUP(N51,'Վարկանիշային չափորոշիչներ'!$G$6:$GE$68,4,FALSE),0)</f>
        <v>0</v>
      </c>
      <c r="AF51" s="93">
        <f>IFERROR(VLOOKUP(O51,'Վարկանիշային չափորոշիչներ'!$G$6:$GE$68,4,FALSE),0)</f>
        <v>0</v>
      </c>
      <c r="AG51" s="93">
        <f>IFERROR(VLOOKUP(P51,'Վարկանիշային չափորոշիչներ'!$G$6:$GE$68,4,FALSE),0)</f>
        <v>0</v>
      </c>
      <c r="AH51" s="93">
        <f>IFERROR(VLOOKUP(Q51,'Վարկանիշային չափորոշիչներ'!$G$6:$GE$68,4,FALSE),0)</f>
        <v>0</v>
      </c>
      <c r="AI51" s="93">
        <f>IFERROR(VLOOKUP(R51,'Վարկանիշային չափորոշիչներ'!$G$6:$GE$68,4,FALSE),0)</f>
        <v>0</v>
      </c>
      <c r="AJ51" s="93">
        <f>IFERROR(VLOOKUP(S51,'Վարկանիշային չափորոշիչներ'!$G$6:$GE$68,4,FALSE),0)</f>
        <v>0</v>
      </c>
      <c r="AK51" s="93">
        <f>IFERROR(VLOOKUP(T51,'Վարկանիշային չափորոշիչներ'!$G$6:$GE$68,4,FALSE),0)</f>
        <v>0</v>
      </c>
      <c r="AL51" s="93">
        <f>IFERROR(VLOOKUP(U51,'Վարկանիշային չափորոշիչներ'!$G$6:$GE$68,4,FALSE),0)</f>
        <v>0</v>
      </c>
      <c r="AM51" s="93">
        <f>IFERROR(VLOOKUP(V51,'Վարկանիշային չափորոշիչներ'!$G$6:$GE$68,4,FALSE),0)</f>
        <v>0</v>
      </c>
      <c r="AN51" s="93">
        <f t="shared" si="2"/>
        <v>0</v>
      </c>
    </row>
    <row r="52" spans="1:40" outlineLevel="1">
      <c r="A52" s="236">
        <v>1156</v>
      </c>
      <c r="B52" s="236"/>
      <c r="C52" s="366" t="s">
        <v>148</v>
      </c>
      <c r="D52" s="237">
        <f>SUM(D53:D60)</f>
        <v>0</v>
      </c>
      <c r="E52" s="237">
        <f t="shared" ref="E52:H52" si="18">SUM(E53:E60)</f>
        <v>0</v>
      </c>
      <c r="F52" s="238">
        <f t="shared" si="18"/>
        <v>0</v>
      </c>
      <c r="G52" s="238">
        <f t="shared" si="18"/>
        <v>0</v>
      </c>
      <c r="H52" s="238">
        <f t="shared" si="18"/>
        <v>0</v>
      </c>
      <c r="I52" s="114" t="s">
        <v>79</v>
      </c>
      <c r="J52" s="114" t="s">
        <v>79</v>
      </c>
      <c r="K52" s="114" t="s">
        <v>79</v>
      </c>
      <c r="L52" s="114" t="s">
        <v>79</v>
      </c>
      <c r="M52" s="114" t="s">
        <v>79</v>
      </c>
      <c r="N52" s="114" t="s">
        <v>79</v>
      </c>
      <c r="O52" s="114" t="s">
        <v>79</v>
      </c>
      <c r="P52" s="114" t="s">
        <v>79</v>
      </c>
      <c r="Q52" s="114" t="s">
        <v>79</v>
      </c>
      <c r="R52" s="114" t="s">
        <v>79</v>
      </c>
      <c r="S52" s="114" t="s">
        <v>79</v>
      </c>
      <c r="T52" s="114" t="s">
        <v>79</v>
      </c>
      <c r="U52" s="114" t="s">
        <v>79</v>
      </c>
      <c r="V52" s="114" t="s">
        <v>79</v>
      </c>
      <c r="W52" s="114" t="s">
        <v>79</v>
      </c>
      <c r="X52" s="108"/>
      <c r="Y52" s="108"/>
      <c r="Z52" s="108"/>
      <c r="AA52" s="108"/>
      <c r="AB52" s="93">
        <f>IFERROR(VLOOKUP(K52,'Վարկանիշային չափորոշիչներ'!$G$6:$GE$68,4,FALSE),0)</f>
        <v>0</v>
      </c>
      <c r="AC52" s="93">
        <f>IFERROR(VLOOKUP(L52,'Վարկանիշային չափորոշիչներ'!$G$6:$GE$68,4,FALSE),0)</f>
        <v>0</v>
      </c>
      <c r="AD52" s="93">
        <f>IFERROR(VLOOKUP(M52,'Վարկանիշային չափորոշիչներ'!$G$6:$GE$68,4,FALSE),0)</f>
        <v>0</v>
      </c>
      <c r="AE52" s="93">
        <f>IFERROR(VLOOKUP(N52,'Վարկանիշային չափորոշիչներ'!$G$6:$GE$68,4,FALSE),0)</f>
        <v>0</v>
      </c>
      <c r="AF52" s="93">
        <f>IFERROR(VLOOKUP(O52,'Վարկանիշային չափորոշիչներ'!$G$6:$GE$68,4,FALSE),0)</f>
        <v>0</v>
      </c>
      <c r="AG52" s="93">
        <f>IFERROR(VLOOKUP(P52,'Վարկանիշային չափորոշիչներ'!$G$6:$GE$68,4,FALSE),0)</f>
        <v>0</v>
      </c>
      <c r="AH52" s="93">
        <f>IFERROR(VLOOKUP(Q52,'Վարկանիշային չափորոշիչներ'!$G$6:$GE$68,4,FALSE),0)</f>
        <v>0</v>
      </c>
      <c r="AI52" s="93">
        <f>IFERROR(VLOOKUP(R52,'Վարկանիշային չափորոշիչներ'!$G$6:$GE$68,4,FALSE),0)</f>
        <v>0</v>
      </c>
      <c r="AJ52" s="93">
        <f>IFERROR(VLOOKUP(S52,'Վարկանիշային չափորոշիչներ'!$G$6:$GE$68,4,FALSE),0)</f>
        <v>0</v>
      </c>
      <c r="AK52" s="93">
        <f>IFERROR(VLOOKUP(T52,'Վարկանիշային չափորոշիչներ'!$G$6:$GE$68,4,FALSE),0)</f>
        <v>0</v>
      </c>
      <c r="AL52" s="93">
        <f>IFERROR(VLOOKUP(U52,'Վարկանիշային չափորոշիչներ'!$G$6:$GE$68,4,FALSE),0)</f>
        <v>0</v>
      </c>
      <c r="AM52" s="93">
        <f>IFERROR(VLOOKUP(V52,'Վարկանիշային չափորոշիչներ'!$G$6:$GE$68,4,FALSE),0)</f>
        <v>0</v>
      </c>
      <c r="AN52" s="93">
        <f t="shared" si="2"/>
        <v>0</v>
      </c>
    </row>
    <row r="53" spans="1:40" outlineLevel="2">
      <c r="A53" s="239">
        <v>1156</v>
      </c>
      <c r="B53" s="239">
        <v>11007</v>
      </c>
      <c r="C53" s="333" t="s">
        <v>149</v>
      </c>
      <c r="D53" s="240"/>
      <c r="E53" s="240"/>
      <c r="F53" s="242"/>
      <c r="G53" s="242"/>
      <c r="H53" s="242"/>
      <c r="I53" s="112"/>
      <c r="J53" s="112"/>
      <c r="K53" s="94"/>
      <c r="L53" s="94"/>
      <c r="M53" s="94"/>
      <c r="N53" s="94"/>
      <c r="O53" s="94"/>
      <c r="P53" s="94"/>
      <c r="Q53" s="94"/>
      <c r="R53" s="94"/>
      <c r="S53" s="94"/>
      <c r="T53" s="94"/>
      <c r="U53" s="94"/>
      <c r="V53" s="94"/>
      <c r="W53" s="93">
        <f t="shared" ref="W53:W60" si="19">AN53</f>
        <v>0</v>
      </c>
      <c r="X53" s="108"/>
      <c r="Y53" s="108"/>
      <c r="Z53" s="108"/>
      <c r="AA53" s="108"/>
      <c r="AB53" s="93">
        <f>IFERROR(VLOOKUP(K53,'Վարկանիշային չափորոշիչներ'!$G$6:$GE$68,4,FALSE),0)</f>
        <v>0</v>
      </c>
      <c r="AC53" s="93">
        <f>IFERROR(VLOOKUP(L53,'Վարկանիշային չափորոշիչներ'!$G$6:$GE$68,4,FALSE),0)</f>
        <v>0</v>
      </c>
      <c r="AD53" s="93">
        <f>IFERROR(VLOOKUP(M53,'Վարկանիշային չափորոշիչներ'!$G$6:$GE$68,4,FALSE),0)</f>
        <v>0</v>
      </c>
      <c r="AE53" s="93">
        <f>IFERROR(VLOOKUP(N53,'Վարկանիշային չափորոշիչներ'!$G$6:$GE$68,4,FALSE),0)</f>
        <v>0</v>
      </c>
      <c r="AF53" s="93">
        <f>IFERROR(VLOOKUP(O53,'Վարկանիշային չափորոշիչներ'!$G$6:$GE$68,4,FALSE),0)</f>
        <v>0</v>
      </c>
      <c r="AG53" s="93">
        <f>IFERROR(VLOOKUP(P53,'Վարկանիշային չափորոշիչներ'!$G$6:$GE$68,4,FALSE),0)</f>
        <v>0</v>
      </c>
      <c r="AH53" s="93">
        <f>IFERROR(VLOOKUP(Q53,'Վարկանիշային չափորոշիչներ'!$G$6:$GE$68,4,FALSE),0)</f>
        <v>0</v>
      </c>
      <c r="AI53" s="93">
        <f>IFERROR(VLOOKUP(R53,'Վարկանիշային չափորոշիչներ'!$G$6:$GE$68,4,FALSE),0)</f>
        <v>0</v>
      </c>
      <c r="AJ53" s="93">
        <f>IFERROR(VLOOKUP(S53,'Վարկանիշային չափորոշիչներ'!$G$6:$GE$68,4,FALSE),0)</f>
        <v>0</v>
      </c>
      <c r="AK53" s="93">
        <f>IFERROR(VLOOKUP(T53,'Վարկանիշային չափորոշիչներ'!$G$6:$GE$68,4,FALSE),0)</f>
        <v>0</v>
      </c>
      <c r="AL53" s="93">
        <f>IFERROR(VLOOKUP(U53,'Վարկանիշային չափորոշիչներ'!$G$6:$GE$68,4,FALSE),0)</f>
        <v>0</v>
      </c>
      <c r="AM53" s="93">
        <f>IFERROR(VLOOKUP(V53,'Վարկանիշային չափորոշիչներ'!$G$6:$GE$68,4,FALSE),0)</f>
        <v>0</v>
      </c>
      <c r="AN53" s="93">
        <f t="shared" si="2"/>
        <v>0</v>
      </c>
    </row>
    <row r="54" spans="1:40" outlineLevel="2">
      <c r="A54" s="239">
        <v>1156</v>
      </c>
      <c r="B54" s="239">
        <v>11008</v>
      </c>
      <c r="C54" s="333" t="s">
        <v>150</v>
      </c>
      <c r="D54" s="240"/>
      <c r="E54" s="240"/>
      <c r="F54" s="242"/>
      <c r="G54" s="242"/>
      <c r="H54" s="242"/>
      <c r="I54" s="112"/>
      <c r="J54" s="112"/>
      <c r="K54" s="94"/>
      <c r="L54" s="94"/>
      <c r="M54" s="94"/>
      <c r="N54" s="94"/>
      <c r="O54" s="94"/>
      <c r="P54" s="94"/>
      <c r="Q54" s="94"/>
      <c r="R54" s="94"/>
      <c r="S54" s="94"/>
      <c r="T54" s="94"/>
      <c r="U54" s="94"/>
      <c r="V54" s="94"/>
      <c r="W54" s="93">
        <f t="shared" si="19"/>
        <v>0</v>
      </c>
      <c r="X54" s="108"/>
      <c r="Y54" s="108"/>
      <c r="Z54" s="108"/>
      <c r="AA54" s="108"/>
      <c r="AB54" s="93">
        <f>IFERROR(VLOOKUP(K54,'Վարկանիշային չափորոշիչներ'!$G$6:$GE$68,4,FALSE),0)</f>
        <v>0</v>
      </c>
      <c r="AC54" s="93">
        <f>IFERROR(VLOOKUP(L54,'Վարկանիշային չափորոշիչներ'!$G$6:$GE$68,4,FALSE),0)</f>
        <v>0</v>
      </c>
      <c r="AD54" s="93">
        <f>IFERROR(VLOOKUP(M54,'Վարկանիշային չափորոշիչներ'!$G$6:$GE$68,4,FALSE),0)</f>
        <v>0</v>
      </c>
      <c r="AE54" s="93">
        <f>IFERROR(VLOOKUP(N54,'Վարկանիշային չափորոշիչներ'!$G$6:$GE$68,4,FALSE),0)</f>
        <v>0</v>
      </c>
      <c r="AF54" s="93">
        <f>IFERROR(VLOOKUP(O54,'Վարկանիշային չափորոշիչներ'!$G$6:$GE$68,4,FALSE),0)</f>
        <v>0</v>
      </c>
      <c r="AG54" s="93">
        <f>IFERROR(VLOOKUP(P54,'Վարկանիշային չափորոշիչներ'!$G$6:$GE$68,4,FALSE),0)</f>
        <v>0</v>
      </c>
      <c r="AH54" s="93">
        <f>IFERROR(VLOOKUP(Q54,'Վարկանիշային չափորոշիչներ'!$G$6:$GE$68,4,FALSE),0)</f>
        <v>0</v>
      </c>
      <c r="AI54" s="93">
        <f>IFERROR(VLOOKUP(R54,'Վարկանիշային չափորոշիչներ'!$G$6:$GE$68,4,FALSE),0)</f>
        <v>0</v>
      </c>
      <c r="AJ54" s="93">
        <f>IFERROR(VLOOKUP(S54,'Վարկանիշային չափորոշիչներ'!$G$6:$GE$68,4,FALSE),0)</f>
        <v>0</v>
      </c>
      <c r="AK54" s="93">
        <f>IFERROR(VLOOKUP(T54,'Վարկանիշային չափորոշիչներ'!$G$6:$GE$68,4,FALSE),0)</f>
        <v>0</v>
      </c>
      <c r="AL54" s="93">
        <f>IFERROR(VLOOKUP(U54,'Վարկանիշային չափորոշիչներ'!$G$6:$GE$68,4,FALSE),0)</f>
        <v>0</v>
      </c>
      <c r="AM54" s="93">
        <f>IFERROR(VLOOKUP(V54,'Վարկանիշային չափորոշիչներ'!$G$6:$GE$68,4,FALSE),0)</f>
        <v>0</v>
      </c>
      <c r="AN54" s="93">
        <f t="shared" ref="AN54:AN111" si="20">SUM(AB54:AM54)</f>
        <v>0</v>
      </c>
    </row>
    <row r="55" spans="1:40" outlineLevel="2">
      <c r="A55" s="239">
        <v>1156</v>
      </c>
      <c r="B55" s="239">
        <v>11010</v>
      </c>
      <c r="C55" s="333" t="s">
        <v>151</v>
      </c>
      <c r="D55" s="240"/>
      <c r="E55" s="240"/>
      <c r="F55" s="242"/>
      <c r="G55" s="242"/>
      <c r="H55" s="242"/>
      <c r="I55" s="112"/>
      <c r="J55" s="112"/>
      <c r="K55" s="94"/>
      <c r="L55" s="94"/>
      <c r="M55" s="94"/>
      <c r="N55" s="94"/>
      <c r="O55" s="94"/>
      <c r="P55" s="94"/>
      <c r="Q55" s="94"/>
      <c r="R55" s="94"/>
      <c r="S55" s="94"/>
      <c r="T55" s="94"/>
      <c r="U55" s="94"/>
      <c r="V55" s="94"/>
      <c r="W55" s="93">
        <f t="shared" si="19"/>
        <v>0</v>
      </c>
      <c r="X55" s="108"/>
      <c r="Y55" s="108"/>
      <c r="Z55" s="108"/>
      <c r="AA55" s="108"/>
      <c r="AB55" s="93">
        <f>IFERROR(VLOOKUP(K55,'Վարկանիշային չափորոշիչներ'!$G$6:$GE$68,4,FALSE),0)</f>
        <v>0</v>
      </c>
      <c r="AC55" s="93">
        <f>IFERROR(VLOOKUP(L55,'Վարկանիշային չափորոշիչներ'!$G$6:$GE$68,4,FALSE),0)</f>
        <v>0</v>
      </c>
      <c r="AD55" s="93">
        <f>IFERROR(VLOOKUP(M55,'Վարկանիշային չափորոշիչներ'!$G$6:$GE$68,4,FALSE),0)</f>
        <v>0</v>
      </c>
      <c r="AE55" s="93">
        <f>IFERROR(VLOOKUP(N55,'Վարկանիշային չափորոշիչներ'!$G$6:$GE$68,4,FALSE),0)</f>
        <v>0</v>
      </c>
      <c r="AF55" s="93">
        <f>IFERROR(VLOOKUP(O55,'Վարկանիշային չափորոշիչներ'!$G$6:$GE$68,4,FALSE),0)</f>
        <v>0</v>
      </c>
      <c r="AG55" s="93">
        <f>IFERROR(VLOOKUP(P55,'Վարկանիշային չափորոշիչներ'!$G$6:$GE$68,4,FALSE),0)</f>
        <v>0</v>
      </c>
      <c r="AH55" s="93">
        <f>IFERROR(VLOOKUP(Q55,'Վարկանիշային չափորոշիչներ'!$G$6:$GE$68,4,FALSE),0)</f>
        <v>0</v>
      </c>
      <c r="AI55" s="93">
        <f>IFERROR(VLOOKUP(R55,'Վարկանիշային չափորոշիչներ'!$G$6:$GE$68,4,FALSE),0)</f>
        <v>0</v>
      </c>
      <c r="AJ55" s="93">
        <f>IFERROR(VLOOKUP(S55,'Վարկանիշային չափորոշիչներ'!$G$6:$GE$68,4,FALSE),0)</f>
        <v>0</v>
      </c>
      <c r="AK55" s="93">
        <f>IFERROR(VLOOKUP(T55,'Վարկանիշային չափորոշիչներ'!$G$6:$GE$68,4,FALSE),0)</f>
        <v>0</v>
      </c>
      <c r="AL55" s="93">
        <f>IFERROR(VLOOKUP(U55,'Վարկանիշային չափորոշիչներ'!$G$6:$GE$68,4,FALSE),0)</f>
        <v>0</v>
      </c>
      <c r="AM55" s="93">
        <f>IFERROR(VLOOKUP(V55,'Վարկանիշային չափորոշիչներ'!$G$6:$GE$68,4,FALSE),0)</f>
        <v>0</v>
      </c>
      <c r="AN55" s="93">
        <f t="shared" si="20"/>
        <v>0</v>
      </c>
    </row>
    <row r="56" spans="1:40" outlineLevel="2">
      <c r="A56" s="239">
        <v>1156</v>
      </c>
      <c r="B56" s="239">
        <v>11011</v>
      </c>
      <c r="C56" s="333" t="s">
        <v>152</v>
      </c>
      <c r="D56" s="240"/>
      <c r="E56" s="240"/>
      <c r="F56" s="242"/>
      <c r="G56" s="242"/>
      <c r="H56" s="242"/>
      <c r="I56" s="112"/>
      <c r="J56" s="112"/>
      <c r="K56" s="94"/>
      <c r="L56" s="94"/>
      <c r="M56" s="94"/>
      <c r="N56" s="94"/>
      <c r="O56" s="94"/>
      <c r="P56" s="94"/>
      <c r="Q56" s="94"/>
      <c r="R56" s="94"/>
      <c r="S56" s="94"/>
      <c r="T56" s="94"/>
      <c r="U56" s="94"/>
      <c r="V56" s="94"/>
      <c r="W56" s="93">
        <f t="shared" si="19"/>
        <v>0</v>
      </c>
      <c r="X56" s="108"/>
      <c r="Y56" s="108"/>
      <c r="Z56" s="108"/>
      <c r="AA56" s="108"/>
      <c r="AB56" s="93">
        <f>IFERROR(VLOOKUP(K56,'Վարկանիշային չափորոշիչներ'!$G$6:$GE$68,4,FALSE),0)</f>
        <v>0</v>
      </c>
      <c r="AC56" s="93">
        <f>IFERROR(VLOOKUP(L56,'Վարկանիշային չափորոշիչներ'!$G$6:$GE$68,4,FALSE),0)</f>
        <v>0</v>
      </c>
      <c r="AD56" s="93">
        <f>IFERROR(VLOOKUP(M56,'Վարկանիշային չափորոշիչներ'!$G$6:$GE$68,4,FALSE),0)</f>
        <v>0</v>
      </c>
      <c r="AE56" s="93">
        <f>IFERROR(VLOOKUP(N56,'Վարկանիշային չափորոշիչներ'!$G$6:$GE$68,4,FALSE),0)</f>
        <v>0</v>
      </c>
      <c r="AF56" s="93">
        <f>IFERROR(VLOOKUP(O56,'Վարկանիշային չափորոշիչներ'!$G$6:$GE$68,4,FALSE),0)</f>
        <v>0</v>
      </c>
      <c r="AG56" s="93">
        <f>IFERROR(VLOOKUP(P56,'Վարկանիշային չափորոշիչներ'!$G$6:$GE$68,4,FALSE),0)</f>
        <v>0</v>
      </c>
      <c r="AH56" s="93">
        <f>IFERROR(VLOOKUP(Q56,'Վարկանիշային չափորոշիչներ'!$G$6:$GE$68,4,FALSE),0)</f>
        <v>0</v>
      </c>
      <c r="AI56" s="93">
        <f>IFERROR(VLOOKUP(R56,'Վարկանիշային չափորոշիչներ'!$G$6:$GE$68,4,FALSE),0)</f>
        <v>0</v>
      </c>
      <c r="AJ56" s="93">
        <f>IFERROR(VLOOKUP(S56,'Վարկանիշային չափորոշիչներ'!$G$6:$GE$68,4,FALSE),0)</f>
        <v>0</v>
      </c>
      <c r="AK56" s="93">
        <f>IFERROR(VLOOKUP(T56,'Վարկանիշային չափորոշիչներ'!$G$6:$GE$68,4,FALSE),0)</f>
        <v>0</v>
      </c>
      <c r="AL56" s="93">
        <f>IFERROR(VLOOKUP(U56,'Վարկանիշային չափորոշիչներ'!$G$6:$GE$68,4,FALSE),0)</f>
        <v>0</v>
      </c>
      <c r="AM56" s="93">
        <f>IFERROR(VLOOKUP(V56,'Վարկանիշային չափորոշիչներ'!$G$6:$GE$68,4,FALSE),0)</f>
        <v>0</v>
      </c>
      <c r="AN56" s="93">
        <f t="shared" si="20"/>
        <v>0</v>
      </c>
    </row>
    <row r="57" spans="1:40" ht="24" outlineLevel="2">
      <c r="A57" s="239">
        <v>1156</v>
      </c>
      <c r="B57" s="239">
        <v>11012</v>
      </c>
      <c r="C57" s="333" t="s">
        <v>153</v>
      </c>
      <c r="D57" s="240"/>
      <c r="E57" s="240"/>
      <c r="F57" s="242"/>
      <c r="G57" s="242"/>
      <c r="H57" s="242"/>
      <c r="I57" s="112"/>
      <c r="J57" s="112"/>
      <c r="K57" s="94"/>
      <c r="L57" s="94"/>
      <c r="M57" s="94"/>
      <c r="N57" s="94"/>
      <c r="O57" s="94"/>
      <c r="P57" s="94"/>
      <c r="Q57" s="94"/>
      <c r="R57" s="94"/>
      <c r="S57" s="94"/>
      <c r="T57" s="94"/>
      <c r="U57" s="94"/>
      <c r="V57" s="94"/>
      <c r="W57" s="93">
        <f t="shared" si="19"/>
        <v>0</v>
      </c>
      <c r="X57" s="108"/>
      <c r="Y57" s="108"/>
      <c r="Z57" s="108"/>
      <c r="AA57" s="108"/>
      <c r="AB57" s="93">
        <f>IFERROR(VLOOKUP(K57,'Վարկանիշային չափորոշիչներ'!$G$6:$GE$68,4,FALSE),0)</f>
        <v>0</v>
      </c>
      <c r="AC57" s="93">
        <f>IFERROR(VLOOKUP(L57,'Վարկանիշային չափորոշիչներ'!$G$6:$GE$68,4,FALSE),0)</f>
        <v>0</v>
      </c>
      <c r="AD57" s="93">
        <f>IFERROR(VLOOKUP(M57,'Վարկանիշային չափորոշիչներ'!$G$6:$GE$68,4,FALSE),0)</f>
        <v>0</v>
      </c>
      <c r="AE57" s="93">
        <f>IFERROR(VLOOKUP(N57,'Վարկանիշային չափորոշիչներ'!$G$6:$GE$68,4,FALSE),0)</f>
        <v>0</v>
      </c>
      <c r="AF57" s="93">
        <f>IFERROR(VLOOKUP(O57,'Վարկանիշային չափորոշիչներ'!$G$6:$GE$68,4,FALSE),0)</f>
        <v>0</v>
      </c>
      <c r="AG57" s="93">
        <f>IFERROR(VLOOKUP(P57,'Վարկանիշային չափորոշիչներ'!$G$6:$GE$68,4,FALSE),0)</f>
        <v>0</v>
      </c>
      <c r="AH57" s="93">
        <f>IFERROR(VLOOKUP(Q57,'Վարկանիշային չափորոշիչներ'!$G$6:$GE$68,4,FALSE),0)</f>
        <v>0</v>
      </c>
      <c r="AI57" s="93">
        <f>IFERROR(VLOOKUP(R57,'Վարկանիշային չափորոշիչներ'!$G$6:$GE$68,4,FALSE),0)</f>
        <v>0</v>
      </c>
      <c r="AJ57" s="93">
        <f>IFERROR(VLOOKUP(S57,'Վարկանիշային չափորոշիչներ'!$G$6:$GE$68,4,FALSE),0)</f>
        <v>0</v>
      </c>
      <c r="AK57" s="93">
        <f>IFERROR(VLOOKUP(T57,'Վարկանիշային չափորոշիչներ'!$G$6:$GE$68,4,FALSE),0)</f>
        <v>0</v>
      </c>
      <c r="AL57" s="93">
        <f>IFERROR(VLOOKUP(U57,'Վարկանիշային չափորոշիչներ'!$G$6:$GE$68,4,FALSE),0)</f>
        <v>0</v>
      </c>
      <c r="AM57" s="93">
        <f>IFERROR(VLOOKUP(V57,'Վարկանիշային չափորոշիչներ'!$G$6:$GE$68,4,FALSE),0)</f>
        <v>0</v>
      </c>
      <c r="AN57" s="93">
        <f t="shared" si="20"/>
        <v>0</v>
      </c>
    </row>
    <row r="58" spans="1:40" outlineLevel="2">
      <c r="A58" s="239">
        <v>1156</v>
      </c>
      <c r="B58" s="239">
        <v>11013</v>
      </c>
      <c r="C58" s="333" t="s">
        <v>154</v>
      </c>
      <c r="D58" s="240"/>
      <c r="E58" s="240"/>
      <c r="F58" s="242"/>
      <c r="G58" s="242"/>
      <c r="H58" s="242"/>
      <c r="I58" s="112"/>
      <c r="J58" s="112"/>
      <c r="K58" s="94"/>
      <c r="L58" s="94"/>
      <c r="M58" s="94"/>
      <c r="N58" s="94"/>
      <c r="O58" s="94"/>
      <c r="P58" s="94"/>
      <c r="Q58" s="94"/>
      <c r="R58" s="94"/>
      <c r="S58" s="94"/>
      <c r="T58" s="94"/>
      <c r="U58" s="94"/>
      <c r="V58" s="94"/>
      <c r="W58" s="93">
        <f t="shared" si="19"/>
        <v>0</v>
      </c>
      <c r="X58" s="108"/>
      <c r="Y58" s="108"/>
      <c r="Z58" s="108"/>
      <c r="AA58" s="108"/>
      <c r="AB58" s="93">
        <f>IFERROR(VLOOKUP(K58,'Վարկանիշային չափորոշիչներ'!$G$6:$GE$68,4,FALSE),0)</f>
        <v>0</v>
      </c>
      <c r="AC58" s="93">
        <f>IFERROR(VLOOKUP(L58,'Վարկանիշային չափորոշիչներ'!$G$6:$GE$68,4,FALSE),0)</f>
        <v>0</v>
      </c>
      <c r="AD58" s="93">
        <f>IFERROR(VLOOKUP(M58,'Վարկանիշային չափորոշիչներ'!$G$6:$GE$68,4,FALSE),0)</f>
        <v>0</v>
      </c>
      <c r="AE58" s="93">
        <f>IFERROR(VLOOKUP(N58,'Վարկանիշային չափորոշիչներ'!$G$6:$GE$68,4,FALSE),0)</f>
        <v>0</v>
      </c>
      <c r="AF58" s="93">
        <f>IFERROR(VLOOKUP(O58,'Վարկանիշային չափորոշիչներ'!$G$6:$GE$68,4,FALSE),0)</f>
        <v>0</v>
      </c>
      <c r="AG58" s="93">
        <f>IFERROR(VLOOKUP(P58,'Վարկանիշային չափորոշիչներ'!$G$6:$GE$68,4,FALSE),0)</f>
        <v>0</v>
      </c>
      <c r="AH58" s="93">
        <f>IFERROR(VLOOKUP(Q58,'Վարկանիշային չափորոշիչներ'!$G$6:$GE$68,4,FALSE),0)</f>
        <v>0</v>
      </c>
      <c r="AI58" s="93">
        <f>IFERROR(VLOOKUP(R58,'Վարկանիշային չափորոշիչներ'!$G$6:$GE$68,4,FALSE),0)</f>
        <v>0</v>
      </c>
      <c r="AJ58" s="93">
        <f>IFERROR(VLOOKUP(S58,'Վարկանիշային չափորոշիչներ'!$G$6:$GE$68,4,FALSE),0)</f>
        <v>0</v>
      </c>
      <c r="AK58" s="93">
        <f>IFERROR(VLOOKUP(T58,'Վարկանիշային չափորոշիչներ'!$G$6:$GE$68,4,FALSE),0)</f>
        <v>0</v>
      </c>
      <c r="AL58" s="93">
        <f>IFERROR(VLOOKUP(U58,'Վարկանիշային չափորոշիչներ'!$G$6:$GE$68,4,FALSE),0)</f>
        <v>0</v>
      </c>
      <c r="AM58" s="93">
        <f>IFERROR(VLOOKUP(V58,'Վարկանիշային չափորոշիչներ'!$G$6:$GE$68,4,FALSE),0)</f>
        <v>0</v>
      </c>
      <c r="AN58" s="93">
        <f t="shared" si="20"/>
        <v>0</v>
      </c>
    </row>
    <row r="59" spans="1:40" outlineLevel="2">
      <c r="A59" s="239">
        <v>1156</v>
      </c>
      <c r="B59" s="239">
        <v>12002</v>
      </c>
      <c r="C59" s="333" t="s">
        <v>155</v>
      </c>
      <c r="D59" s="240"/>
      <c r="E59" s="240"/>
      <c r="F59" s="242"/>
      <c r="G59" s="242"/>
      <c r="H59" s="242"/>
      <c r="I59" s="112"/>
      <c r="J59" s="112"/>
      <c r="K59" s="94"/>
      <c r="L59" s="94"/>
      <c r="M59" s="94"/>
      <c r="N59" s="94"/>
      <c r="O59" s="94"/>
      <c r="P59" s="94"/>
      <c r="Q59" s="94"/>
      <c r="R59" s="94"/>
      <c r="S59" s="94"/>
      <c r="T59" s="94"/>
      <c r="U59" s="94"/>
      <c r="V59" s="94"/>
      <c r="W59" s="93">
        <f t="shared" si="19"/>
        <v>0</v>
      </c>
      <c r="X59" s="108"/>
      <c r="Y59" s="108"/>
      <c r="Z59" s="108"/>
      <c r="AA59" s="108"/>
      <c r="AB59" s="93">
        <f>IFERROR(VLOOKUP(K59,'Վարկանիշային չափորոշիչներ'!$G$6:$GE$68,4,FALSE),0)</f>
        <v>0</v>
      </c>
      <c r="AC59" s="93">
        <f>IFERROR(VLOOKUP(L59,'Վարկանիշային չափորոշիչներ'!$G$6:$GE$68,4,FALSE),0)</f>
        <v>0</v>
      </c>
      <c r="AD59" s="93">
        <f>IFERROR(VLOOKUP(M59,'Վարկանիշային չափորոշիչներ'!$G$6:$GE$68,4,FALSE),0)</f>
        <v>0</v>
      </c>
      <c r="AE59" s="93">
        <f>IFERROR(VLOOKUP(N59,'Վարկանիշային չափորոշիչներ'!$G$6:$GE$68,4,FALSE),0)</f>
        <v>0</v>
      </c>
      <c r="AF59" s="93">
        <f>IFERROR(VLOOKUP(O59,'Վարկանիշային չափորոշիչներ'!$G$6:$GE$68,4,FALSE),0)</f>
        <v>0</v>
      </c>
      <c r="AG59" s="93">
        <f>IFERROR(VLOOKUP(P59,'Վարկանիշային չափորոշիչներ'!$G$6:$GE$68,4,FALSE),0)</f>
        <v>0</v>
      </c>
      <c r="AH59" s="93">
        <f>IFERROR(VLOOKUP(Q59,'Վարկանիշային չափորոշիչներ'!$G$6:$GE$68,4,FALSE),0)</f>
        <v>0</v>
      </c>
      <c r="AI59" s="93">
        <f>IFERROR(VLOOKUP(R59,'Վարկանիշային չափորոշիչներ'!$G$6:$GE$68,4,FALSE),0)</f>
        <v>0</v>
      </c>
      <c r="AJ59" s="93">
        <f>IFERROR(VLOOKUP(S59,'Վարկանիշային չափորոշիչներ'!$G$6:$GE$68,4,FALSE),0)</f>
        <v>0</v>
      </c>
      <c r="AK59" s="93">
        <f>IFERROR(VLOOKUP(T59,'Վարկանիշային չափորոշիչներ'!$G$6:$GE$68,4,FALSE),0)</f>
        <v>0</v>
      </c>
      <c r="AL59" s="93">
        <f>IFERROR(VLOOKUP(U59,'Վարկանիշային չափորոշիչներ'!$G$6:$GE$68,4,FALSE),0)</f>
        <v>0</v>
      </c>
      <c r="AM59" s="93">
        <f>IFERROR(VLOOKUP(V59,'Վարկանիշային չափորոշիչներ'!$G$6:$GE$68,4,FALSE),0)</f>
        <v>0</v>
      </c>
      <c r="AN59" s="93">
        <f t="shared" si="20"/>
        <v>0</v>
      </c>
    </row>
    <row r="60" spans="1:40" outlineLevel="2">
      <c r="A60" s="239">
        <v>1156</v>
      </c>
      <c r="B60" s="239">
        <v>12001</v>
      </c>
      <c r="C60" s="333" t="s">
        <v>156</v>
      </c>
      <c r="D60" s="240"/>
      <c r="E60" s="240"/>
      <c r="F60" s="242"/>
      <c r="G60" s="242"/>
      <c r="H60" s="242"/>
      <c r="I60" s="112"/>
      <c r="J60" s="112"/>
      <c r="K60" s="94"/>
      <c r="L60" s="94"/>
      <c r="M60" s="94"/>
      <c r="N60" s="94"/>
      <c r="O60" s="94"/>
      <c r="P60" s="94"/>
      <c r="Q60" s="94"/>
      <c r="R60" s="94"/>
      <c r="S60" s="94"/>
      <c r="T60" s="94"/>
      <c r="U60" s="94"/>
      <c r="V60" s="94"/>
      <c r="W60" s="93">
        <f t="shared" si="19"/>
        <v>0</v>
      </c>
      <c r="X60" s="108"/>
      <c r="Y60" s="108"/>
      <c r="Z60" s="108"/>
      <c r="AA60" s="108"/>
      <c r="AB60" s="93">
        <f>IFERROR(VLOOKUP(K60,'Վարկանիշային չափորոշիչներ'!$G$6:$GE$68,4,FALSE),0)</f>
        <v>0</v>
      </c>
      <c r="AC60" s="93">
        <f>IFERROR(VLOOKUP(L60,'Վարկանիշային չափորոշիչներ'!$G$6:$GE$68,4,FALSE),0)</f>
        <v>0</v>
      </c>
      <c r="AD60" s="93">
        <f>IFERROR(VLOOKUP(M60,'Վարկանիշային չափորոշիչներ'!$G$6:$GE$68,4,FALSE),0)</f>
        <v>0</v>
      </c>
      <c r="AE60" s="93">
        <f>IFERROR(VLOOKUP(N60,'Վարկանիշային չափորոշիչներ'!$G$6:$GE$68,4,FALSE),0)</f>
        <v>0</v>
      </c>
      <c r="AF60" s="93">
        <f>IFERROR(VLOOKUP(O60,'Վարկանիշային չափորոշիչներ'!$G$6:$GE$68,4,FALSE),0)</f>
        <v>0</v>
      </c>
      <c r="AG60" s="93">
        <f>IFERROR(VLOOKUP(P60,'Վարկանիշային չափորոշիչներ'!$G$6:$GE$68,4,FALSE),0)</f>
        <v>0</v>
      </c>
      <c r="AH60" s="93">
        <f>IFERROR(VLOOKUP(Q60,'Վարկանիշային չափորոշիչներ'!$G$6:$GE$68,4,FALSE),0)</f>
        <v>0</v>
      </c>
      <c r="AI60" s="93">
        <f>IFERROR(VLOOKUP(R60,'Վարկանիշային չափորոշիչներ'!$G$6:$GE$68,4,FALSE),0)</f>
        <v>0</v>
      </c>
      <c r="AJ60" s="93">
        <f>IFERROR(VLOOKUP(S60,'Վարկանիշային չափորոշիչներ'!$G$6:$GE$68,4,FALSE),0)</f>
        <v>0</v>
      </c>
      <c r="AK60" s="93">
        <f>IFERROR(VLOOKUP(T60,'Վարկանիշային չափորոշիչներ'!$G$6:$GE$68,4,FALSE),0)</f>
        <v>0</v>
      </c>
      <c r="AL60" s="93">
        <f>IFERROR(VLOOKUP(U60,'Վարկանիշային չափորոշիչներ'!$G$6:$GE$68,4,FALSE),0)</f>
        <v>0</v>
      </c>
      <c r="AM60" s="93">
        <f>IFERROR(VLOOKUP(V60,'Վարկանիշային չափորոշիչներ'!$G$6:$GE$68,4,FALSE),0)</f>
        <v>0</v>
      </c>
      <c r="AN60" s="93">
        <f t="shared" si="20"/>
        <v>0</v>
      </c>
    </row>
    <row r="61" spans="1:40" outlineLevel="1">
      <c r="A61" s="236">
        <v>1213</v>
      </c>
      <c r="B61" s="236"/>
      <c r="C61" s="369" t="s">
        <v>157</v>
      </c>
      <c r="D61" s="250">
        <f>SUM(D62:D84)</f>
        <v>0</v>
      </c>
      <c r="E61" s="250">
        <f t="shared" ref="E61:H61" si="21">SUM(E62:E84)</f>
        <v>0</v>
      </c>
      <c r="F61" s="251">
        <f t="shared" si="21"/>
        <v>0</v>
      </c>
      <c r="G61" s="251">
        <f t="shared" si="21"/>
        <v>0</v>
      </c>
      <c r="H61" s="251">
        <f t="shared" si="21"/>
        <v>0</v>
      </c>
      <c r="I61" s="118" t="s">
        <v>79</v>
      </c>
      <c r="J61" s="118" t="s">
        <v>79</v>
      </c>
      <c r="K61" s="118" t="s">
        <v>79</v>
      </c>
      <c r="L61" s="118" t="s">
        <v>79</v>
      </c>
      <c r="M61" s="118" t="s">
        <v>79</v>
      </c>
      <c r="N61" s="118" t="s">
        <v>79</v>
      </c>
      <c r="O61" s="118" t="s">
        <v>79</v>
      </c>
      <c r="P61" s="118" t="s">
        <v>79</v>
      </c>
      <c r="Q61" s="118" t="s">
        <v>79</v>
      </c>
      <c r="R61" s="118" t="s">
        <v>79</v>
      </c>
      <c r="S61" s="118" t="s">
        <v>79</v>
      </c>
      <c r="T61" s="118" t="s">
        <v>79</v>
      </c>
      <c r="U61" s="118" t="s">
        <v>79</v>
      </c>
      <c r="V61" s="118" t="s">
        <v>79</v>
      </c>
      <c r="W61" s="114" t="s">
        <v>79</v>
      </c>
      <c r="X61" s="108"/>
      <c r="Y61" s="108"/>
      <c r="Z61" s="108"/>
      <c r="AA61" s="108"/>
      <c r="AB61" s="93">
        <f>IFERROR(VLOOKUP(K61,'Վարկանիշային չափորոշիչներ'!$G$6:$GE$68,4,FALSE),0)</f>
        <v>0</v>
      </c>
      <c r="AC61" s="93">
        <f>IFERROR(VLOOKUP(L61,'Վարկանիշային չափորոշիչներ'!$G$6:$GE$68,4,FALSE),0)</f>
        <v>0</v>
      </c>
      <c r="AD61" s="93">
        <f>IFERROR(VLOOKUP(M61,'Վարկանիշային չափորոշիչներ'!$G$6:$GE$68,4,FALSE),0)</f>
        <v>0</v>
      </c>
      <c r="AE61" s="93">
        <f>IFERROR(VLOOKUP(N61,'Վարկանիշային չափորոշիչներ'!$G$6:$GE$68,4,FALSE),0)</f>
        <v>0</v>
      </c>
      <c r="AF61" s="93">
        <f>IFERROR(VLOOKUP(O61,'Վարկանիշային չափորոշիչներ'!$G$6:$GE$68,4,FALSE),0)</f>
        <v>0</v>
      </c>
      <c r="AG61" s="93">
        <f>IFERROR(VLOOKUP(P61,'Վարկանիշային չափորոշիչներ'!$G$6:$GE$68,4,FALSE),0)</f>
        <v>0</v>
      </c>
      <c r="AH61" s="93">
        <f>IFERROR(VLOOKUP(Q61,'Վարկանիշային չափորոշիչներ'!$G$6:$GE$68,4,FALSE),0)</f>
        <v>0</v>
      </c>
      <c r="AI61" s="93">
        <f>IFERROR(VLOOKUP(R61,'Վարկանիշային չափորոշիչներ'!$G$6:$GE$68,4,FALSE),0)</f>
        <v>0</v>
      </c>
      <c r="AJ61" s="93">
        <f>IFERROR(VLOOKUP(S61,'Վարկանիշային չափորոշիչներ'!$G$6:$GE$68,4,FALSE),0)</f>
        <v>0</v>
      </c>
      <c r="AK61" s="93">
        <f>IFERROR(VLOOKUP(T61,'Վարկանիշային չափորոշիչներ'!$G$6:$GE$68,4,FALSE),0)</f>
        <v>0</v>
      </c>
      <c r="AL61" s="93">
        <f>IFERROR(VLOOKUP(U61,'Վարկանիշային չափորոշիչներ'!$G$6:$GE$68,4,FALSE),0)</f>
        <v>0</v>
      </c>
      <c r="AM61" s="93">
        <f>IFERROR(VLOOKUP(V61,'Վարկանիշային չափորոշիչներ'!$G$6:$GE$68,4,FALSE),0)</f>
        <v>0</v>
      </c>
      <c r="AN61" s="93">
        <f t="shared" si="20"/>
        <v>0</v>
      </c>
    </row>
    <row r="62" spans="1:40" outlineLevel="2">
      <c r="A62" s="239">
        <v>1213</v>
      </c>
      <c r="B62" s="239">
        <v>11001</v>
      </c>
      <c r="C62" s="370" t="s">
        <v>158</v>
      </c>
      <c r="D62" s="247"/>
      <c r="E62" s="247"/>
      <c r="F62" s="241"/>
      <c r="G62" s="242"/>
      <c r="H62" s="242"/>
      <c r="I62" s="112"/>
      <c r="J62" s="112"/>
      <c r="K62" s="94"/>
      <c r="L62" s="94"/>
      <c r="M62" s="94"/>
      <c r="N62" s="94"/>
      <c r="O62" s="94"/>
      <c r="P62" s="94"/>
      <c r="Q62" s="94"/>
      <c r="R62" s="94"/>
      <c r="S62" s="94"/>
      <c r="T62" s="94"/>
      <c r="U62" s="94"/>
      <c r="V62" s="94"/>
      <c r="W62" s="93">
        <f t="shared" ref="W62:W84" si="22">AN62</f>
        <v>0</v>
      </c>
      <c r="X62" s="108"/>
      <c r="Y62" s="108"/>
      <c r="Z62" s="108"/>
      <c r="AA62" s="108"/>
      <c r="AB62" s="93">
        <f>IFERROR(VLOOKUP(K62,'Վարկանիշային չափորոշիչներ'!$G$6:$GE$68,4,FALSE),0)</f>
        <v>0</v>
      </c>
      <c r="AC62" s="93">
        <f>IFERROR(VLOOKUP(L62,'Վարկանիշային չափորոշիչներ'!$G$6:$GE$68,4,FALSE),0)</f>
        <v>0</v>
      </c>
      <c r="AD62" s="93">
        <f>IFERROR(VLOOKUP(M62,'Վարկանիշային չափորոշիչներ'!$G$6:$GE$68,4,FALSE),0)</f>
        <v>0</v>
      </c>
      <c r="AE62" s="93">
        <f>IFERROR(VLOOKUP(N62,'Վարկանիշային չափորոշիչներ'!$G$6:$GE$68,4,FALSE),0)</f>
        <v>0</v>
      </c>
      <c r="AF62" s="93">
        <f>IFERROR(VLOOKUP(O62,'Վարկանիշային չափորոշիչներ'!$G$6:$GE$68,4,FALSE),0)</f>
        <v>0</v>
      </c>
      <c r="AG62" s="93">
        <f>IFERROR(VLOOKUP(P62,'Վարկանիշային չափորոշիչներ'!$G$6:$GE$68,4,FALSE),0)</f>
        <v>0</v>
      </c>
      <c r="AH62" s="93">
        <f>IFERROR(VLOOKUP(Q62,'Վարկանիշային չափորոշիչներ'!$G$6:$GE$68,4,FALSE),0)</f>
        <v>0</v>
      </c>
      <c r="AI62" s="93">
        <f>IFERROR(VLOOKUP(R62,'Վարկանիշային չափորոշիչներ'!$G$6:$GE$68,4,FALSE),0)</f>
        <v>0</v>
      </c>
      <c r="AJ62" s="93">
        <f>IFERROR(VLOOKUP(S62,'Վարկանիշային չափորոշիչներ'!$G$6:$GE$68,4,FALSE),0)</f>
        <v>0</v>
      </c>
      <c r="AK62" s="93">
        <f>IFERROR(VLOOKUP(T62,'Վարկանիշային չափորոշիչներ'!$G$6:$GE$68,4,FALSE),0)</f>
        <v>0</v>
      </c>
      <c r="AL62" s="93">
        <f>IFERROR(VLOOKUP(U62,'Վարկանիշային չափորոշիչներ'!$G$6:$GE$68,4,FALSE),0)</f>
        <v>0</v>
      </c>
      <c r="AM62" s="93">
        <f>IFERROR(VLOOKUP(V62,'Վարկանիշային չափորոշիչներ'!$G$6:$GE$68,4,FALSE),0)</f>
        <v>0</v>
      </c>
      <c r="AN62" s="93">
        <f t="shared" si="20"/>
        <v>0</v>
      </c>
    </row>
    <row r="63" spans="1:40" outlineLevel="2">
      <c r="A63" s="239">
        <v>1213</v>
      </c>
      <c r="B63" s="239">
        <v>11002</v>
      </c>
      <c r="C63" s="370" t="s">
        <v>159</v>
      </c>
      <c r="D63" s="248"/>
      <c r="E63" s="248"/>
      <c r="F63" s="241"/>
      <c r="G63" s="242"/>
      <c r="H63" s="242"/>
      <c r="I63" s="112"/>
      <c r="J63" s="112"/>
      <c r="K63" s="94"/>
      <c r="L63" s="94"/>
      <c r="M63" s="94"/>
      <c r="N63" s="94"/>
      <c r="O63" s="94"/>
      <c r="P63" s="94"/>
      <c r="Q63" s="94"/>
      <c r="R63" s="94"/>
      <c r="S63" s="94"/>
      <c r="T63" s="94"/>
      <c r="U63" s="94"/>
      <c r="V63" s="94"/>
      <c r="W63" s="93">
        <f t="shared" si="22"/>
        <v>0</v>
      </c>
      <c r="X63" s="108"/>
      <c r="Y63" s="108"/>
      <c r="Z63" s="108"/>
      <c r="AA63" s="108"/>
      <c r="AB63" s="93">
        <f>IFERROR(VLOOKUP(K63,'Վարկանիշային չափորոշիչներ'!$G$6:$GE$68,4,FALSE),0)</f>
        <v>0</v>
      </c>
      <c r="AC63" s="93">
        <f>IFERROR(VLOOKUP(L63,'Վարկանիշային չափորոշիչներ'!$G$6:$GE$68,4,FALSE),0)</f>
        <v>0</v>
      </c>
      <c r="AD63" s="93">
        <f>IFERROR(VLOOKUP(M63,'Վարկանիշային չափորոշիչներ'!$G$6:$GE$68,4,FALSE),0)</f>
        <v>0</v>
      </c>
      <c r="AE63" s="93">
        <f>IFERROR(VLOOKUP(N63,'Վարկանիշային չափորոշիչներ'!$G$6:$GE$68,4,FALSE),0)</f>
        <v>0</v>
      </c>
      <c r="AF63" s="93">
        <f>IFERROR(VLOOKUP(O63,'Վարկանիշային չափորոշիչներ'!$G$6:$GE$68,4,FALSE),0)</f>
        <v>0</v>
      </c>
      <c r="AG63" s="93">
        <f>IFERROR(VLOOKUP(P63,'Վարկանիշային չափորոշիչներ'!$G$6:$GE$68,4,FALSE),0)</f>
        <v>0</v>
      </c>
      <c r="AH63" s="93">
        <f>IFERROR(VLOOKUP(Q63,'Վարկանիշային չափորոշիչներ'!$G$6:$GE$68,4,FALSE),0)</f>
        <v>0</v>
      </c>
      <c r="AI63" s="93">
        <f>IFERROR(VLOOKUP(R63,'Վարկանիշային չափորոշիչներ'!$G$6:$GE$68,4,FALSE),0)</f>
        <v>0</v>
      </c>
      <c r="AJ63" s="93">
        <f>IFERROR(VLOOKUP(S63,'Վարկանիշային չափորոշիչներ'!$G$6:$GE$68,4,FALSE),0)</f>
        <v>0</v>
      </c>
      <c r="AK63" s="93">
        <f>IFERROR(VLOOKUP(T63,'Վարկանիշային չափորոշիչներ'!$G$6:$GE$68,4,FALSE),0)</f>
        <v>0</v>
      </c>
      <c r="AL63" s="93">
        <f>IFERROR(VLOOKUP(U63,'Վարկանիշային չափորոշիչներ'!$G$6:$GE$68,4,FALSE),0)</f>
        <v>0</v>
      </c>
      <c r="AM63" s="93">
        <f>IFERROR(VLOOKUP(V63,'Վարկանիշային չափորոշիչներ'!$G$6:$GE$68,4,FALSE),0)</f>
        <v>0</v>
      </c>
      <c r="AN63" s="93">
        <f t="shared" si="20"/>
        <v>0</v>
      </c>
    </row>
    <row r="64" spans="1:40" outlineLevel="2">
      <c r="A64" s="239">
        <v>1213</v>
      </c>
      <c r="B64" s="239">
        <v>11003</v>
      </c>
      <c r="C64" s="370" t="s">
        <v>160</v>
      </c>
      <c r="D64" s="248"/>
      <c r="E64" s="247"/>
      <c r="F64" s="264"/>
      <c r="G64" s="242"/>
      <c r="H64" s="242"/>
      <c r="I64" s="112"/>
      <c r="J64" s="112"/>
      <c r="K64" s="94"/>
      <c r="L64" s="94"/>
      <c r="M64" s="94"/>
      <c r="N64" s="94"/>
      <c r="O64" s="94"/>
      <c r="P64" s="94"/>
      <c r="Q64" s="94"/>
      <c r="R64" s="94"/>
      <c r="S64" s="94"/>
      <c r="T64" s="94"/>
      <c r="U64" s="94"/>
      <c r="V64" s="94"/>
      <c r="W64" s="93">
        <f t="shared" si="22"/>
        <v>0</v>
      </c>
      <c r="X64" s="108"/>
      <c r="Y64" s="108"/>
      <c r="Z64" s="108"/>
      <c r="AA64" s="108"/>
      <c r="AB64" s="93">
        <f>IFERROR(VLOOKUP(K64,'Վարկանիշային չափորոշիչներ'!$G$6:$GE$68,4,FALSE),0)</f>
        <v>0</v>
      </c>
      <c r="AC64" s="93">
        <f>IFERROR(VLOOKUP(L64,'Վարկանիշային չափորոշիչներ'!$G$6:$GE$68,4,FALSE),0)</f>
        <v>0</v>
      </c>
      <c r="AD64" s="93">
        <f>IFERROR(VLOOKUP(M64,'Վարկանիշային չափորոշիչներ'!$G$6:$GE$68,4,FALSE),0)</f>
        <v>0</v>
      </c>
      <c r="AE64" s="93">
        <f>IFERROR(VLOOKUP(N64,'Վարկանիշային չափորոշիչներ'!$G$6:$GE$68,4,FALSE),0)</f>
        <v>0</v>
      </c>
      <c r="AF64" s="93">
        <f>IFERROR(VLOOKUP(O64,'Վարկանիշային չափորոշիչներ'!$G$6:$GE$68,4,FALSE),0)</f>
        <v>0</v>
      </c>
      <c r="AG64" s="93">
        <f>IFERROR(VLOOKUP(P64,'Վարկանիշային չափորոշիչներ'!$G$6:$GE$68,4,FALSE),0)</f>
        <v>0</v>
      </c>
      <c r="AH64" s="93">
        <f>IFERROR(VLOOKUP(Q64,'Վարկանիշային չափորոշիչներ'!$G$6:$GE$68,4,FALSE),0)</f>
        <v>0</v>
      </c>
      <c r="AI64" s="93">
        <f>IFERROR(VLOOKUP(R64,'Վարկանիշային չափորոշիչներ'!$G$6:$GE$68,4,FALSE),0)</f>
        <v>0</v>
      </c>
      <c r="AJ64" s="93">
        <f>IFERROR(VLOOKUP(S64,'Վարկանիշային չափորոշիչներ'!$G$6:$GE$68,4,FALSE),0)</f>
        <v>0</v>
      </c>
      <c r="AK64" s="93">
        <f>IFERROR(VLOOKUP(T64,'Վարկանիշային չափորոշիչներ'!$G$6:$GE$68,4,FALSE),0)</f>
        <v>0</v>
      </c>
      <c r="AL64" s="93">
        <f>IFERROR(VLOOKUP(U64,'Վարկանիշային չափորոշիչներ'!$G$6:$GE$68,4,FALSE),0)</f>
        <v>0</v>
      </c>
      <c r="AM64" s="93">
        <f>IFERROR(VLOOKUP(V64,'Վարկանիշային չափորոշիչներ'!$G$6:$GE$68,4,FALSE),0)</f>
        <v>0</v>
      </c>
      <c r="AN64" s="93">
        <f t="shared" si="20"/>
        <v>0</v>
      </c>
    </row>
    <row r="65" spans="1:40" outlineLevel="2">
      <c r="A65" s="239">
        <v>1213</v>
      </c>
      <c r="B65" s="239">
        <v>11004</v>
      </c>
      <c r="C65" s="370" t="s">
        <v>161</v>
      </c>
      <c r="D65" s="248"/>
      <c r="E65" s="248"/>
      <c r="F65" s="241"/>
      <c r="G65" s="242"/>
      <c r="H65" s="242"/>
      <c r="I65" s="112"/>
      <c r="J65" s="112"/>
      <c r="K65" s="94"/>
      <c r="L65" s="94"/>
      <c r="M65" s="94"/>
      <c r="N65" s="94"/>
      <c r="O65" s="94"/>
      <c r="P65" s="94"/>
      <c r="Q65" s="94"/>
      <c r="R65" s="94"/>
      <c r="S65" s="94"/>
      <c r="T65" s="94"/>
      <c r="U65" s="94"/>
      <c r="V65" s="94"/>
      <c r="W65" s="93">
        <f t="shared" si="22"/>
        <v>0</v>
      </c>
      <c r="X65" s="108"/>
      <c r="Y65" s="108"/>
      <c r="Z65" s="108"/>
      <c r="AA65" s="108"/>
      <c r="AB65" s="93">
        <f>IFERROR(VLOOKUP(K65,'Վարկանիշային չափորոշիչներ'!$G$6:$GE$68,4,FALSE),0)</f>
        <v>0</v>
      </c>
      <c r="AC65" s="93">
        <f>IFERROR(VLOOKUP(L65,'Վարկանիշային չափորոշիչներ'!$G$6:$GE$68,4,FALSE),0)</f>
        <v>0</v>
      </c>
      <c r="AD65" s="93">
        <f>IFERROR(VLOOKUP(M65,'Վարկանիշային չափորոշիչներ'!$G$6:$GE$68,4,FALSE),0)</f>
        <v>0</v>
      </c>
      <c r="AE65" s="93">
        <f>IFERROR(VLOOKUP(N65,'Վարկանիշային չափորոշիչներ'!$G$6:$GE$68,4,FALSE),0)</f>
        <v>0</v>
      </c>
      <c r="AF65" s="93">
        <f>IFERROR(VLOOKUP(O65,'Վարկանիշային չափորոշիչներ'!$G$6:$GE$68,4,FALSE),0)</f>
        <v>0</v>
      </c>
      <c r="AG65" s="93">
        <f>IFERROR(VLOOKUP(P65,'Վարկանիշային չափորոշիչներ'!$G$6:$GE$68,4,FALSE),0)</f>
        <v>0</v>
      </c>
      <c r="AH65" s="93">
        <f>IFERROR(VLOOKUP(Q65,'Վարկանիշային չափորոշիչներ'!$G$6:$GE$68,4,FALSE),0)</f>
        <v>0</v>
      </c>
      <c r="AI65" s="93">
        <f>IFERROR(VLOOKUP(R65,'Վարկանիշային չափորոշիչներ'!$G$6:$GE$68,4,FALSE),0)</f>
        <v>0</v>
      </c>
      <c r="AJ65" s="93">
        <f>IFERROR(VLOOKUP(S65,'Վարկանիշային չափորոշիչներ'!$G$6:$GE$68,4,FALSE),0)</f>
        <v>0</v>
      </c>
      <c r="AK65" s="93">
        <f>IFERROR(VLOOKUP(T65,'Վարկանիշային չափորոշիչներ'!$G$6:$GE$68,4,FALSE),0)</f>
        <v>0</v>
      </c>
      <c r="AL65" s="93">
        <f>IFERROR(VLOOKUP(U65,'Վարկանիշային չափորոշիչներ'!$G$6:$GE$68,4,FALSE),0)</f>
        <v>0</v>
      </c>
      <c r="AM65" s="93">
        <f>IFERROR(VLOOKUP(V65,'Վարկանիշային չափորոշիչներ'!$G$6:$GE$68,4,FALSE),0)</f>
        <v>0</v>
      </c>
      <c r="AN65" s="93">
        <f t="shared" si="20"/>
        <v>0</v>
      </c>
    </row>
    <row r="66" spans="1:40" outlineLevel="2">
      <c r="A66" s="239">
        <v>1213</v>
      </c>
      <c r="B66" s="239">
        <v>11005</v>
      </c>
      <c r="C66" s="333" t="s">
        <v>162</v>
      </c>
      <c r="D66" s="248"/>
      <c r="E66" s="248"/>
      <c r="F66" s="261"/>
      <c r="G66" s="261"/>
      <c r="H66" s="261"/>
      <c r="I66" s="121"/>
      <c r="J66" s="121"/>
      <c r="K66" s="97"/>
      <c r="L66" s="97"/>
      <c r="M66" s="97"/>
      <c r="N66" s="97"/>
      <c r="O66" s="97"/>
      <c r="P66" s="97"/>
      <c r="Q66" s="97"/>
      <c r="R66" s="97"/>
      <c r="S66" s="97"/>
      <c r="T66" s="97"/>
      <c r="U66" s="97"/>
      <c r="V66" s="97"/>
      <c r="W66" s="93">
        <f t="shared" si="22"/>
        <v>0</v>
      </c>
      <c r="X66" s="108"/>
      <c r="Y66" s="108"/>
      <c r="Z66" s="108"/>
      <c r="AA66" s="108"/>
      <c r="AB66" s="93">
        <f>IFERROR(VLOOKUP(K66,'Վարկանիշային չափորոշիչներ'!$G$6:$GE$68,4,FALSE),0)</f>
        <v>0</v>
      </c>
      <c r="AC66" s="93">
        <f>IFERROR(VLOOKUP(L66,'Վարկանիշային չափորոշիչներ'!$G$6:$GE$68,4,FALSE),0)</f>
        <v>0</v>
      </c>
      <c r="AD66" s="93">
        <f>IFERROR(VLOOKUP(M66,'Վարկանիշային չափորոշիչներ'!$G$6:$GE$68,4,FALSE),0)</f>
        <v>0</v>
      </c>
      <c r="AE66" s="93">
        <f>IFERROR(VLOOKUP(N66,'Վարկանիշային չափորոշիչներ'!$G$6:$GE$68,4,FALSE),0)</f>
        <v>0</v>
      </c>
      <c r="AF66" s="93">
        <f>IFERROR(VLOOKUP(O66,'Վարկանիշային չափորոշիչներ'!$G$6:$GE$68,4,FALSE),0)</f>
        <v>0</v>
      </c>
      <c r="AG66" s="93">
        <f>IFERROR(VLOOKUP(P66,'Վարկանիշային չափորոշիչներ'!$G$6:$GE$68,4,FALSE),0)</f>
        <v>0</v>
      </c>
      <c r="AH66" s="93">
        <f>IFERROR(VLOOKUP(Q66,'Վարկանիշային չափորոշիչներ'!$G$6:$GE$68,4,FALSE),0)</f>
        <v>0</v>
      </c>
      <c r="AI66" s="93">
        <f>IFERROR(VLOOKUP(R66,'Վարկանիշային չափորոշիչներ'!$G$6:$GE$68,4,FALSE),0)</f>
        <v>0</v>
      </c>
      <c r="AJ66" s="93">
        <f>IFERROR(VLOOKUP(S66,'Վարկանիշային չափորոշիչներ'!$G$6:$GE$68,4,FALSE),0)</f>
        <v>0</v>
      </c>
      <c r="AK66" s="93">
        <f>IFERROR(VLOOKUP(T66,'Վարկանիշային չափորոշիչներ'!$G$6:$GE$68,4,FALSE),0)</f>
        <v>0</v>
      </c>
      <c r="AL66" s="93">
        <f>IFERROR(VLOOKUP(U66,'Վարկանիշային չափորոշիչներ'!$G$6:$GE$68,4,FALSE),0)</f>
        <v>0</v>
      </c>
      <c r="AM66" s="93">
        <f>IFERROR(VLOOKUP(V66,'Վարկանիշային չափորոշիչներ'!$G$6:$GE$68,4,FALSE),0)</f>
        <v>0</v>
      </c>
      <c r="AN66" s="93">
        <f t="shared" si="20"/>
        <v>0</v>
      </c>
    </row>
    <row r="67" spans="1:40" ht="24" outlineLevel="2">
      <c r="A67" s="239">
        <v>1213</v>
      </c>
      <c r="B67" s="239">
        <v>11006</v>
      </c>
      <c r="C67" s="333" t="s">
        <v>163</v>
      </c>
      <c r="D67" s="248"/>
      <c r="E67" s="248"/>
      <c r="F67" s="259"/>
      <c r="G67" s="259"/>
      <c r="H67" s="242"/>
      <c r="I67" s="112"/>
      <c r="J67" s="112"/>
      <c r="K67" s="94"/>
      <c r="L67" s="94"/>
      <c r="M67" s="94"/>
      <c r="N67" s="94"/>
      <c r="O67" s="94"/>
      <c r="P67" s="94"/>
      <c r="Q67" s="94"/>
      <c r="R67" s="94"/>
      <c r="S67" s="94"/>
      <c r="T67" s="94"/>
      <c r="U67" s="94"/>
      <c r="V67" s="94"/>
      <c r="W67" s="93">
        <f t="shared" si="22"/>
        <v>0</v>
      </c>
      <c r="X67" s="108"/>
      <c r="Y67" s="108"/>
      <c r="Z67" s="108"/>
      <c r="AA67" s="108"/>
      <c r="AB67" s="93">
        <f>IFERROR(VLOOKUP(K67,'Վարկանիշային չափորոշիչներ'!$G$6:$GE$68,4,FALSE),0)</f>
        <v>0</v>
      </c>
      <c r="AC67" s="93">
        <f>IFERROR(VLOOKUP(L67,'Վարկանիշային չափորոշիչներ'!$G$6:$GE$68,4,FALSE),0)</f>
        <v>0</v>
      </c>
      <c r="AD67" s="93">
        <f>IFERROR(VLOOKUP(M67,'Վարկանիշային չափորոշիչներ'!$G$6:$GE$68,4,FALSE),0)</f>
        <v>0</v>
      </c>
      <c r="AE67" s="93">
        <f>IFERROR(VLOOKUP(N67,'Վարկանիշային չափորոշիչներ'!$G$6:$GE$68,4,FALSE),0)</f>
        <v>0</v>
      </c>
      <c r="AF67" s="93">
        <f>IFERROR(VLOOKUP(O67,'Վարկանիշային չափորոշիչներ'!$G$6:$GE$68,4,FALSE),0)</f>
        <v>0</v>
      </c>
      <c r="AG67" s="93">
        <f>IFERROR(VLOOKUP(P67,'Վարկանիշային չափորոշիչներ'!$G$6:$GE$68,4,FALSE),0)</f>
        <v>0</v>
      </c>
      <c r="AH67" s="93">
        <f>IFERROR(VLOOKUP(Q67,'Վարկանիշային չափորոշիչներ'!$G$6:$GE$68,4,FALSE),0)</f>
        <v>0</v>
      </c>
      <c r="AI67" s="93">
        <f>IFERROR(VLOOKUP(R67,'Վարկանիշային չափորոշիչներ'!$G$6:$GE$68,4,FALSE),0)</f>
        <v>0</v>
      </c>
      <c r="AJ67" s="93">
        <f>IFERROR(VLOOKUP(S67,'Վարկանիշային չափորոշիչներ'!$G$6:$GE$68,4,FALSE),0)</f>
        <v>0</v>
      </c>
      <c r="AK67" s="93">
        <f>IFERROR(VLOOKUP(T67,'Վարկանիշային չափորոշիչներ'!$G$6:$GE$68,4,FALSE),0)</f>
        <v>0</v>
      </c>
      <c r="AL67" s="93">
        <f>IFERROR(VLOOKUP(U67,'Վարկանիշային չափորոշիչներ'!$G$6:$GE$68,4,FALSE),0)</f>
        <v>0</v>
      </c>
      <c r="AM67" s="93">
        <f>IFERROR(VLOOKUP(V67,'Վարկանիշային չափորոշիչներ'!$G$6:$GE$68,4,FALSE),0)</f>
        <v>0</v>
      </c>
      <c r="AN67" s="93">
        <f t="shared" si="20"/>
        <v>0</v>
      </c>
    </row>
    <row r="68" spans="1:40" ht="24" outlineLevel="2">
      <c r="A68" s="239">
        <v>1213</v>
      </c>
      <c r="B68" s="239">
        <v>11007</v>
      </c>
      <c r="C68" s="333" t="s">
        <v>164</v>
      </c>
      <c r="D68" s="247"/>
      <c r="E68" s="247"/>
      <c r="F68" s="258"/>
      <c r="G68" s="265"/>
      <c r="H68" s="241"/>
      <c r="I68" s="112"/>
      <c r="J68" s="112"/>
      <c r="K68" s="94"/>
      <c r="L68" s="94"/>
      <c r="M68" s="94"/>
      <c r="N68" s="94"/>
      <c r="O68" s="94"/>
      <c r="P68" s="94"/>
      <c r="Q68" s="94"/>
      <c r="R68" s="94"/>
      <c r="S68" s="94"/>
      <c r="T68" s="94"/>
      <c r="U68" s="94"/>
      <c r="V68" s="94"/>
      <c r="W68" s="93">
        <f t="shared" si="22"/>
        <v>0</v>
      </c>
      <c r="X68" s="108"/>
      <c r="Y68" s="108"/>
      <c r="Z68" s="108"/>
      <c r="AA68" s="108"/>
      <c r="AB68" s="93">
        <f>IFERROR(VLOOKUP(K68,'Վարկանիշային չափորոշիչներ'!$G$6:$GE$68,4,FALSE),0)</f>
        <v>0</v>
      </c>
      <c r="AC68" s="93">
        <f>IFERROR(VLOOKUP(L68,'Վարկանիշային չափորոշիչներ'!$G$6:$GE$68,4,FALSE),0)</f>
        <v>0</v>
      </c>
      <c r="AD68" s="93">
        <f>IFERROR(VLOOKUP(M68,'Վարկանիշային չափորոշիչներ'!$G$6:$GE$68,4,FALSE),0)</f>
        <v>0</v>
      </c>
      <c r="AE68" s="93">
        <f>IFERROR(VLOOKUP(N68,'Վարկանիշային չափորոշիչներ'!$G$6:$GE$68,4,FALSE),0)</f>
        <v>0</v>
      </c>
      <c r="AF68" s="93">
        <f>IFERROR(VLOOKUP(O68,'Վարկանիշային չափորոշիչներ'!$G$6:$GE$68,4,FALSE),0)</f>
        <v>0</v>
      </c>
      <c r="AG68" s="93">
        <f>IFERROR(VLOOKUP(P68,'Վարկանիշային չափորոշիչներ'!$G$6:$GE$68,4,FALSE),0)</f>
        <v>0</v>
      </c>
      <c r="AH68" s="93">
        <f>IFERROR(VLOOKUP(Q68,'Վարկանիշային չափորոշիչներ'!$G$6:$GE$68,4,FALSE),0)</f>
        <v>0</v>
      </c>
      <c r="AI68" s="93">
        <f>IFERROR(VLOOKUP(R68,'Վարկանիշային չափորոշիչներ'!$G$6:$GE$68,4,FALSE),0)</f>
        <v>0</v>
      </c>
      <c r="AJ68" s="93">
        <f>IFERROR(VLOOKUP(S68,'Վարկանիշային չափորոշիչներ'!$G$6:$GE$68,4,FALSE),0)</f>
        <v>0</v>
      </c>
      <c r="AK68" s="93">
        <f>IFERROR(VLOOKUP(T68,'Վարկանիշային չափորոշիչներ'!$G$6:$GE$68,4,FALSE),0)</f>
        <v>0</v>
      </c>
      <c r="AL68" s="93">
        <f>IFERROR(VLOOKUP(U68,'Վարկանիշային չափորոշիչներ'!$G$6:$GE$68,4,FALSE),0)</f>
        <v>0</v>
      </c>
      <c r="AM68" s="93">
        <f>IFERROR(VLOOKUP(V68,'Վարկանիշային չափորոշիչներ'!$G$6:$GE$68,4,FALSE),0)</f>
        <v>0</v>
      </c>
      <c r="AN68" s="93">
        <f t="shared" si="20"/>
        <v>0</v>
      </c>
    </row>
    <row r="69" spans="1:40" ht="24" outlineLevel="2">
      <c r="A69" s="239">
        <v>1213</v>
      </c>
      <c r="B69" s="239">
        <v>11010</v>
      </c>
      <c r="C69" s="333" t="s">
        <v>165</v>
      </c>
      <c r="D69" s="247"/>
      <c r="E69" s="247"/>
      <c r="F69" s="258"/>
      <c r="G69" s="242"/>
      <c r="H69" s="264"/>
      <c r="I69" s="111"/>
      <c r="J69" s="111"/>
      <c r="K69" s="97"/>
      <c r="L69" s="97"/>
      <c r="M69" s="97"/>
      <c r="N69" s="97"/>
      <c r="O69" s="97"/>
      <c r="P69" s="97"/>
      <c r="Q69" s="97"/>
      <c r="R69" s="97"/>
      <c r="S69" s="97"/>
      <c r="T69" s="97"/>
      <c r="U69" s="97"/>
      <c r="V69" s="97"/>
      <c r="W69" s="93">
        <f t="shared" si="22"/>
        <v>0</v>
      </c>
      <c r="X69" s="108"/>
      <c r="Y69" s="108"/>
      <c r="Z69" s="108"/>
      <c r="AA69" s="108"/>
      <c r="AB69" s="93">
        <f>IFERROR(VLOOKUP(K69,'Վարկանիշային չափորոշիչներ'!$G$6:$GE$68,4,FALSE),0)</f>
        <v>0</v>
      </c>
      <c r="AC69" s="93">
        <f>IFERROR(VLOOKUP(L69,'Վարկանիշային չափորոշիչներ'!$G$6:$GE$68,4,FALSE),0)</f>
        <v>0</v>
      </c>
      <c r="AD69" s="93">
        <f>IFERROR(VLOOKUP(M69,'Վարկանիշային չափորոշիչներ'!$G$6:$GE$68,4,FALSE),0)</f>
        <v>0</v>
      </c>
      <c r="AE69" s="93">
        <f>IFERROR(VLOOKUP(N69,'Վարկանիշային չափորոշիչներ'!$G$6:$GE$68,4,FALSE),0)</f>
        <v>0</v>
      </c>
      <c r="AF69" s="93">
        <f>IFERROR(VLOOKUP(O69,'Վարկանիշային չափորոշիչներ'!$G$6:$GE$68,4,FALSE),0)</f>
        <v>0</v>
      </c>
      <c r="AG69" s="93">
        <f>IFERROR(VLOOKUP(P69,'Վարկանիշային չափորոշիչներ'!$G$6:$GE$68,4,FALSE),0)</f>
        <v>0</v>
      </c>
      <c r="AH69" s="93">
        <f>IFERROR(VLOOKUP(Q69,'Վարկանիշային չափորոշիչներ'!$G$6:$GE$68,4,FALSE),0)</f>
        <v>0</v>
      </c>
      <c r="AI69" s="93">
        <f>IFERROR(VLOOKUP(R69,'Վարկանիշային չափորոշիչներ'!$G$6:$GE$68,4,FALSE),0)</f>
        <v>0</v>
      </c>
      <c r="AJ69" s="93">
        <f>IFERROR(VLOOKUP(S69,'Վարկանիշային չափորոշիչներ'!$G$6:$GE$68,4,FALSE),0)</f>
        <v>0</v>
      </c>
      <c r="AK69" s="93">
        <f>IFERROR(VLOOKUP(T69,'Վարկանիշային չափորոշիչներ'!$G$6:$GE$68,4,FALSE),0)</f>
        <v>0</v>
      </c>
      <c r="AL69" s="93">
        <f>IFERROR(VLOOKUP(U69,'Վարկանիշային չափորոշիչներ'!$G$6:$GE$68,4,FALSE),0)</f>
        <v>0</v>
      </c>
      <c r="AM69" s="93">
        <f>IFERROR(VLOOKUP(V69,'Վարկանիշային չափորոշիչներ'!$G$6:$GE$68,4,FALSE),0)</f>
        <v>0</v>
      </c>
      <c r="AN69" s="93">
        <f t="shared" si="20"/>
        <v>0</v>
      </c>
    </row>
    <row r="70" spans="1:40" ht="36" outlineLevel="2">
      <c r="A70" s="239">
        <v>1213</v>
      </c>
      <c r="B70" s="239">
        <v>11011</v>
      </c>
      <c r="C70" s="333" t="s">
        <v>166</v>
      </c>
      <c r="D70" s="247"/>
      <c r="E70" s="247"/>
      <c r="F70" s="258"/>
      <c r="G70" s="258"/>
      <c r="H70" s="264"/>
      <c r="I70" s="111"/>
      <c r="J70" s="111"/>
      <c r="K70" s="97"/>
      <c r="L70" s="97"/>
      <c r="M70" s="97"/>
      <c r="N70" s="97"/>
      <c r="O70" s="97"/>
      <c r="P70" s="97"/>
      <c r="Q70" s="97"/>
      <c r="R70" s="97"/>
      <c r="S70" s="97"/>
      <c r="T70" s="97"/>
      <c r="U70" s="97"/>
      <c r="V70" s="97"/>
      <c r="W70" s="93">
        <f t="shared" si="22"/>
        <v>0</v>
      </c>
      <c r="X70" s="108"/>
      <c r="Y70" s="108"/>
      <c r="Z70" s="108"/>
      <c r="AA70" s="108"/>
      <c r="AB70" s="93">
        <f>IFERROR(VLOOKUP(K70,'Վարկանիշային չափորոշիչներ'!$G$6:$GE$68,4,FALSE),0)</f>
        <v>0</v>
      </c>
      <c r="AC70" s="93">
        <f>IFERROR(VLOOKUP(L70,'Վարկանիշային չափորոշիչներ'!$G$6:$GE$68,4,FALSE),0)</f>
        <v>0</v>
      </c>
      <c r="AD70" s="93">
        <f>IFERROR(VLOOKUP(M70,'Վարկանիշային չափորոշիչներ'!$G$6:$GE$68,4,FALSE),0)</f>
        <v>0</v>
      </c>
      <c r="AE70" s="93">
        <f>IFERROR(VLOOKUP(N70,'Վարկանիշային չափորոշիչներ'!$G$6:$GE$68,4,FALSE),0)</f>
        <v>0</v>
      </c>
      <c r="AF70" s="93">
        <f>IFERROR(VLOOKUP(O70,'Վարկանիշային չափորոշիչներ'!$G$6:$GE$68,4,FALSE),0)</f>
        <v>0</v>
      </c>
      <c r="AG70" s="93">
        <f>IFERROR(VLOOKUP(P70,'Վարկանիշային չափորոշիչներ'!$G$6:$GE$68,4,FALSE),0)</f>
        <v>0</v>
      </c>
      <c r="AH70" s="93">
        <f>IFERROR(VLOOKUP(Q70,'Վարկանիշային չափորոշիչներ'!$G$6:$GE$68,4,FALSE),0)</f>
        <v>0</v>
      </c>
      <c r="AI70" s="93">
        <f>IFERROR(VLOOKUP(R70,'Վարկանիշային չափորոշիչներ'!$G$6:$GE$68,4,FALSE),0)</f>
        <v>0</v>
      </c>
      <c r="AJ70" s="93">
        <f>IFERROR(VLOOKUP(S70,'Վարկանիշային չափորոշիչներ'!$G$6:$GE$68,4,FALSE),0)</f>
        <v>0</v>
      </c>
      <c r="AK70" s="93">
        <f>IFERROR(VLOOKUP(T70,'Վարկանիշային չափորոշիչներ'!$G$6:$GE$68,4,FALSE),0)</f>
        <v>0</v>
      </c>
      <c r="AL70" s="93">
        <f>IFERROR(VLOOKUP(U70,'Վարկանիշային չափորոշիչներ'!$G$6:$GE$68,4,FALSE),0)</f>
        <v>0</v>
      </c>
      <c r="AM70" s="93">
        <f>IFERROR(VLOOKUP(V70,'Վարկանիշային չափորոշիչներ'!$G$6:$GE$68,4,FALSE),0)</f>
        <v>0</v>
      </c>
      <c r="AN70" s="93">
        <f t="shared" si="20"/>
        <v>0</v>
      </c>
    </row>
    <row r="71" spans="1:40" ht="24" outlineLevel="2">
      <c r="A71" s="239">
        <v>1213</v>
      </c>
      <c r="B71" s="239">
        <v>11012</v>
      </c>
      <c r="C71" s="333" t="s">
        <v>167</v>
      </c>
      <c r="D71" s="247"/>
      <c r="E71" s="247"/>
      <c r="F71" s="258"/>
      <c r="G71" s="242"/>
      <c r="H71" s="264"/>
      <c r="I71" s="111"/>
      <c r="J71" s="111"/>
      <c r="K71" s="97"/>
      <c r="L71" s="97"/>
      <c r="M71" s="97"/>
      <c r="N71" s="97"/>
      <c r="O71" s="97"/>
      <c r="P71" s="97"/>
      <c r="Q71" s="97"/>
      <c r="R71" s="97"/>
      <c r="S71" s="97"/>
      <c r="T71" s="97"/>
      <c r="U71" s="97"/>
      <c r="V71" s="97"/>
      <c r="W71" s="93">
        <f t="shared" si="22"/>
        <v>0</v>
      </c>
      <c r="X71" s="108"/>
      <c r="Y71" s="108"/>
      <c r="Z71" s="108"/>
      <c r="AA71" s="108"/>
      <c r="AB71" s="93">
        <f>IFERROR(VLOOKUP(K71,'Վարկանիշային չափորոշիչներ'!$G$6:$GE$68,4,FALSE),0)</f>
        <v>0</v>
      </c>
      <c r="AC71" s="93">
        <f>IFERROR(VLOOKUP(L71,'Վարկանիշային չափորոշիչներ'!$G$6:$GE$68,4,FALSE),0)</f>
        <v>0</v>
      </c>
      <c r="AD71" s="93">
        <f>IFERROR(VLOOKUP(M71,'Վարկանիշային չափորոշիչներ'!$G$6:$GE$68,4,FALSE),0)</f>
        <v>0</v>
      </c>
      <c r="AE71" s="93">
        <f>IFERROR(VLOOKUP(N71,'Վարկանիշային չափորոշիչներ'!$G$6:$GE$68,4,FALSE),0)</f>
        <v>0</v>
      </c>
      <c r="AF71" s="93">
        <f>IFERROR(VLOOKUP(O71,'Վարկանիշային չափորոշիչներ'!$G$6:$GE$68,4,FALSE),0)</f>
        <v>0</v>
      </c>
      <c r="AG71" s="93">
        <f>IFERROR(VLOOKUP(P71,'Վարկանիշային չափորոշիչներ'!$G$6:$GE$68,4,FALSE),0)</f>
        <v>0</v>
      </c>
      <c r="AH71" s="93">
        <f>IFERROR(VLOOKUP(Q71,'Վարկանիշային չափորոշիչներ'!$G$6:$GE$68,4,FALSE),0)</f>
        <v>0</v>
      </c>
      <c r="AI71" s="93">
        <f>IFERROR(VLOOKUP(R71,'Վարկանիշային չափորոշիչներ'!$G$6:$GE$68,4,FALSE),0)</f>
        <v>0</v>
      </c>
      <c r="AJ71" s="93">
        <f>IFERROR(VLOOKUP(S71,'Վարկանիշային չափորոշիչներ'!$G$6:$GE$68,4,FALSE),0)</f>
        <v>0</v>
      </c>
      <c r="AK71" s="93">
        <f>IFERROR(VLOOKUP(T71,'Վարկանիշային չափորոշիչներ'!$G$6:$GE$68,4,FALSE),0)</f>
        <v>0</v>
      </c>
      <c r="AL71" s="93">
        <f>IFERROR(VLOOKUP(U71,'Վարկանիշային չափորոշիչներ'!$G$6:$GE$68,4,FALSE),0)</f>
        <v>0</v>
      </c>
      <c r="AM71" s="93">
        <f>IFERROR(VLOOKUP(V71,'Վարկանիշային չափորոշիչներ'!$G$6:$GE$68,4,FALSE),0)</f>
        <v>0</v>
      </c>
      <c r="AN71" s="93">
        <f t="shared" si="20"/>
        <v>0</v>
      </c>
    </row>
    <row r="72" spans="1:40" ht="24" outlineLevel="2">
      <c r="A72" s="239">
        <v>1213</v>
      </c>
      <c r="B72" s="239">
        <v>11013</v>
      </c>
      <c r="C72" s="333" t="s">
        <v>168</v>
      </c>
      <c r="D72" s="247"/>
      <c r="E72" s="247"/>
      <c r="F72" s="258"/>
      <c r="G72" s="242"/>
      <c r="H72" s="264"/>
      <c r="I72" s="111"/>
      <c r="J72" s="111"/>
      <c r="K72" s="97"/>
      <c r="L72" s="97"/>
      <c r="M72" s="97"/>
      <c r="N72" s="97"/>
      <c r="O72" s="97"/>
      <c r="P72" s="97"/>
      <c r="Q72" s="97"/>
      <c r="R72" s="97"/>
      <c r="S72" s="97"/>
      <c r="T72" s="97"/>
      <c r="U72" s="97"/>
      <c r="V72" s="97"/>
      <c r="W72" s="93">
        <f t="shared" si="22"/>
        <v>0</v>
      </c>
      <c r="X72" s="108"/>
      <c r="Y72" s="108"/>
      <c r="Z72" s="108"/>
      <c r="AA72" s="108"/>
      <c r="AB72" s="93">
        <f>IFERROR(VLOOKUP(K72,'Վարկանիշային չափորոշիչներ'!$G$6:$GE$68,4,FALSE),0)</f>
        <v>0</v>
      </c>
      <c r="AC72" s="93">
        <f>IFERROR(VLOOKUP(L72,'Վարկանիշային չափորոշիչներ'!$G$6:$GE$68,4,FALSE),0)</f>
        <v>0</v>
      </c>
      <c r="AD72" s="93">
        <f>IFERROR(VLOOKUP(M72,'Վարկանիշային չափորոշիչներ'!$G$6:$GE$68,4,FALSE),0)</f>
        <v>0</v>
      </c>
      <c r="AE72" s="93">
        <f>IFERROR(VLOOKUP(N72,'Վարկանիշային չափորոշիչներ'!$G$6:$GE$68,4,FALSE),0)</f>
        <v>0</v>
      </c>
      <c r="AF72" s="93">
        <f>IFERROR(VLOOKUP(O72,'Վարկանիշային չափորոշիչներ'!$G$6:$GE$68,4,FALSE),0)</f>
        <v>0</v>
      </c>
      <c r="AG72" s="93">
        <f>IFERROR(VLOOKUP(P72,'Վարկանիշային չափորոշիչներ'!$G$6:$GE$68,4,FALSE),0)</f>
        <v>0</v>
      </c>
      <c r="AH72" s="93">
        <f>IFERROR(VLOOKUP(Q72,'Վարկանիշային չափորոշիչներ'!$G$6:$GE$68,4,FALSE),0)</f>
        <v>0</v>
      </c>
      <c r="AI72" s="93">
        <f>IFERROR(VLOOKUP(R72,'Վարկանիշային չափորոշիչներ'!$G$6:$GE$68,4,FALSE),0)</f>
        <v>0</v>
      </c>
      <c r="AJ72" s="93">
        <f>IFERROR(VLOOKUP(S72,'Վարկանիշային չափորոշիչներ'!$G$6:$GE$68,4,FALSE),0)</f>
        <v>0</v>
      </c>
      <c r="AK72" s="93">
        <f>IFERROR(VLOOKUP(T72,'Վարկանիշային չափորոշիչներ'!$G$6:$GE$68,4,FALSE),0)</f>
        <v>0</v>
      </c>
      <c r="AL72" s="93">
        <f>IFERROR(VLOOKUP(U72,'Վարկանիշային չափորոշիչներ'!$G$6:$GE$68,4,FALSE),0)</f>
        <v>0</v>
      </c>
      <c r="AM72" s="93">
        <f>IFERROR(VLOOKUP(V72,'Վարկանիշային չափորոշիչներ'!$G$6:$GE$68,4,FALSE),0)</f>
        <v>0</v>
      </c>
      <c r="AN72" s="93">
        <f t="shared" si="20"/>
        <v>0</v>
      </c>
    </row>
    <row r="73" spans="1:40" ht="24" outlineLevel="2">
      <c r="A73" s="239">
        <v>1213</v>
      </c>
      <c r="B73" s="239">
        <v>11014</v>
      </c>
      <c r="C73" s="333" t="s">
        <v>169</v>
      </c>
      <c r="D73" s="247"/>
      <c r="E73" s="247"/>
      <c r="F73" s="258"/>
      <c r="G73" s="242"/>
      <c r="H73" s="264"/>
      <c r="I73" s="111"/>
      <c r="J73" s="111"/>
      <c r="K73" s="97"/>
      <c r="L73" s="97"/>
      <c r="M73" s="97"/>
      <c r="N73" s="97"/>
      <c r="O73" s="97"/>
      <c r="P73" s="97"/>
      <c r="Q73" s="97"/>
      <c r="R73" s="97"/>
      <c r="S73" s="97"/>
      <c r="T73" s="97"/>
      <c r="U73" s="97"/>
      <c r="V73" s="97"/>
      <c r="W73" s="93">
        <f t="shared" si="22"/>
        <v>0</v>
      </c>
      <c r="X73" s="108"/>
      <c r="Y73" s="108"/>
      <c r="Z73" s="108"/>
      <c r="AA73" s="108"/>
      <c r="AB73" s="93">
        <f>IFERROR(VLOOKUP(K73,'Վարկանիշային չափորոշիչներ'!$G$6:$GE$68,4,FALSE),0)</f>
        <v>0</v>
      </c>
      <c r="AC73" s="93">
        <f>IFERROR(VLOOKUP(L73,'Վարկանիշային չափորոշիչներ'!$G$6:$GE$68,4,FALSE),0)</f>
        <v>0</v>
      </c>
      <c r="AD73" s="93">
        <f>IFERROR(VLOOKUP(M73,'Վարկանիշային չափորոշիչներ'!$G$6:$GE$68,4,FALSE),0)</f>
        <v>0</v>
      </c>
      <c r="AE73" s="93">
        <f>IFERROR(VLOOKUP(N73,'Վարկանիշային չափորոշիչներ'!$G$6:$GE$68,4,FALSE),0)</f>
        <v>0</v>
      </c>
      <c r="AF73" s="93">
        <f>IFERROR(VLOOKUP(O73,'Վարկանիշային չափորոշիչներ'!$G$6:$GE$68,4,FALSE),0)</f>
        <v>0</v>
      </c>
      <c r="AG73" s="93">
        <f>IFERROR(VLOOKUP(P73,'Վարկանիշային չափորոշիչներ'!$G$6:$GE$68,4,FALSE),0)</f>
        <v>0</v>
      </c>
      <c r="AH73" s="93">
        <f>IFERROR(VLOOKUP(Q73,'Վարկանիշային չափորոշիչներ'!$G$6:$GE$68,4,FALSE),0)</f>
        <v>0</v>
      </c>
      <c r="AI73" s="93">
        <f>IFERROR(VLOOKUP(R73,'Վարկանիշային չափորոշիչներ'!$G$6:$GE$68,4,FALSE),0)</f>
        <v>0</v>
      </c>
      <c r="AJ73" s="93">
        <f>IFERROR(VLOOKUP(S73,'Վարկանիշային չափորոշիչներ'!$G$6:$GE$68,4,FALSE),0)</f>
        <v>0</v>
      </c>
      <c r="AK73" s="93">
        <f>IFERROR(VLOOKUP(T73,'Վարկանիշային չափորոշիչներ'!$G$6:$GE$68,4,FALSE),0)</f>
        <v>0</v>
      </c>
      <c r="AL73" s="93">
        <f>IFERROR(VLOOKUP(U73,'Վարկանիշային չափորոշիչներ'!$G$6:$GE$68,4,FALSE),0)</f>
        <v>0</v>
      </c>
      <c r="AM73" s="93">
        <f>IFERROR(VLOOKUP(V73,'Վարկանիշային չափորոշիչներ'!$G$6:$GE$68,4,FALSE),0)</f>
        <v>0</v>
      </c>
      <c r="AN73" s="93">
        <f t="shared" si="20"/>
        <v>0</v>
      </c>
    </row>
    <row r="74" spans="1:40" ht="24" outlineLevel="2">
      <c r="A74" s="239">
        <v>1213</v>
      </c>
      <c r="B74" s="239">
        <v>11015</v>
      </c>
      <c r="C74" s="333" t="s">
        <v>170</v>
      </c>
      <c r="D74" s="248"/>
      <c r="E74" s="248"/>
      <c r="F74" s="259"/>
      <c r="G74" s="259"/>
      <c r="H74" s="261"/>
      <c r="I74" s="121"/>
      <c r="J74" s="121"/>
      <c r="K74" s="97"/>
      <c r="L74" s="97"/>
      <c r="M74" s="97"/>
      <c r="N74" s="97"/>
      <c r="O74" s="97"/>
      <c r="P74" s="97"/>
      <c r="Q74" s="97"/>
      <c r="R74" s="97"/>
      <c r="S74" s="97"/>
      <c r="T74" s="97"/>
      <c r="U74" s="97"/>
      <c r="V74" s="97"/>
      <c r="W74" s="93">
        <f t="shared" si="22"/>
        <v>0</v>
      </c>
      <c r="X74" s="108"/>
      <c r="Y74" s="108"/>
      <c r="Z74" s="108"/>
      <c r="AA74" s="108"/>
      <c r="AB74" s="93">
        <f>IFERROR(VLOOKUP(K74,'Վարկանիշային չափորոշիչներ'!$G$6:$GE$68,4,FALSE),0)</f>
        <v>0</v>
      </c>
      <c r="AC74" s="93">
        <f>IFERROR(VLOOKUP(L74,'Վարկանիշային չափորոշիչներ'!$G$6:$GE$68,4,FALSE),0)</f>
        <v>0</v>
      </c>
      <c r="AD74" s="93">
        <f>IFERROR(VLOOKUP(M74,'Վարկանիշային չափորոշիչներ'!$G$6:$GE$68,4,FALSE),0)</f>
        <v>0</v>
      </c>
      <c r="AE74" s="93">
        <f>IFERROR(VLOOKUP(N74,'Վարկանիշային չափորոշիչներ'!$G$6:$GE$68,4,FALSE),0)</f>
        <v>0</v>
      </c>
      <c r="AF74" s="93">
        <f>IFERROR(VLOOKUP(O74,'Վարկանիշային չափորոշիչներ'!$G$6:$GE$68,4,FALSE),0)</f>
        <v>0</v>
      </c>
      <c r="AG74" s="93">
        <f>IFERROR(VLOOKUP(P74,'Վարկանիշային չափորոշիչներ'!$G$6:$GE$68,4,FALSE),0)</f>
        <v>0</v>
      </c>
      <c r="AH74" s="93">
        <f>IFERROR(VLOOKUP(Q74,'Վարկանիշային չափորոշիչներ'!$G$6:$GE$68,4,FALSE),0)</f>
        <v>0</v>
      </c>
      <c r="AI74" s="93">
        <f>IFERROR(VLOOKUP(R74,'Վարկանիշային չափորոշիչներ'!$G$6:$GE$68,4,FALSE),0)</f>
        <v>0</v>
      </c>
      <c r="AJ74" s="93">
        <f>IFERROR(VLOOKUP(S74,'Վարկանիշային չափորոշիչներ'!$G$6:$GE$68,4,FALSE),0)</f>
        <v>0</v>
      </c>
      <c r="AK74" s="93">
        <f>IFERROR(VLOOKUP(T74,'Վարկանիշային չափորոշիչներ'!$G$6:$GE$68,4,FALSE),0)</f>
        <v>0</v>
      </c>
      <c r="AL74" s="93">
        <f>IFERROR(VLOOKUP(U74,'Վարկանիշային չափորոշիչներ'!$G$6:$GE$68,4,FALSE),0)</f>
        <v>0</v>
      </c>
      <c r="AM74" s="93">
        <f>IFERROR(VLOOKUP(V74,'Վարկանիշային չափորոշիչներ'!$G$6:$GE$68,4,FALSE),0)</f>
        <v>0</v>
      </c>
      <c r="AN74" s="93">
        <f t="shared" si="20"/>
        <v>0</v>
      </c>
    </row>
    <row r="75" spans="1:40" ht="24" outlineLevel="2">
      <c r="A75" s="239">
        <v>1213</v>
      </c>
      <c r="B75" s="331">
        <v>11016</v>
      </c>
      <c r="C75" s="333" t="s">
        <v>171</v>
      </c>
      <c r="D75" s="248"/>
      <c r="E75" s="248"/>
      <c r="F75" s="259"/>
      <c r="G75" s="259"/>
      <c r="H75" s="242"/>
      <c r="I75" s="112"/>
      <c r="J75" s="112"/>
      <c r="K75" s="94"/>
      <c r="L75" s="94"/>
      <c r="M75" s="94"/>
      <c r="N75" s="94"/>
      <c r="O75" s="94"/>
      <c r="P75" s="94"/>
      <c r="Q75" s="94"/>
      <c r="R75" s="94"/>
      <c r="S75" s="94"/>
      <c r="T75" s="94"/>
      <c r="U75" s="94"/>
      <c r="V75" s="94"/>
      <c r="W75" s="93">
        <f t="shared" si="22"/>
        <v>0</v>
      </c>
      <c r="X75" s="108"/>
      <c r="Y75" s="108"/>
      <c r="Z75" s="108"/>
      <c r="AA75" s="108"/>
      <c r="AB75" s="93">
        <f>IFERROR(VLOOKUP(K75,'Վարկանիշային չափորոշիչներ'!$G$6:$GE$68,4,FALSE),0)</f>
        <v>0</v>
      </c>
      <c r="AC75" s="93">
        <f>IFERROR(VLOOKUP(L75,'Վարկանիշային չափորոշիչներ'!$G$6:$GE$68,4,FALSE),0)</f>
        <v>0</v>
      </c>
      <c r="AD75" s="93">
        <f>IFERROR(VLOOKUP(M75,'Վարկանիշային չափորոշիչներ'!$G$6:$GE$68,4,FALSE),0)</f>
        <v>0</v>
      </c>
      <c r="AE75" s="93">
        <f>IFERROR(VLOOKUP(N75,'Վարկանիշային չափորոշիչներ'!$G$6:$GE$68,4,FALSE),0)</f>
        <v>0</v>
      </c>
      <c r="AF75" s="93">
        <f>IFERROR(VLOOKUP(O75,'Վարկանիշային չափորոշիչներ'!$G$6:$GE$68,4,FALSE),0)</f>
        <v>0</v>
      </c>
      <c r="AG75" s="93">
        <f>IFERROR(VLOOKUP(P75,'Վարկանիշային չափորոշիչներ'!$G$6:$GE$68,4,FALSE),0)</f>
        <v>0</v>
      </c>
      <c r="AH75" s="93">
        <f>IFERROR(VLOOKUP(Q75,'Վարկանիշային չափորոշիչներ'!$G$6:$GE$68,4,FALSE),0)</f>
        <v>0</v>
      </c>
      <c r="AI75" s="93">
        <f>IFERROR(VLOOKUP(R75,'Վարկանիշային չափորոշիչներ'!$G$6:$GE$68,4,FALSE),0)</f>
        <v>0</v>
      </c>
      <c r="AJ75" s="93">
        <f>IFERROR(VLOOKUP(S75,'Վարկանիշային չափորոշիչներ'!$G$6:$GE$68,4,FALSE),0)</f>
        <v>0</v>
      </c>
      <c r="AK75" s="93">
        <f>IFERROR(VLOOKUP(T75,'Վարկանիշային չափորոշիչներ'!$G$6:$GE$68,4,FALSE),0)</f>
        <v>0</v>
      </c>
      <c r="AL75" s="93">
        <f>IFERROR(VLOOKUP(U75,'Վարկանիշային չափորոշիչներ'!$G$6:$GE$68,4,FALSE),0)</f>
        <v>0</v>
      </c>
      <c r="AM75" s="93">
        <f>IFERROR(VLOOKUP(V75,'Վարկանիշային չափորոշիչներ'!$G$6:$GE$68,4,FALSE),0)</f>
        <v>0</v>
      </c>
      <c r="AN75" s="93">
        <f t="shared" si="20"/>
        <v>0</v>
      </c>
    </row>
    <row r="76" spans="1:40" ht="36" outlineLevel="2">
      <c r="A76" s="239">
        <v>1213</v>
      </c>
      <c r="B76" s="331">
        <v>11017</v>
      </c>
      <c r="C76" s="333" t="s">
        <v>172</v>
      </c>
      <c r="D76" s="248"/>
      <c r="E76" s="248"/>
      <c r="F76" s="259"/>
      <c r="G76" s="259"/>
      <c r="H76" s="242"/>
      <c r="I76" s="112"/>
      <c r="J76" s="112"/>
      <c r="K76" s="94"/>
      <c r="L76" s="94"/>
      <c r="M76" s="94"/>
      <c r="N76" s="94"/>
      <c r="O76" s="94"/>
      <c r="P76" s="94"/>
      <c r="Q76" s="94"/>
      <c r="R76" s="94"/>
      <c r="S76" s="94"/>
      <c r="T76" s="94"/>
      <c r="U76" s="94"/>
      <c r="V76" s="94"/>
      <c r="W76" s="93">
        <f t="shared" si="22"/>
        <v>0</v>
      </c>
      <c r="X76" s="108"/>
      <c r="Y76" s="108"/>
      <c r="Z76" s="108"/>
      <c r="AA76" s="108"/>
      <c r="AB76" s="93">
        <f>IFERROR(VLOOKUP(K76,'Վարկանիշային չափորոշիչներ'!$G$6:$GE$68,4,FALSE),0)</f>
        <v>0</v>
      </c>
      <c r="AC76" s="93">
        <f>IFERROR(VLOOKUP(L76,'Վարկանիշային չափորոշիչներ'!$G$6:$GE$68,4,FALSE),0)</f>
        <v>0</v>
      </c>
      <c r="AD76" s="93">
        <f>IFERROR(VLOOKUP(M76,'Վարկանիշային չափորոշիչներ'!$G$6:$GE$68,4,FALSE),0)</f>
        <v>0</v>
      </c>
      <c r="AE76" s="93">
        <f>IFERROR(VLOOKUP(N76,'Վարկանիշային չափորոշիչներ'!$G$6:$GE$68,4,FALSE),0)</f>
        <v>0</v>
      </c>
      <c r="AF76" s="93">
        <f>IFERROR(VLOOKUP(O76,'Վարկանիշային չափորոշիչներ'!$G$6:$GE$68,4,FALSE),0)</f>
        <v>0</v>
      </c>
      <c r="AG76" s="93">
        <f>IFERROR(VLOOKUP(P76,'Վարկանիշային չափորոշիչներ'!$G$6:$GE$68,4,FALSE),0)</f>
        <v>0</v>
      </c>
      <c r="AH76" s="93">
        <f>IFERROR(VLOOKUP(Q76,'Վարկանիշային չափորոշիչներ'!$G$6:$GE$68,4,FALSE),0)</f>
        <v>0</v>
      </c>
      <c r="AI76" s="93">
        <f>IFERROR(VLOOKUP(R76,'Վարկանիշային չափորոշիչներ'!$G$6:$GE$68,4,FALSE),0)</f>
        <v>0</v>
      </c>
      <c r="AJ76" s="93">
        <f>IFERROR(VLOOKUP(S76,'Վարկանիշային չափորոշիչներ'!$G$6:$GE$68,4,FALSE),0)</f>
        <v>0</v>
      </c>
      <c r="AK76" s="93">
        <f>IFERROR(VLOOKUP(T76,'Վարկանիշային չափորոշիչներ'!$G$6:$GE$68,4,FALSE),0)</f>
        <v>0</v>
      </c>
      <c r="AL76" s="93">
        <f>IFERROR(VLOOKUP(U76,'Վարկանիշային չափորոշիչներ'!$G$6:$GE$68,4,FALSE),0)</f>
        <v>0</v>
      </c>
      <c r="AM76" s="93">
        <f>IFERROR(VLOOKUP(V76,'Վարկանիշային չափորոշիչներ'!$G$6:$GE$68,4,FALSE),0)</f>
        <v>0</v>
      </c>
      <c r="AN76" s="93">
        <f t="shared" si="20"/>
        <v>0</v>
      </c>
    </row>
    <row r="77" spans="1:40" ht="24" outlineLevel="2">
      <c r="A77" s="239">
        <v>1213</v>
      </c>
      <c r="B77" s="239">
        <v>31001</v>
      </c>
      <c r="C77" s="333" t="s">
        <v>173</v>
      </c>
      <c r="D77" s="247"/>
      <c r="E77" s="247"/>
      <c r="F77" s="258"/>
      <c r="G77" s="259"/>
      <c r="H77" s="242"/>
      <c r="I77" s="112"/>
      <c r="J77" s="112"/>
      <c r="K77" s="94"/>
      <c r="L77" s="94"/>
      <c r="M77" s="94"/>
      <c r="N77" s="94"/>
      <c r="O77" s="94"/>
      <c r="P77" s="94"/>
      <c r="Q77" s="94"/>
      <c r="R77" s="94"/>
      <c r="S77" s="94"/>
      <c r="T77" s="94"/>
      <c r="U77" s="94"/>
      <c r="V77" s="94"/>
      <c r="W77" s="93">
        <f t="shared" si="22"/>
        <v>0</v>
      </c>
      <c r="X77" s="108"/>
      <c r="Y77" s="108"/>
      <c r="Z77" s="108"/>
      <c r="AA77" s="108"/>
      <c r="AB77" s="93">
        <f>IFERROR(VLOOKUP(K77,'Վարկանիշային չափորոշիչներ'!$G$6:$GE$68,4,FALSE),0)</f>
        <v>0</v>
      </c>
      <c r="AC77" s="93">
        <f>IFERROR(VLOOKUP(L77,'Վարկանիշային չափորոշիչներ'!$G$6:$GE$68,4,FALSE),0)</f>
        <v>0</v>
      </c>
      <c r="AD77" s="93">
        <f>IFERROR(VLOOKUP(M77,'Վարկանիշային չափորոշիչներ'!$G$6:$GE$68,4,FALSE),0)</f>
        <v>0</v>
      </c>
      <c r="AE77" s="93">
        <f>IFERROR(VLOOKUP(N77,'Վարկանիշային չափորոշիչներ'!$G$6:$GE$68,4,FALSE),0)</f>
        <v>0</v>
      </c>
      <c r="AF77" s="93">
        <f>IFERROR(VLOOKUP(O77,'Վարկանիշային չափորոշիչներ'!$G$6:$GE$68,4,FALSE),0)</f>
        <v>0</v>
      </c>
      <c r="AG77" s="93">
        <f>IFERROR(VLOOKUP(P77,'Վարկանիշային չափորոշիչներ'!$G$6:$GE$68,4,FALSE),0)</f>
        <v>0</v>
      </c>
      <c r="AH77" s="93">
        <f>IFERROR(VLOOKUP(Q77,'Վարկանիշային չափորոշիչներ'!$G$6:$GE$68,4,FALSE),0)</f>
        <v>0</v>
      </c>
      <c r="AI77" s="93">
        <f>IFERROR(VLOOKUP(R77,'Վարկանիշային չափորոշիչներ'!$G$6:$GE$68,4,FALSE),0)</f>
        <v>0</v>
      </c>
      <c r="AJ77" s="93">
        <f>IFERROR(VLOOKUP(S77,'Վարկանիշային չափորոշիչներ'!$G$6:$GE$68,4,FALSE),0)</f>
        <v>0</v>
      </c>
      <c r="AK77" s="93">
        <f>IFERROR(VLOOKUP(T77,'Վարկանիշային չափորոշիչներ'!$G$6:$GE$68,4,FALSE),0)</f>
        <v>0</v>
      </c>
      <c r="AL77" s="93">
        <f>IFERROR(VLOOKUP(U77,'Վարկանիշային չափորոշիչներ'!$G$6:$GE$68,4,FALSE),0)</f>
        <v>0</v>
      </c>
      <c r="AM77" s="93">
        <f>IFERROR(VLOOKUP(V77,'Վարկանիշային չափորոշիչներ'!$G$6:$GE$68,4,FALSE),0)</f>
        <v>0</v>
      </c>
      <c r="AN77" s="93">
        <f t="shared" si="20"/>
        <v>0</v>
      </c>
    </row>
    <row r="78" spans="1:40" ht="24" outlineLevel="2">
      <c r="A78" s="239">
        <v>1213</v>
      </c>
      <c r="B78" s="239">
        <v>31002</v>
      </c>
      <c r="C78" s="333" t="s">
        <v>174</v>
      </c>
      <c r="D78" s="247"/>
      <c r="E78" s="247"/>
      <c r="F78" s="258"/>
      <c r="G78" s="259"/>
      <c r="H78" s="242"/>
      <c r="I78" s="112"/>
      <c r="J78" s="112"/>
      <c r="K78" s="94"/>
      <c r="L78" s="94"/>
      <c r="M78" s="94"/>
      <c r="N78" s="94"/>
      <c r="O78" s="94"/>
      <c r="P78" s="94"/>
      <c r="Q78" s="94"/>
      <c r="R78" s="94"/>
      <c r="S78" s="94"/>
      <c r="T78" s="94"/>
      <c r="U78" s="94"/>
      <c r="V78" s="94"/>
      <c r="W78" s="93">
        <f t="shared" si="22"/>
        <v>0</v>
      </c>
      <c r="X78" s="108"/>
      <c r="Y78" s="108"/>
      <c r="Z78" s="108"/>
      <c r="AA78" s="108"/>
      <c r="AB78" s="93">
        <f>IFERROR(VLOOKUP(K78,'Վարկանիշային չափորոշիչներ'!$G$6:$GE$68,4,FALSE),0)</f>
        <v>0</v>
      </c>
      <c r="AC78" s="93">
        <f>IFERROR(VLOOKUP(L78,'Վարկանիշային չափորոշիչներ'!$G$6:$GE$68,4,FALSE),0)</f>
        <v>0</v>
      </c>
      <c r="AD78" s="93">
        <f>IFERROR(VLOOKUP(M78,'Վարկանիշային չափորոշիչներ'!$G$6:$GE$68,4,FALSE),0)</f>
        <v>0</v>
      </c>
      <c r="AE78" s="93">
        <f>IFERROR(VLOOKUP(N78,'Վարկանիշային չափորոշիչներ'!$G$6:$GE$68,4,FALSE),0)</f>
        <v>0</v>
      </c>
      <c r="AF78" s="93">
        <f>IFERROR(VLOOKUP(O78,'Վարկանիշային չափորոշիչներ'!$G$6:$GE$68,4,FALSE),0)</f>
        <v>0</v>
      </c>
      <c r="AG78" s="93">
        <f>IFERROR(VLOOKUP(P78,'Վարկանիշային չափորոշիչներ'!$G$6:$GE$68,4,FALSE),0)</f>
        <v>0</v>
      </c>
      <c r="AH78" s="93">
        <f>IFERROR(VLOOKUP(Q78,'Վարկանիշային չափորոշիչներ'!$G$6:$GE$68,4,FALSE),0)</f>
        <v>0</v>
      </c>
      <c r="AI78" s="93">
        <f>IFERROR(VLOOKUP(R78,'Վարկանիշային չափորոշիչներ'!$G$6:$GE$68,4,FALSE),0)</f>
        <v>0</v>
      </c>
      <c r="AJ78" s="93">
        <f>IFERROR(VLOOKUP(S78,'Վարկանիշային չափորոշիչներ'!$G$6:$GE$68,4,FALSE),0)</f>
        <v>0</v>
      </c>
      <c r="AK78" s="93">
        <f>IFERROR(VLOOKUP(T78,'Վարկանիշային չափորոշիչներ'!$G$6:$GE$68,4,FALSE),0)</f>
        <v>0</v>
      </c>
      <c r="AL78" s="93">
        <f>IFERROR(VLOOKUP(U78,'Վարկանիշային չափորոշիչներ'!$G$6:$GE$68,4,FALSE),0)</f>
        <v>0</v>
      </c>
      <c r="AM78" s="93">
        <f>IFERROR(VLOOKUP(V78,'Վարկանիշային չափորոշիչներ'!$G$6:$GE$68,4,FALSE),0)</f>
        <v>0</v>
      </c>
      <c r="AN78" s="93">
        <f t="shared" si="20"/>
        <v>0</v>
      </c>
    </row>
    <row r="79" spans="1:40" ht="24" outlineLevel="2">
      <c r="A79" s="239">
        <v>1213</v>
      </c>
      <c r="B79" s="239">
        <v>31003</v>
      </c>
      <c r="C79" s="333" t="s">
        <v>175</v>
      </c>
      <c r="D79" s="247"/>
      <c r="E79" s="247"/>
      <c r="F79" s="258"/>
      <c r="G79" s="259"/>
      <c r="H79" s="242"/>
      <c r="I79" s="112"/>
      <c r="J79" s="112"/>
      <c r="K79" s="94"/>
      <c r="L79" s="94"/>
      <c r="M79" s="94"/>
      <c r="N79" s="94"/>
      <c r="O79" s="94"/>
      <c r="P79" s="94"/>
      <c r="Q79" s="94"/>
      <c r="R79" s="94"/>
      <c r="S79" s="94"/>
      <c r="T79" s="94"/>
      <c r="U79" s="94"/>
      <c r="V79" s="94"/>
      <c r="W79" s="93">
        <f t="shared" si="22"/>
        <v>0</v>
      </c>
      <c r="X79" s="108"/>
      <c r="Y79" s="108"/>
      <c r="Z79" s="108"/>
      <c r="AA79" s="108"/>
      <c r="AB79" s="93">
        <f>IFERROR(VLOOKUP(K79,'Վարկանիշային չափորոշիչներ'!$G$6:$GE$68,4,FALSE),0)</f>
        <v>0</v>
      </c>
      <c r="AC79" s="93">
        <f>IFERROR(VLOOKUP(L79,'Վարկանիշային չափորոշիչներ'!$G$6:$GE$68,4,FALSE),0)</f>
        <v>0</v>
      </c>
      <c r="AD79" s="93">
        <f>IFERROR(VLOOKUP(M79,'Վարկանիշային չափորոշիչներ'!$G$6:$GE$68,4,FALSE),0)</f>
        <v>0</v>
      </c>
      <c r="AE79" s="93">
        <f>IFERROR(VLOOKUP(N79,'Վարկանիշային չափորոշիչներ'!$G$6:$GE$68,4,FALSE),0)</f>
        <v>0</v>
      </c>
      <c r="AF79" s="93">
        <f>IFERROR(VLOOKUP(O79,'Վարկանիշային չափորոշիչներ'!$G$6:$GE$68,4,FALSE),0)</f>
        <v>0</v>
      </c>
      <c r="AG79" s="93">
        <f>IFERROR(VLOOKUP(P79,'Վարկանիշային չափորոշիչներ'!$G$6:$GE$68,4,FALSE),0)</f>
        <v>0</v>
      </c>
      <c r="AH79" s="93">
        <f>IFERROR(VLOOKUP(Q79,'Վարկանիշային չափորոշիչներ'!$G$6:$GE$68,4,FALSE),0)</f>
        <v>0</v>
      </c>
      <c r="AI79" s="93">
        <f>IFERROR(VLOOKUP(R79,'Վարկանիշային չափորոշիչներ'!$G$6:$GE$68,4,FALSE),0)</f>
        <v>0</v>
      </c>
      <c r="AJ79" s="93">
        <f>IFERROR(VLOOKUP(S79,'Վարկանիշային չափորոշիչներ'!$G$6:$GE$68,4,FALSE),0)</f>
        <v>0</v>
      </c>
      <c r="AK79" s="93">
        <f>IFERROR(VLOOKUP(T79,'Վարկանիշային չափորոշիչներ'!$G$6:$GE$68,4,FALSE),0)</f>
        <v>0</v>
      </c>
      <c r="AL79" s="93">
        <f>IFERROR(VLOOKUP(U79,'Վարկանիշային չափորոշիչներ'!$G$6:$GE$68,4,FALSE),0)</f>
        <v>0</v>
      </c>
      <c r="AM79" s="93">
        <f>IFERROR(VLOOKUP(V79,'Վարկանիշային չափորոշիչներ'!$G$6:$GE$68,4,FALSE),0)</f>
        <v>0</v>
      </c>
      <c r="AN79" s="93">
        <f t="shared" si="20"/>
        <v>0</v>
      </c>
    </row>
    <row r="80" spans="1:40" ht="36" outlineLevel="2">
      <c r="A80" s="239">
        <v>1213</v>
      </c>
      <c r="B80" s="239">
        <v>31004</v>
      </c>
      <c r="C80" s="333" t="s">
        <v>176</v>
      </c>
      <c r="D80" s="247"/>
      <c r="E80" s="247"/>
      <c r="F80" s="258"/>
      <c r="G80" s="259"/>
      <c r="H80" s="242"/>
      <c r="I80" s="112"/>
      <c r="J80" s="112"/>
      <c r="K80" s="94"/>
      <c r="L80" s="94"/>
      <c r="M80" s="94"/>
      <c r="N80" s="94"/>
      <c r="O80" s="94"/>
      <c r="P80" s="94"/>
      <c r="Q80" s="94"/>
      <c r="R80" s="94"/>
      <c r="S80" s="94"/>
      <c r="T80" s="94"/>
      <c r="U80" s="94"/>
      <c r="V80" s="94"/>
      <c r="W80" s="93">
        <f t="shared" si="22"/>
        <v>0</v>
      </c>
      <c r="X80" s="108"/>
      <c r="Y80" s="108"/>
      <c r="Z80" s="108"/>
      <c r="AA80" s="108"/>
      <c r="AB80" s="93">
        <f>IFERROR(VLOOKUP(K80,'Վարկանիշային չափորոշիչներ'!$G$6:$GE$68,4,FALSE),0)</f>
        <v>0</v>
      </c>
      <c r="AC80" s="93">
        <f>IFERROR(VLOOKUP(L80,'Վարկանիշային չափորոշիչներ'!$G$6:$GE$68,4,FALSE),0)</f>
        <v>0</v>
      </c>
      <c r="AD80" s="93">
        <f>IFERROR(VLOOKUP(M80,'Վարկանիշային չափորոշիչներ'!$G$6:$GE$68,4,FALSE),0)</f>
        <v>0</v>
      </c>
      <c r="AE80" s="93">
        <f>IFERROR(VLOOKUP(N80,'Վարկանիշային չափորոշիչներ'!$G$6:$GE$68,4,FALSE),0)</f>
        <v>0</v>
      </c>
      <c r="AF80" s="93">
        <f>IFERROR(VLOOKUP(O80,'Վարկանիշային չափորոշիչներ'!$G$6:$GE$68,4,FALSE),0)</f>
        <v>0</v>
      </c>
      <c r="AG80" s="93">
        <f>IFERROR(VLOOKUP(P80,'Վարկանիշային չափորոշիչներ'!$G$6:$GE$68,4,FALSE),0)</f>
        <v>0</v>
      </c>
      <c r="AH80" s="93">
        <f>IFERROR(VLOOKUP(Q80,'Վարկանիշային չափորոշիչներ'!$G$6:$GE$68,4,FALSE),0)</f>
        <v>0</v>
      </c>
      <c r="AI80" s="93">
        <f>IFERROR(VLOOKUP(R80,'Վարկանիշային չափորոշիչներ'!$G$6:$GE$68,4,FALSE),0)</f>
        <v>0</v>
      </c>
      <c r="AJ80" s="93">
        <f>IFERROR(VLOOKUP(S80,'Վարկանիշային չափորոշիչներ'!$G$6:$GE$68,4,FALSE),0)</f>
        <v>0</v>
      </c>
      <c r="AK80" s="93">
        <f>IFERROR(VLOOKUP(T80,'Վարկանիշային չափորոշիչներ'!$G$6:$GE$68,4,FALSE),0)</f>
        <v>0</v>
      </c>
      <c r="AL80" s="93">
        <f>IFERROR(VLOOKUP(U80,'Վարկանիշային չափորոշիչներ'!$G$6:$GE$68,4,FALSE),0)</f>
        <v>0</v>
      </c>
      <c r="AM80" s="93">
        <f>IFERROR(VLOOKUP(V80,'Վարկանիշային չափորոշիչներ'!$G$6:$GE$68,4,FALSE),0)</f>
        <v>0</v>
      </c>
      <c r="AN80" s="93">
        <f t="shared" si="20"/>
        <v>0</v>
      </c>
    </row>
    <row r="81" spans="1:40" ht="48" outlineLevel="2">
      <c r="A81" s="239">
        <v>1213</v>
      </c>
      <c r="B81" s="239">
        <v>31005</v>
      </c>
      <c r="C81" s="333" t="s">
        <v>177</v>
      </c>
      <c r="D81" s="247"/>
      <c r="E81" s="247"/>
      <c r="F81" s="256"/>
      <c r="G81" s="258"/>
      <c r="H81" s="264"/>
      <c r="I81" s="111"/>
      <c r="J81" s="111"/>
      <c r="K81" s="97"/>
      <c r="L81" s="97"/>
      <c r="M81" s="97"/>
      <c r="N81" s="97"/>
      <c r="O81" s="97"/>
      <c r="P81" s="97"/>
      <c r="Q81" s="97"/>
      <c r="R81" s="97"/>
      <c r="S81" s="97"/>
      <c r="T81" s="97"/>
      <c r="U81" s="97"/>
      <c r="V81" s="97"/>
      <c r="W81" s="93">
        <f t="shared" si="22"/>
        <v>0</v>
      </c>
      <c r="X81" s="108"/>
      <c r="Y81" s="108"/>
      <c r="Z81" s="108"/>
      <c r="AA81" s="108"/>
      <c r="AB81" s="93">
        <f>IFERROR(VLOOKUP(K81,'Վարկանիշային չափորոշիչներ'!$G$6:$GE$68,4,FALSE),0)</f>
        <v>0</v>
      </c>
      <c r="AC81" s="93">
        <f>IFERROR(VLOOKUP(L81,'Վարկանիշային չափորոշիչներ'!$G$6:$GE$68,4,FALSE),0)</f>
        <v>0</v>
      </c>
      <c r="AD81" s="93">
        <f>IFERROR(VLOOKUP(M81,'Վարկանիշային չափորոշիչներ'!$G$6:$GE$68,4,FALSE),0)</f>
        <v>0</v>
      </c>
      <c r="AE81" s="93">
        <f>IFERROR(VLOOKUP(N81,'Վարկանիշային չափորոշիչներ'!$G$6:$GE$68,4,FALSE),0)</f>
        <v>0</v>
      </c>
      <c r="AF81" s="93">
        <f>IFERROR(VLOOKUP(O81,'Վարկանիշային չափորոշիչներ'!$G$6:$GE$68,4,FALSE),0)</f>
        <v>0</v>
      </c>
      <c r="AG81" s="93">
        <f>IFERROR(VLOOKUP(P81,'Վարկանիշային չափորոշիչներ'!$G$6:$GE$68,4,FALSE),0)</f>
        <v>0</v>
      </c>
      <c r="AH81" s="93">
        <f>IFERROR(VLOOKUP(Q81,'Վարկանիշային չափորոշիչներ'!$G$6:$GE$68,4,FALSE),0)</f>
        <v>0</v>
      </c>
      <c r="AI81" s="93">
        <f>IFERROR(VLOOKUP(R81,'Վարկանիշային չափորոշիչներ'!$G$6:$GE$68,4,FALSE),0)</f>
        <v>0</v>
      </c>
      <c r="AJ81" s="93">
        <f>IFERROR(VLOOKUP(S81,'Վարկանիշային չափորոշիչներ'!$G$6:$GE$68,4,FALSE),0)</f>
        <v>0</v>
      </c>
      <c r="AK81" s="93">
        <f>IFERROR(VLOOKUP(T81,'Վարկանիշային չափորոշիչներ'!$G$6:$GE$68,4,FALSE),0)</f>
        <v>0</v>
      </c>
      <c r="AL81" s="93">
        <f>IFERROR(VLOOKUP(U81,'Վարկանիշային չափորոշիչներ'!$G$6:$GE$68,4,FALSE),0)</f>
        <v>0</v>
      </c>
      <c r="AM81" s="93">
        <f>IFERROR(VLOOKUP(V81,'Վարկանիշային չափորոշիչներ'!$G$6:$GE$68,4,FALSE),0)</f>
        <v>0</v>
      </c>
      <c r="AN81" s="93">
        <f t="shared" si="20"/>
        <v>0</v>
      </c>
    </row>
    <row r="82" spans="1:40" ht="24" outlineLevel="2">
      <c r="A82" s="239">
        <v>1213</v>
      </c>
      <c r="B82" s="239">
        <v>31006</v>
      </c>
      <c r="C82" s="333" t="s">
        <v>178</v>
      </c>
      <c r="D82" s="248"/>
      <c r="E82" s="248"/>
      <c r="F82" s="256"/>
      <c r="G82" s="241"/>
      <c r="H82" s="241"/>
      <c r="I82" s="112"/>
      <c r="J82" s="112"/>
      <c r="K82" s="94"/>
      <c r="L82" s="94"/>
      <c r="M82" s="94"/>
      <c r="N82" s="94"/>
      <c r="O82" s="94"/>
      <c r="P82" s="94"/>
      <c r="Q82" s="94"/>
      <c r="R82" s="94"/>
      <c r="S82" s="94"/>
      <c r="T82" s="94"/>
      <c r="U82" s="94"/>
      <c r="V82" s="94"/>
      <c r="W82" s="93">
        <f t="shared" si="22"/>
        <v>0</v>
      </c>
      <c r="X82" s="108"/>
      <c r="Y82" s="108"/>
      <c r="Z82" s="108"/>
      <c r="AA82" s="108"/>
      <c r="AB82" s="93">
        <f>IFERROR(VLOOKUP(K82,'Վարկանիշային չափորոշիչներ'!$G$6:$GE$68,4,FALSE),0)</f>
        <v>0</v>
      </c>
      <c r="AC82" s="93">
        <f>IFERROR(VLOOKUP(L82,'Վարկանիշային չափորոշիչներ'!$G$6:$GE$68,4,FALSE),0)</f>
        <v>0</v>
      </c>
      <c r="AD82" s="93">
        <f>IFERROR(VLOOKUP(M82,'Վարկանիշային չափորոշիչներ'!$G$6:$GE$68,4,FALSE),0)</f>
        <v>0</v>
      </c>
      <c r="AE82" s="93">
        <f>IFERROR(VLOOKUP(N82,'Վարկանիշային չափորոշիչներ'!$G$6:$GE$68,4,FALSE),0)</f>
        <v>0</v>
      </c>
      <c r="AF82" s="93">
        <f>IFERROR(VLOOKUP(O82,'Վարկանիշային չափորոշիչներ'!$G$6:$GE$68,4,FALSE),0)</f>
        <v>0</v>
      </c>
      <c r="AG82" s="93">
        <f>IFERROR(VLOOKUP(P82,'Վարկանիշային չափորոշիչներ'!$G$6:$GE$68,4,FALSE),0)</f>
        <v>0</v>
      </c>
      <c r="AH82" s="93">
        <f>IFERROR(VLOOKUP(Q82,'Վարկանիշային չափորոշիչներ'!$G$6:$GE$68,4,FALSE),0)</f>
        <v>0</v>
      </c>
      <c r="AI82" s="93">
        <f>IFERROR(VLOOKUP(R82,'Վարկանիշային չափորոշիչներ'!$G$6:$GE$68,4,FALSE),0)</f>
        <v>0</v>
      </c>
      <c r="AJ82" s="93">
        <f>IFERROR(VLOOKUP(S82,'Վարկանիշային չափորոշիչներ'!$G$6:$GE$68,4,FALSE),0)</f>
        <v>0</v>
      </c>
      <c r="AK82" s="93">
        <f>IFERROR(VLOOKUP(T82,'Վարկանիշային չափորոշիչներ'!$G$6:$GE$68,4,FALSE),0)</f>
        <v>0</v>
      </c>
      <c r="AL82" s="93">
        <f>IFERROR(VLOOKUP(U82,'Վարկանիշային չափորոշիչներ'!$G$6:$GE$68,4,FALSE),0)</f>
        <v>0</v>
      </c>
      <c r="AM82" s="93">
        <f>IFERROR(VLOOKUP(V82,'Վարկանիշային չափորոշիչներ'!$G$6:$GE$68,4,FALSE),0)</f>
        <v>0</v>
      </c>
      <c r="AN82" s="93">
        <f t="shared" si="20"/>
        <v>0</v>
      </c>
    </row>
    <row r="83" spans="1:40" outlineLevel="2">
      <c r="A83" s="239">
        <v>1213</v>
      </c>
      <c r="B83" s="239">
        <v>31007</v>
      </c>
      <c r="C83" s="333" t="s">
        <v>179</v>
      </c>
      <c r="D83" s="247"/>
      <c r="E83" s="247"/>
      <c r="F83" s="241"/>
      <c r="G83" s="242"/>
      <c r="H83" s="242"/>
      <c r="I83" s="112"/>
      <c r="J83" s="112"/>
      <c r="K83" s="94"/>
      <c r="L83" s="94"/>
      <c r="M83" s="94"/>
      <c r="N83" s="94"/>
      <c r="O83" s="94"/>
      <c r="P83" s="94"/>
      <c r="Q83" s="94"/>
      <c r="R83" s="94"/>
      <c r="S83" s="94"/>
      <c r="T83" s="94"/>
      <c r="U83" s="94"/>
      <c r="V83" s="94"/>
      <c r="W83" s="93">
        <f t="shared" si="22"/>
        <v>0</v>
      </c>
      <c r="X83" s="108"/>
      <c r="Y83" s="108"/>
      <c r="Z83" s="108"/>
      <c r="AA83" s="108"/>
      <c r="AB83" s="93">
        <f>IFERROR(VLOOKUP(K83,'Վարկանիշային չափորոշիչներ'!$G$6:$GE$68,4,FALSE),0)</f>
        <v>0</v>
      </c>
      <c r="AC83" s="93">
        <f>IFERROR(VLOOKUP(L83,'Վարկանիշային չափորոշիչներ'!$G$6:$GE$68,4,FALSE),0)</f>
        <v>0</v>
      </c>
      <c r="AD83" s="93">
        <f>IFERROR(VLOOKUP(M83,'Վարկանիշային չափորոշիչներ'!$G$6:$GE$68,4,FALSE),0)</f>
        <v>0</v>
      </c>
      <c r="AE83" s="93">
        <f>IFERROR(VLOOKUP(N83,'Վարկանիշային չափորոշիչներ'!$G$6:$GE$68,4,FALSE),0)</f>
        <v>0</v>
      </c>
      <c r="AF83" s="93">
        <f>IFERROR(VLOOKUP(O83,'Վարկանիշային չափորոշիչներ'!$G$6:$GE$68,4,FALSE),0)</f>
        <v>0</v>
      </c>
      <c r="AG83" s="93">
        <f>IFERROR(VLOOKUP(P83,'Վարկանիշային չափորոշիչներ'!$G$6:$GE$68,4,FALSE),0)</f>
        <v>0</v>
      </c>
      <c r="AH83" s="93">
        <f>IFERROR(VLOOKUP(Q83,'Վարկանիշային չափորոշիչներ'!$G$6:$GE$68,4,FALSE),0)</f>
        <v>0</v>
      </c>
      <c r="AI83" s="93">
        <f>IFERROR(VLOOKUP(R83,'Վարկանիշային չափորոշիչներ'!$G$6:$GE$68,4,FALSE),0)</f>
        <v>0</v>
      </c>
      <c r="AJ83" s="93">
        <f>IFERROR(VLOOKUP(S83,'Վարկանիշային չափորոշիչներ'!$G$6:$GE$68,4,FALSE),0)</f>
        <v>0</v>
      </c>
      <c r="AK83" s="93">
        <f>IFERROR(VLOOKUP(T83,'Վարկանիշային չափորոշիչներ'!$G$6:$GE$68,4,FALSE),0)</f>
        <v>0</v>
      </c>
      <c r="AL83" s="93">
        <f>IFERROR(VLOOKUP(U83,'Վարկանիշային չափորոշիչներ'!$G$6:$GE$68,4,FALSE),0)</f>
        <v>0</v>
      </c>
      <c r="AM83" s="93">
        <f>IFERROR(VLOOKUP(V83,'Վարկանիշային չափորոշիչներ'!$G$6:$GE$68,4,FALSE),0)</f>
        <v>0</v>
      </c>
      <c r="AN83" s="93">
        <f t="shared" si="20"/>
        <v>0</v>
      </c>
    </row>
    <row r="84" spans="1:40" ht="24" outlineLevel="2">
      <c r="A84" s="239">
        <v>1213</v>
      </c>
      <c r="B84" s="239">
        <v>31009</v>
      </c>
      <c r="C84" s="333" t="s">
        <v>180</v>
      </c>
      <c r="D84" s="248"/>
      <c r="E84" s="248"/>
      <c r="F84" s="241"/>
      <c r="G84" s="242"/>
      <c r="H84" s="242"/>
      <c r="I84" s="112"/>
      <c r="J84" s="112"/>
      <c r="K84" s="94"/>
      <c r="L84" s="94"/>
      <c r="M84" s="94"/>
      <c r="N84" s="94"/>
      <c r="O84" s="94"/>
      <c r="P84" s="94"/>
      <c r="Q84" s="94"/>
      <c r="R84" s="94"/>
      <c r="S84" s="94"/>
      <c r="T84" s="94"/>
      <c r="U84" s="94"/>
      <c r="V84" s="94"/>
      <c r="W84" s="93">
        <f t="shared" si="22"/>
        <v>0</v>
      </c>
      <c r="X84" s="108"/>
      <c r="Y84" s="108"/>
      <c r="Z84" s="108"/>
      <c r="AA84" s="108"/>
      <c r="AB84" s="93">
        <f>IFERROR(VLOOKUP(K84,'Վարկանիշային չափորոշիչներ'!$G$6:$GE$68,4,FALSE),0)</f>
        <v>0</v>
      </c>
      <c r="AC84" s="93">
        <f>IFERROR(VLOOKUP(L84,'Վարկանիշային չափորոշիչներ'!$G$6:$GE$68,4,FALSE),0)</f>
        <v>0</v>
      </c>
      <c r="AD84" s="93">
        <f>IFERROR(VLOOKUP(M84,'Վարկանիշային չափորոշիչներ'!$G$6:$GE$68,4,FALSE),0)</f>
        <v>0</v>
      </c>
      <c r="AE84" s="93">
        <f>IFERROR(VLOOKUP(N84,'Վարկանիշային չափորոշիչներ'!$G$6:$GE$68,4,FALSE),0)</f>
        <v>0</v>
      </c>
      <c r="AF84" s="93">
        <f>IFERROR(VLOOKUP(O84,'Վարկանիշային չափորոշիչներ'!$G$6:$GE$68,4,FALSE),0)</f>
        <v>0</v>
      </c>
      <c r="AG84" s="93">
        <f>IFERROR(VLOOKUP(P84,'Վարկանիշային չափորոշիչներ'!$G$6:$GE$68,4,FALSE),0)</f>
        <v>0</v>
      </c>
      <c r="AH84" s="93">
        <f>IFERROR(VLOOKUP(Q84,'Վարկանիշային չափորոշիչներ'!$G$6:$GE$68,4,FALSE),0)</f>
        <v>0</v>
      </c>
      <c r="AI84" s="93">
        <f>IFERROR(VLOOKUP(R84,'Վարկանիշային չափորոշիչներ'!$G$6:$GE$68,4,FALSE),0)</f>
        <v>0</v>
      </c>
      <c r="AJ84" s="93">
        <f>IFERROR(VLOOKUP(S84,'Վարկանիշային չափորոշիչներ'!$G$6:$GE$68,4,FALSE),0)</f>
        <v>0</v>
      </c>
      <c r="AK84" s="93">
        <f>IFERROR(VLOOKUP(T84,'Վարկանիշային չափորոշիչներ'!$G$6:$GE$68,4,FALSE),0)</f>
        <v>0</v>
      </c>
      <c r="AL84" s="93">
        <f>IFERROR(VLOOKUP(U84,'Վարկանիշային չափորոշիչներ'!$G$6:$GE$68,4,FALSE),0)</f>
        <v>0</v>
      </c>
      <c r="AM84" s="93">
        <f>IFERROR(VLOOKUP(V84,'Վարկանիշային չափորոշիչներ'!$G$6:$GE$68,4,FALSE),0)</f>
        <v>0</v>
      </c>
      <c r="AN84" s="93">
        <f t="shared" si="20"/>
        <v>0</v>
      </c>
    </row>
    <row r="85" spans="1:40" outlineLevel="1">
      <c r="A85" s="236">
        <v>1214</v>
      </c>
      <c r="B85" s="236"/>
      <c r="C85" s="369" t="s">
        <v>181</v>
      </c>
      <c r="D85" s="237">
        <f>SUM(D86:D86)</f>
        <v>0</v>
      </c>
      <c r="E85" s="237">
        <f t="shared" ref="E85" si="23">SUM(E86:E86)</f>
        <v>0</v>
      </c>
      <c r="F85" s="238">
        <f t="shared" ref="F85:H85" si="24">SUM(F86:F86)</f>
        <v>0</v>
      </c>
      <c r="G85" s="238">
        <f t="shared" si="24"/>
        <v>0</v>
      </c>
      <c r="H85" s="238">
        <f t="shared" si="24"/>
        <v>0</v>
      </c>
      <c r="I85" s="114" t="s">
        <v>79</v>
      </c>
      <c r="J85" s="114" t="s">
        <v>79</v>
      </c>
      <c r="K85" s="114" t="s">
        <v>79</v>
      </c>
      <c r="L85" s="114" t="s">
        <v>79</v>
      </c>
      <c r="M85" s="114" t="s">
        <v>79</v>
      </c>
      <c r="N85" s="114" t="s">
        <v>79</v>
      </c>
      <c r="O85" s="114" t="s">
        <v>79</v>
      </c>
      <c r="P85" s="114" t="s">
        <v>79</v>
      </c>
      <c r="Q85" s="114" t="s">
        <v>79</v>
      </c>
      <c r="R85" s="114" t="s">
        <v>79</v>
      </c>
      <c r="S85" s="114" t="s">
        <v>79</v>
      </c>
      <c r="T85" s="114" t="s">
        <v>79</v>
      </c>
      <c r="U85" s="114" t="s">
        <v>79</v>
      </c>
      <c r="V85" s="114" t="s">
        <v>79</v>
      </c>
      <c r="W85" s="114" t="s">
        <v>79</v>
      </c>
      <c r="X85" s="108"/>
      <c r="Y85" s="108"/>
      <c r="Z85" s="108"/>
      <c r="AA85" s="108"/>
      <c r="AB85" s="93">
        <f>IFERROR(VLOOKUP(K85,'Վարկանիշային չափորոշիչներ'!$G$6:$GE$68,4,FALSE),0)</f>
        <v>0</v>
      </c>
      <c r="AC85" s="93">
        <f>IFERROR(VLOOKUP(L85,'Վարկանիշային չափորոշիչներ'!$G$6:$GE$68,4,FALSE),0)</f>
        <v>0</v>
      </c>
      <c r="AD85" s="93">
        <f>IFERROR(VLOOKUP(M85,'Վարկանիշային չափորոշիչներ'!$G$6:$GE$68,4,FALSE),0)</f>
        <v>0</v>
      </c>
      <c r="AE85" s="93">
        <f>IFERROR(VLOOKUP(N85,'Վարկանիշային չափորոշիչներ'!$G$6:$GE$68,4,FALSE),0)</f>
        <v>0</v>
      </c>
      <c r="AF85" s="93">
        <f>IFERROR(VLOOKUP(O85,'Վարկանիշային չափորոշիչներ'!$G$6:$GE$68,4,FALSE),0)</f>
        <v>0</v>
      </c>
      <c r="AG85" s="93">
        <f>IFERROR(VLOOKUP(P85,'Վարկանիշային չափորոշիչներ'!$G$6:$GE$68,4,FALSE),0)</f>
        <v>0</v>
      </c>
      <c r="AH85" s="93">
        <f>IFERROR(VLOOKUP(Q85,'Վարկանիշային չափորոշիչներ'!$G$6:$GE$68,4,FALSE),0)</f>
        <v>0</v>
      </c>
      <c r="AI85" s="93">
        <f>IFERROR(VLOOKUP(R85,'Վարկանիշային չափորոշիչներ'!$G$6:$GE$68,4,FALSE),0)</f>
        <v>0</v>
      </c>
      <c r="AJ85" s="93">
        <f>IFERROR(VLOOKUP(S85,'Վարկանիշային չափորոշիչներ'!$G$6:$GE$68,4,FALSE),0)</f>
        <v>0</v>
      </c>
      <c r="AK85" s="93">
        <f>IFERROR(VLOOKUP(T85,'Վարկանիշային չափորոշիչներ'!$G$6:$GE$68,4,FALSE),0)</f>
        <v>0</v>
      </c>
      <c r="AL85" s="93">
        <f>IFERROR(VLOOKUP(U85,'Վարկանիշային չափորոշիչներ'!$G$6:$GE$68,4,FALSE),0)</f>
        <v>0</v>
      </c>
      <c r="AM85" s="93">
        <f>IFERROR(VLOOKUP(V85,'Վարկանիշային չափորոշիչներ'!$G$6:$GE$68,4,FALSE),0)</f>
        <v>0</v>
      </c>
      <c r="AN85" s="93">
        <f t="shared" si="20"/>
        <v>0</v>
      </c>
    </row>
    <row r="86" spans="1:40" ht="36" outlineLevel="2">
      <c r="A86" s="236">
        <v>1214</v>
      </c>
      <c r="B86" s="239">
        <v>11003</v>
      </c>
      <c r="C86" s="333" t="s">
        <v>182</v>
      </c>
      <c r="D86" s="247"/>
      <c r="E86" s="247"/>
      <c r="F86" s="241"/>
      <c r="G86" s="242"/>
      <c r="H86" s="242"/>
      <c r="I86" s="112"/>
      <c r="J86" s="112"/>
      <c r="K86" s="94"/>
      <c r="L86" s="94"/>
      <c r="M86" s="94"/>
      <c r="N86" s="94"/>
      <c r="O86" s="94"/>
      <c r="P86" s="94"/>
      <c r="Q86" s="94"/>
      <c r="R86" s="94"/>
      <c r="S86" s="94"/>
      <c r="T86" s="94"/>
      <c r="U86" s="94"/>
      <c r="V86" s="94"/>
      <c r="W86" s="93">
        <f>AN86</f>
        <v>0</v>
      </c>
      <c r="X86" s="108"/>
      <c r="Y86" s="108"/>
      <c r="Z86" s="108"/>
      <c r="AA86" s="108"/>
      <c r="AB86" s="93">
        <f>IFERROR(VLOOKUP(K86,'Վարկանիշային չափորոշիչներ'!$G$6:$GE$68,4,FALSE),0)</f>
        <v>0</v>
      </c>
      <c r="AC86" s="93">
        <f>IFERROR(VLOOKUP(L86,'Վարկանիշային չափորոշիչներ'!$G$6:$GE$68,4,FALSE),0)</f>
        <v>0</v>
      </c>
      <c r="AD86" s="93">
        <f>IFERROR(VLOOKUP(M86,'Վարկանիշային չափորոշիչներ'!$G$6:$GE$68,4,FALSE),0)</f>
        <v>0</v>
      </c>
      <c r="AE86" s="93">
        <f>IFERROR(VLOOKUP(N86,'Վարկանիշային չափորոշիչներ'!$G$6:$GE$68,4,FALSE),0)</f>
        <v>0</v>
      </c>
      <c r="AF86" s="93">
        <f>IFERROR(VLOOKUP(O86,'Վարկանիշային չափորոշիչներ'!$G$6:$GE$68,4,FALSE),0)</f>
        <v>0</v>
      </c>
      <c r="AG86" s="93">
        <f>IFERROR(VLOOKUP(P86,'Վարկանիշային չափորոշիչներ'!$G$6:$GE$68,4,FALSE),0)</f>
        <v>0</v>
      </c>
      <c r="AH86" s="93">
        <f>IFERROR(VLOOKUP(Q86,'Վարկանիշային չափորոշիչներ'!$G$6:$GE$68,4,FALSE),0)</f>
        <v>0</v>
      </c>
      <c r="AI86" s="93">
        <f>IFERROR(VLOOKUP(R86,'Վարկանիշային չափորոշիչներ'!$G$6:$GE$68,4,FALSE),0)</f>
        <v>0</v>
      </c>
      <c r="AJ86" s="93">
        <f>IFERROR(VLOOKUP(S86,'Վարկանիշային չափորոշիչներ'!$G$6:$GE$68,4,FALSE),0)</f>
        <v>0</v>
      </c>
      <c r="AK86" s="93">
        <f>IFERROR(VLOOKUP(T86,'Վարկանիշային չափորոշիչներ'!$G$6:$GE$68,4,FALSE),0)</f>
        <v>0</v>
      </c>
      <c r="AL86" s="93">
        <f>IFERROR(VLOOKUP(U86,'Վարկանիշային չափորոշիչներ'!$G$6:$GE$68,4,FALSE),0)</f>
        <v>0</v>
      </c>
      <c r="AM86" s="93">
        <f>IFERROR(VLOOKUP(V86,'Վարկանիշային չափորոշիչներ'!$G$6:$GE$68,4,FALSE),0)</f>
        <v>0</v>
      </c>
      <c r="AN86" s="93">
        <f t="shared" si="20"/>
        <v>0</v>
      </c>
    </row>
    <row r="87" spans="1:40" outlineLevel="1">
      <c r="A87" s="236">
        <v>1221</v>
      </c>
      <c r="B87" s="236"/>
      <c r="C87" s="369" t="s">
        <v>183</v>
      </c>
      <c r="D87" s="266">
        <f>SUM(D88:D89)</f>
        <v>0</v>
      </c>
      <c r="E87" s="266">
        <f t="shared" ref="E87" si="25">SUM(E88:E89)</f>
        <v>0</v>
      </c>
      <c r="F87" s="267">
        <f t="shared" ref="F87:H87" si="26">SUM(F88:F89)</f>
        <v>0</v>
      </c>
      <c r="G87" s="267">
        <f t="shared" si="26"/>
        <v>0</v>
      </c>
      <c r="H87" s="267">
        <f t="shared" si="26"/>
        <v>0</v>
      </c>
      <c r="I87" s="125" t="s">
        <v>79</v>
      </c>
      <c r="J87" s="125" t="s">
        <v>79</v>
      </c>
      <c r="K87" s="125" t="s">
        <v>79</v>
      </c>
      <c r="L87" s="125" t="s">
        <v>79</v>
      </c>
      <c r="M87" s="125" t="s">
        <v>79</v>
      </c>
      <c r="N87" s="125" t="s">
        <v>79</v>
      </c>
      <c r="O87" s="125" t="s">
        <v>79</v>
      </c>
      <c r="P87" s="125" t="s">
        <v>79</v>
      </c>
      <c r="Q87" s="125" t="s">
        <v>79</v>
      </c>
      <c r="R87" s="125" t="s">
        <v>79</v>
      </c>
      <c r="S87" s="125" t="s">
        <v>79</v>
      </c>
      <c r="T87" s="125" t="s">
        <v>79</v>
      </c>
      <c r="U87" s="125" t="s">
        <v>79</v>
      </c>
      <c r="V87" s="125" t="s">
        <v>79</v>
      </c>
      <c r="W87" s="114" t="s">
        <v>79</v>
      </c>
      <c r="X87" s="108"/>
      <c r="Y87" s="108"/>
      <c r="Z87" s="108"/>
      <c r="AA87" s="108"/>
      <c r="AB87" s="93">
        <f>IFERROR(VLOOKUP(K87,'Վարկանիշային չափորոշիչներ'!$G$6:$GE$68,4,FALSE),0)</f>
        <v>0</v>
      </c>
      <c r="AC87" s="93">
        <f>IFERROR(VLOOKUP(L87,'Վարկանիշային չափորոշիչներ'!$G$6:$GE$68,4,FALSE),0)</f>
        <v>0</v>
      </c>
      <c r="AD87" s="93">
        <f>IFERROR(VLOOKUP(M87,'Վարկանիշային չափորոշիչներ'!$G$6:$GE$68,4,FALSE),0)</f>
        <v>0</v>
      </c>
      <c r="AE87" s="93">
        <f>IFERROR(VLOOKUP(N87,'Վարկանիշային չափորոշիչներ'!$G$6:$GE$68,4,FALSE),0)</f>
        <v>0</v>
      </c>
      <c r="AF87" s="93">
        <f>IFERROR(VLOOKUP(O87,'Վարկանիշային չափորոշիչներ'!$G$6:$GE$68,4,FALSE),0)</f>
        <v>0</v>
      </c>
      <c r="AG87" s="93">
        <f>IFERROR(VLOOKUP(P87,'Վարկանիշային չափորոշիչներ'!$G$6:$GE$68,4,FALSE),0)</f>
        <v>0</v>
      </c>
      <c r="AH87" s="93">
        <f>IFERROR(VLOOKUP(Q87,'Վարկանիշային չափորոշիչներ'!$G$6:$GE$68,4,FALSE),0)</f>
        <v>0</v>
      </c>
      <c r="AI87" s="93">
        <f>IFERROR(VLOOKUP(R87,'Վարկանիշային չափորոշիչներ'!$G$6:$GE$68,4,FALSE),0)</f>
        <v>0</v>
      </c>
      <c r="AJ87" s="93">
        <f>IFERROR(VLOOKUP(S87,'Վարկանիշային չափորոշիչներ'!$G$6:$GE$68,4,FALSE),0)</f>
        <v>0</v>
      </c>
      <c r="AK87" s="93">
        <f>IFERROR(VLOOKUP(T87,'Վարկանիշային չափորոշիչներ'!$G$6:$GE$68,4,FALSE),0)</f>
        <v>0</v>
      </c>
      <c r="AL87" s="93">
        <f>IFERROR(VLOOKUP(U87,'Վարկանիշային չափորոշիչներ'!$G$6:$GE$68,4,FALSE),0)</f>
        <v>0</v>
      </c>
      <c r="AM87" s="93">
        <f>IFERROR(VLOOKUP(V87,'Վարկանիշային չափորոշիչներ'!$G$6:$GE$68,4,FALSE),0)</f>
        <v>0</v>
      </c>
      <c r="AN87" s="93">
        <f t="shared" si="20"/>
        <v>0</v>
      </c>
    </row>
    <row r="88" spans="1:40" outlineLevel="2">
      <c r="A88" s="236">
        <v>1221</v>
      </c>
      <c r="B88" s="239">
        <v>11002</v>
      </c>
      <c r="C88" s="333" t="s">
        <v>184</v>
      </c>
      <c r="D88" s="247"/>
      <c r="E88" s="247"/>
      <c r="F88" s="241"/>
      <c r="G88" s="242"/>
      <c r="H88" s="242"/>
      <c r="I88" s="112"/>
      <c r="J88" s="112"/>
      <c r="K88" s="94"/>
      <c r="L88" s="94"/>
      <c r="M88" s="94"/>
      <c r="N88" s="94"/>
      <c r="O88" s="94"/>
      <c r="P88" s="94"/>
      <c r="Q88" s="94"/>
      <c r="R88" s="94"/>
      <c r="S88" s="94"/>
      <c r="T88" s="94"/>
      <c r="U88" s="94"/>
      <c r="V88" s="94"/>
      <c r="W88" s="93">
        <f>AN88</f>
        <v>0</v>
      </c>
      <c r="X88" s="108"/>
      <c r="Y88" s="108"/>
      <c r="Z88" s="108"/>
      <c r="AA88" s="108"/>
      <c r="AB88" s="93">
        <f>IFERROR(VLOOKUP(K88,'Վարկանիշային չափորոշիչներ'!$G$6:$GE$68,4,FALSE),0)</f>
        <v>0</v>
      </c>
      <c r="AC88" s="93">
        <f>IFERROR(VLOOKUP(L88,'Վարկանիշային չափորոշիչներ'!$G$6:$GE$68,4,FALSE),0)</f>
        <v>0</v>
      </c>
      <c r="AD88" s="93">
        <f>IFERROR(VLOOKUP(M88,'Վարկանիշային չափորոշիչներ'!$G$6:$GE$68,4,FALSE),0)</f>
        <v>0</v>
      </c>
      <c r="AE88" s="93">
        <f>IFERROR(VLOOKUP(N88,'Վարկանիշային չափորոշիչներ'!$G$6:$GE$68,4,FALSE),0)</f>
        <v>0</v>
      </c>
      <c r="AF88" s="93">
        <f>IFERROR(VLOOKUP(O88,'Վարկանիշային չափորոշիչներ'!$G$6:$GE$68,4,FALSE),0)</f>
        <v>0</v>
      </c>
      <c r="AG88" s="93">
        <f>IFERROR(VLOOKUP(P88,'Վարկանիշային չափորոշիչներ'!$G$6:$GE$68,4,FALSE),0)</f>
        <v>0</v>
      </c>
      <c r="AH88" s="93">
        <f>IFERROR(VLOOKUP(Q88,'Վարկանիշային չափորոշիչներ'!$G$6:$GE$68,4,FALSE),0)</f>
        <v>0</v>
      </c>
      <c r="AI88" s="93">
        <f>IFERROR(VLOOKUP(R88,'Վարկանիշային չափորոշիչներ'!$G$6:$GE$68,4,FALSE),0)</f>
        <v>0</v>
      </c>
      <c r="AJ88" s="93">
        <f>IFERROR(VLOOKUP(S88,'Վարկանիշային չափորոշիչներ'!$G$6:$GE$68,4,FALSE),0)</f>
        <v>0</v>
      </c>
      <c r="AK88" s="93">
        <f>IFERROR(VLOOKUP(T88,'Վարկանիշային չափորոշիչներ'!$G$6:$GE$68,4,FALSE),0)</f>
        <v>0</v>
      </c>
      <c r="AL88" s="93">
        <f>IFERROR(VLOOKUP(U88,'Վարկանիշային չափորոշիչներ'!$G$6:$GE$68,4,FALSE),0)</f>
        <v>0</v>
      </c>
      <c r="AM88" s="93">
        <f>IFERROR(VLOOKUP(V88,'Վարկանիշային չափորոշիչներ'!$G$6:$GE$68,4,FALSE),0)</f>
        <v>0</v>
      </c>
      <c r="AN88" s="93">
        <f t="shared" si="20"/>
        <v>0</v>
      </c>
    </row>
    <row r="89" spans="1:40" outlineLevel="2">
      <c r="A89" s="239">
        <v>1221</v>
      </c>
      <c r="B89" s="239">
        <v>11003</v>
      </c>
      <c r="C89" s="333" t="s">
        <v>185</v>
      </c>
      <c r="D89" s="247"/>
      <c r="E89" s="247"/>
      <c r="F89" s="241"/>
      <c r="G89" s="242"/>
      <c r="H89" s="242"/>
      <c r="I89" s="112"/>
      <c r="J89" s="112"/>
      <c r="K89" s="94"/>
      <c r="L89" s="94"/>
      <c r="M89" s="94"/>
      <c r="N89" s="94"/>
      <c r="O89" s="94"/>
      <c r="P89" s="94"/>
      <c r="Q89" s="94"/>
      <c r="R89" s="94"/>
      <c r="S89" s="94"/>
      <c r="T89" s="94"/>
      <c r="U89" s="94"/>
      <c r="V89" s="94"/>
      <c r="W89" s="93">
        <f>AN89</f>
        <v>0</v>
      </c>
      <c r="X89" s="108"/>
      <c r="Y89" s="108"/>
      <c r="Z89" s="108"/>
      <c r="AA89" s="108"/>
      <c r="AB89" s="93">
        <f>IFERROR(VLOOKUP(K89,'Վարկանիշային չափորոշիչներ'!$G$6:$GE$68,4,FALSE),0)</f>
        <v>0</v>
      </c>
      <c r="AC89" s="93">
        <f>IFERROR(VLOOKUP(L89,'Վարկանիշային չափորոշիչներ'!$G$6:$GE$68,4,FALSE),0)</f>
        <v>0</v>
      </c>
      <c r="AD89" s="93">
        <f>IFERROR(VLOOKUP(M89,'Վարկանիշային չափորոշիչներ'!$G$6:$GE$68,4,FALSE),0)</f>
        <v>0</v>
      </c>
      <c r="AE89" s="93">
        <f>IFERROR(VLOOKUP(N89,'Վարկանիշային չափորոշիչներ'!$G$6:$GE$68,4,FALSE),0)</f>
        <v>0</v>
      </c>
      <c r="AF89" s="93">
        <f>IFERROR(VLOOKUP(O89,'Վարկանիշային չափորոշիչներ'!$G$6:$GE$68,4,FALSE),0)</f>
        <v>0</v>
      </c>
      <c r="AG89" s="93">
        <f>IFERROR(VLOOKUP(P89,'Վարկանիշային չափորոշիչներ'!$G$6:$GE$68,4,FALSE),0)</f>
        <v>0</v>
      </c>
      <c r="AH89" s="93">
        <f>IFERROR(VLOOKUP(Q89,'Վարկանիշային չափորոշիչներ'!$G$6:$GE$68,4,FALSE),0)</f>
        <v>0</v>
      </c>
      <c r="AI89" s="93">
        <f>IFERROR(VLOOKUP(R89,'Վարկանիշային չափորոշիչներ'!$G$6:$GE$68,4,FALSE),0)</f>
        <v>0</v>
      </c>
      <c r="AJ89" s="93">
        <f>IFERROR(VLOOKUP(S89,'Վարկանիշային չափորոշիչներ'!$G$6:$GE$68,4,FALSE),0)</f>
        <v>0</v>
      </c>
      <c r="AK89" s="93">
        <f>IFERROR(VLOOKUP(T89,'Վարկանիշային չափորոշիչներ'!$G$6:$GE$68,4,FALSE),0)</f>
        <v>0</v>
      </c>
      <c r="AL89" s="93">
        <f>IFERROR(VLOOKUP(U89,'Վարկանիշային չափորոշիչներ'!$G$6:$GE$68,4,FALSE),0)</f>
        <v>0</v>
      </c>
      <c r="AM89" s="93">
        <f>IFERROR(VLOOKUP(V89,'Վարկանիշային չափորոշիչներ'!$G$6:$GE$68,4,FALSE),0)</f>
        <v>0</v>
      </c>
      <c r="AN89" s="93">
        <f t="shared" si="20"/>
        <v>0</v>
      </c>
    </row>
    <row r="90" spans="1:40" outlineLevel="1">
      <c r="A90" s="236">
        <v>1222</v>
      </c>
      <c r="B90" s="236"/>
      <c r="C90" s="369" t="s">
        <v>186</v>
      </c>
      <c r="D90" s="237">
        <f>D91+D92</f>
        <v>0</v>
      </c>
      <c r="E90" s="237">
        <f t="shared" ref="E90" si="27">E91+E92</f>
        <v>0</v>
      </c>
      <c r="F90" s="238">
        <f t="shared" ref="F90:H90" si="28">+F91+F92</f>
        <v>0</v>
      </c>
      <c r="G90" s="238">
        <f t="shared" si="28"/>
        <v>0</v>
      </c>
      <c r="H90" s="238">
        <f t="shared" si="28"/>
        <v>0</v>
      </c>
      <c r="I90" s="114" t="s">
        <v>79</v>
      </c>
      <c r="J90" s="114" t="s">
        <v>79</v>
      </c>
      <c r="K90" s="114" t="s">
        <v>79</v>
      </c>
      <c r="L90" s="114" t="s">
        <v>79</v>
      </c>
      <c r="M90" s="114" t="s">
        <v>79</v>
      </c>
      <c r="N90" s="114" t="s">
        <v>79</v>
      </c>
      <c r="O90" s="114" t="s">
        <v>79</v>
      </c>
      <c r="P90" s="114" t="s">
        <v>79</v>
      </c>
      <c r="Q90" s="114" t="s">
        <v>79</v>
      </c>
      <c r="R90" s="114" t="s">
        <v>79</v>
      </c>
      <c r="S90" s="114" t="s">
        <v>79</v>
      </c>
      <c r="T90" s="114" t="s">
        <v>79</v>
      </c>
      <c r="U90" s="114" t="s">
        <v>79</v>
      </c>
      <c r="V90" s="114" t="s">
        <v>79</v>
      </c>
      <c r="W90" s="114" t="s">
        <v>79</v>
      </c>
      <c r="X90" s="108"/>
      <c r="Y90" s="108"/>
      <c r="Z90" s="108"/>
      <c r="AA90" s="108"/>
      <c r="AB90" s="93">
        <f>IFERROR(VLOOKUP(K90,'Վարկանիշային չափորոշիչներ'!$G$6:$GE$68,4,FALSE),0)</f>
        <v>0</v>
      </c>
      <c r="AC90" s="93">
        <f>IFERROR(VLOOKUP(L90,'Վարկանիշային չափորոշիչներ'!$G$6:$GE$68,4,FALSE),0)</f>
        <v>0</v>
      </c>
      <c r="AD90" s="93">
        <f>IFERROR(VLOOKUP(M90,'Վարկանիշային չափորոշիչներ'!$G$6:$GE$68,4,FALSE),0)</f>
        <v>0</v>
      </c>
      <c r="AE90" s="93">
        <f>IFERROR(VLOOKUP(N90,'Վարկանիշային չափորոշիչներ'!$G$6:$GE$68,4,FALSE),0)</f>
        <v>0</v>
      </c>
      <c r="AF90" s="93">
        <f>IFERROR(VLOOKUP(O90,'Վարկանիշային չափորոշիչներ'!$G$6:$GE$68,4,FALSE),0)</f>
        <v>0</v>
      </c>
      <c r="AG90" s="93">
        <f>IFERROR(VLOOKUP(P90,'Վարկանիշային չափորոշիչներ'!$G$6:$GE$68,4,FALSE),0)</f>
        <v>0</v>
      </c>
      <c r="AH90" s="93">
        <f>IFERROR(VLOOKUP(Q90,'Վարկանիշային չափորոշիչներ'!$G$6:$GE$68,4,FALSE),0)</f>
        <v>0</v>
      </c>
      <c r="AI90" s="93">
        <f>IFERROR(VLOOKUP(R90,'Վարկանիշային չափորոշիչներ'!$G$6:$GE$68,4,FALSE),0)</f>
        <v>0</v>
      </c>
      <c r="AJ90" s="93">
        <f>IFERROR(VLOOKUP(S90,'Վարկանիշային չափորոշիչներ'!$G$6:$GE$68,4,FALSE),0)</f>
        <v>0</v>
      </c>
      <c r="AK90" s="93">
        <f>IFERROR(VLOOKUP(T90,'Վարկանիշային չափորոշիչներ'!$G$6:$GE$68,4,FALSE),0)</f>
        <v>0</v>
      </c>
      <c r="AL90" s="93">
        <f>IFERROR(VLOOKUP(U90,'Վարկանիշային չափորոշիչներ'!$G$6:$GE$68,4,FALSE),0)</f>
        <v>0</v>
      </c>
      <c r="AM90" s="93">
        <f>IFERROR(VLOOKUP(V90,'Վարկանիշային չափորոշիչներ'!$G$6:$GE$68,4,FALSE),0)</f>
        <v>0</v>
      </c>
      <c r="AN90" s="93">
        <f t="shared" si="20"/>
        <v>0</v>
      </c>
    </row>
    <row r="91" spans="1:40" outlineLevel="2">
      <c r="A91" s="236">
        <v>1222</v>
      </c>
      <c r="B91" s="239">
        <v>11003</v>
      </c>
      <c r="C91" s="333" t="s">
        <v>187</v>
      </c>
      <c r="D91" s="247"/>
      <c r="E91" s="247"/>
      <c r="F91" s="241"/>
      <c r="G91" s="242"/>
      <c r="H91" s="242"/>
      <c r="I91" s="112"/>
      <c r="J91" s="112"/>
      <c r="K91" s="94"/>
      <c r="L91" s="94"/>
      <c r="M91" s="94"/>
      <c r="N91" s="94"/>
      <c r="O91" s="94"/>
      <c r="P91" s="94"/>
      <c r="Q91" s="94"/>
      <c r="R91" s="94"/>
      <c r="S91" s="94"/>
      <c r="T91" s="94"/>
      <c r="U91" s="94"/>
      <c r="V91" s="94"/>
      <c r="W91" s="93">
        <f>AN91</f>
        <v>0</v>
      </c>
      <c r="X91" s="108"/>
      <c r="Y91" s="108"/>
      <c r="Z91" s="108"/>
      <c r="AA91" s="108"/>
      <c r="AB91" s="93">
        <f>IFERROR(VLOOKUP(K91,'Վարկանիշային չափորոշիչներ'!$G$6:$GE$68,4,FALSE),0)</f>
        <v>0</v>
      </c>
      <c r="AC91" s="93">
        <f>IFERROR(VLOOKUP(L91,'Վարկանիշային չափորոշիչներ'!$G$6:$GE$68,4,FALSE),0)</f>
        <v>0</v>
      </c>
      <c r="AD91" s="93">
        <f>IFERROR(VLOOKUP(M91,'Վարկանիշային չափորոշիչներ'!$G$6:$GE$68,4,FALSE),0)</f>
        <v>0</v>
      </c>
      <c r="AE91" s="93">
        <f>IFERROR(VLOOKUP(N91,'Վարկանիշային չափորոշիչներ'!$G$6:$GE$68,4,FALSE),0)</f>
        <v>0</v>
      </c>
      <c r="AF91" s="93">
        <f>IFERROR(VLOOKUP(O91,'Վարկանիշային չափորոշիչներ'!$G$6:$GE$68,4,FALSE),0)</f>
        <v>0</v>
      </c>
      <c r="AG91" s="93">
        <f>IFERROR(VLOOKUP(P91,'Վարկանիշային չափորոշիչներ'!$G$6:$GE$68,4,FALSE),0)</f>
        <v>0</v>
      </c>
      <c r="AH91" s="93">
        <f>IFERROR(VLOOKUP(Q91,'Վարկանիշային չափորոշիչներ'!$G$6:$GE$68,4,FALSE),0)</f>
        <v>0</v>
      </c>
      <c r="AI91" s="93">
        <f>IFERROR(VLOOKUP(R91,'Վարկանիշային չափորոշիչներ'!$G$6:$GE$68,4,FALSE),0)</f>
        <v>0</v>
      </c>
      <c r="AJ91" s="93">
        <f>IFERROR(VLOOKUP(S91,'Վարկանիշային չափորոշիչներ'!$G$6:$GE$68,4,FALSE),0)</f>
        <v>0</v>
      </c>
      <c r="AK91" s="93">
        <f>IFERROR(VLOOKUP(T91,'Վարկանիշային չափորոշիչներ'!$G$6:$GE$68,4,FALSE),0)</f>
        <v>0</v>
      </c>
      <c r="AL91" s="93">
        <f>IFERROR(VLOOKUP(U91,'Վարկանիշային չափորոշիչներ'!$G$6:$GE$68,4,FALSE),0)</f>
        <v>0</v>
      </c>
      <c r="AM91" s="93">
        <f>IFERROR(VLOOKUP(V91,'Վարկանիշային չափորոշիչներ'!$G$6:$GE$68,4,FALSE),0)</f>
        <v>0</v>
      </c>
      <c r="AN91" s="93">
        <f t="shared" si="20"/>
        <v>0</v>
      </c>
    </row>
    <row r="92" spans="1:40" ht="24" outlineLevel="2">
      <c r="A92" s="236">
        <v>1222</v>
      </c>
      <c r="B92" s="239">
        <v>11004</v>
      </c>
      <c r="C92" s="333" t="s">
        <v>188</v>
      </c>
      <c r="D92" s="247"/>
      <c r="E92" s="247"/>
      <c r="F92" s="241"/>
      <c r="G92" s="242"/>
      <c r="H92" s="242"/>
      <c r="I92" s="112"/>
      <c r="J92" s="112"/>
      <c r="K92" s="94"/>
      <c r="L92" s="94"/>
      <c r="M92" s="94"/>
      <c r="N92" s="94"/>
      <c r="O92" s="94"/>
      <c r="P92" s="94"/>
      <c r="Q92" s="94"/>
      <c r="R92" s="94"/>
      <c r="S92" s="94"/>
      <c r="T92" s="94"/>
      <c r="U92" s="94"/>
      <c r="V92" s="94"/>
      <c r="W92" s="93">
        <f>AN92</f>
        <v>0</v>
      </c>
      <c r="X92" s="108"/>
      <c r="Y92" s="108"/>
      <c r="Z92" s="108"/>
      <c r="AA92" s="108"/>
      <c r="AB92" s="93">
        <f>IFERROR(VLOOKUP(K92,'Վարկանիշային չափորոշիչներ'!$G$6:$GE$68,4,FALSE),0)</f>
        <v>0</v>
      </c>
      <c r="AC92" s="93">
        <f>IFERROR(VLOOKUP(L92,'Վարկանիշային չափորոշիչներ'!$G$6:$GE$68,4,FALSE),0)</f>
        <v>0</v>
      </c>
      <c r="AD92" s="93">
        <f>IFERROR(VLOOKUP(M92,'Վարկանիշային չափորոշիչներ'!$G$6:$GE$68,4,FALSE),0)</f>
        <v>0</v>
      </c>
      <c r="AE92" s="93">
        <f>IFERROR(VLOOKUP(N92,'Վարկանիշային չափորոշիչներ'!$G$6:$GE$68,4,FALSE),0)</f>
        <v>0</v>
      </c>
      <c r="AF92" s="93">
        <f>IFERROR(VLOOKUP(O92,'Վարկանիշային չափորոշիչներ'!$G$6:$GE$68,4,FALSE),0)</f>
        <v>0</v>
      </c>
      <c r="AG92" s="93">
        <f>IFERROR(VLOOKUP(P92,'Վարկանիշային չափորոշիչներ'!$G$6:$GE$68,4,FALSE),0)</f>
        <v>0</v>
      </c>
      <c r="AH92" s="93">
        <f>IFERROR(VLOOKUP(Q92,'Վարկանիշային չափորոշիչներ'!$G$6:$GE$68,4,FALSE),0)</f>
        <v>0</v>
      </c>
      <c r="AI92" s="93">
        <f>IFERROR(VLOOKUP(R92,'Վարկանիշային չափորոշիչներ'!$G$6:$GE$68,4,FALSE),0)</f>
        <v>0</v>
      </c>
      <c r="AJ92" s="93">
        <f>IFERROR(VLOOKUP(S92,'Վարկանիշային չափորոշիչներ'!$G$6:$GE$68,4,FALSE),0)</f>
        <v>0</v>
      </c>
      <c r="AK92" s="93">
        <f>IFERROR(VLOOKUP(T92,'Վարկանիշային չափորոշիչներ'!$G$6:$GE$68,4,FALSE),0)</f>
        <v>0</v>
      </c>
      <c r="AL92" s="93">
        <f>IFERROR(VLOOKUP(U92,'Վարկանիշային չափորոշիչներ'!$G$6:$GE$68,4,FALSE),0)</f>
        <v>0</v>
      </c>
      <c r="AM92" s="93">
        <f>IFERROR(VLOOKUP(V92,'Վարկանիշային չափորոշիչներ'!$G$6:$GE$68,4,FALSE),0)</f>
        <v>0</v>
      </c>
      <c r="AN92" s="93">
        <f t="shared" si="20"/>
        <v>0</v>
      </c>
    </row>
    <row r="93" spans="1:40" ht="48" outlineLevel="1">
      <c r="A93" s="236">
        <v>1223</v>
      </c>
      <c r="B93" s="236"/>
      <c r="C93" s="369" t="s">
        <v>189</v>
      </c>
      <c r="D93" s="237">
        <f>D94+D95</f>
        <v>0</v>
      </c>
      <c r="E93" s="237">
        <f t="shared" ref="E93:H93" si="29">E94+E95</f>
        <v>0</v>
      </c>
      <c r="F93" s="238">
        <f t="shared" si="29"/>
        <v>0</v>
      </c>
      <c r="G93" s="238">
        <f t="shared" si="29"/>
        <v>0</v>
      </c>
      <c r="H93" s="238">
        <f t="shared" si="29"/>
        <v>0</v>
      </c>
      <c r="I93" s="114" t="s">
        <v>79</v>
      </c>
      <c r="J93" s="114" t="s">
        <v>79</v>
      </c>
      <c r="K93" s="114" t="s">
        <v>79</v>
      </c>
      <c r="L93" s="114" t="s">
        <v>79</v>
      </c>
      <c r="M93" s="114" t="s">
        <v>79</v>
      </c>
      <c r="N93" s="114" t="s">
        <v>79</v>
      </c>
      <c r="O93" s="114" t="s">
        <v>79</v>
      </c>
      <c r="P93" s="114" t="s">
        <v>79</v>
      </c>
      <c r="Q93" s="114" t="s">
        <v>79</v>
      </c>
      <c r="R93" s="114" t="s">
        <v>79</v>
      </c>
      <c r="S93" s="114" t="s">
        <v>79</v>
      </c>
      <c r="T93" s="114" t="s">
        <v>79</v>
      </c>
      <c r="U93" s="114" t="s">
        <v>79</v>
      </c>
      <c r="V93" s="114" t="s">
        <v>79</v>
      </c>
      <c r="W93" s="114" t="s">
        <v>79</v>
      </c>
      <c r="X93" s="108"/>
      <c r="Y93" s="108"/>
      <c r="Z93" s="108"/>
      <c r="AA93" s="108"/>
      <c r="AB93" s="93">
        <f>IFERROR(VLOOKUP(K93,'Վարկանիշային չափորոշիչներ'!$G$6:$GE$68,4,FALSE),0)</f>
        <v>0</v>
      </c>
      <c r="AC93" s="93">
        <f>IFERROR(VLOOKUP(L93,'Վարկանիշային չափորոշիչներ'!$G$6:$GE$68,4,FALSE),0)</f>
        <v>0</v>
      </c>
      <c r="AD93" s="93">
        <f>IFERROR(VLOOKUP(M93,'Վարկանիշային չափորոշիչներ'!$G$6:$GE$68,4,FALSE),0)</f>
        <v>0</v>
      </c>
      <c r="AE93" s="93">
        <f>IFERROR(VLOOKUP(N93,'Վարկանիշային չափորոշիչներ'!$G$6:$GE$68,4,FALSE),0)</f>
        <v>0</v>
      </c>
      <c r="AF93" s="93">
        <f>IFERROR(VLOOKUP(O93,'Վարկանիշային չափորոշիչներ'!$G$6:$GE$68,4,FALSE),0)</f>
        <v>0</v>
      </c>
      <c r="AG93" s="93">
        <f>IFERROR(VLOOKUP(P93,'Վարկանիշային չափորոշիչներ'!$G$6:$GE$68,4,FALSE),0)</f>
        <v>0</v>
      </c>
      <c r="AH93" s="93">
        <f>IFERROR(VLOOKUP(Q93,'Վարկանիշային չափորոշիչներ'!$G$6:$GE$68,4,FALSE),0)</f>
        <v>0</v>
      </c>
      <c r="AI93" s="93">
        <f>IFERROR(VLOOKUP(R93,'Վարկանիշային չափորոշիչներ'!$G$6:$GE$68,4,FALSE),0)</f>
        <v>0</v>
      </c>
      <c r="AJ93" s="93">
        <f>IFERROR(VLOOKUP(S93,'Վարկանիշային չափորոշիչներ'!$G$6:$GE$68,4,FALSE),0)</f>
        <v>0</v>
      </c>
      <c r="AK93" s="93">
        <f>IFERROR(VLOOKUP(T93,'Վարկանիշային չափորոշիչներ'!$G$6:$GE$68,4,FALSE),0)</f>
        <v>0</v>
      </c>
      <c r="AL93" s="93">
        <f>IFERROR(VLOOKUP(U93,'Վարկանիշային չափորոշիչներ'!$G$6:$GE$68,4,FALSE),0)</f>
        <v>0</v>
      </c>
      <c r="AM93" s="93">
        <f>IFERROR(VLOOKUP(V93,'Վարկանիշային չափորոշիչներ'!$G$6:$GE$68,4,FALSE),0)</f>
        <v>0</v>
      </c>
      <c r="AN93" s="93">
        <f t="shared" si="20"/>
        <v>0</v>
      </c>
    </row>
    <row r="94" spans="1:40" ht="24" outlineLevel="2">
      <c r="A94" s="239">
        <v>1223</v>
      </c>
      <c r="B94" s="239">
        <v>11001</v>
      </c>
      <c r="C94" s="333" t="s">
        <v>190</v>
      </c>
      <c r="D94" s="240"/>
      <c r="E94" s="240"/>
      <c r="F94" s="241"/>
      <c r="G94" s="242"/>
      <c r="H94" s="242"/>
      <c r="I94" s="112"/>
      <c r="J94" s="112"/>
      <c r="K94" s="94"/>
      <c r="L94" s="94"/>
      <c r="M94" s="94"/>
      <c r="N94" s="94"/>
      <c r="O94" s="94"/>
      <c r="P94" s="94"/>
      <c r="Q94" s="94"/>
      <c r="R94" s="94"/>
      <c r="S94" s="94"/>
      <c r="T94" s="94"/>
      <c r="U94" s="94"/>
      <c r="V94" s="94"/>
      <c r="W94" s="93">
        <f>AN94</f>
        <v>0</v>
      </c>
      <c r="X94" s="108"/>
      <c r="Y94" s="108"/>
      <c r="Z94" s="108"/>
      <c r="AA94" s="108"/>
      <c r="AB94" s="93">
        <f>IFERROR(VLOOKUP(K94,'Վարկանիշային չափորոշիչներ'!$G$6:$GE$68,4,FALSE),0)</f>
        <v>0</v>
      </c>
      <c r="AC94" s="93">
        <f>IFERROR(VLOOKUP(L94,'Վարկանիշային չափորոշիչներ'!$G$6:$GE$68,4,FALSE),0)</f>
        <v>0</v>
      </c>
      <c r="AD94" s="93">
        <f>IFERROR(VLOOKUP(M94,'Վարկանիշային չափորոշիչներ'!$G$6:$GE$68,4,FALSE),0)</f>
        <v>0</v>
      </c>
      <c r="AE94" s="93">
        <f>IFERROR(VLOOKUP(N94,'Վարկանիշային չափորոշիչներ'!$G$6:$GE$68,4,FALSE),0)</f>
        <v>0</v>
      </c>
      <c r="AF94" s="93">
        <f>IFERROR(VLOOKUP(O94,'Վարկանիշային չափորոշիչներ'!$G$6:$GE$68,4,FALSE),0)</f>
        <v>0</v>
      </c>
      <c r="AG94" s="93">
        <f>IFERROR(VLOOKUP(P94,'Վարկանիշային չափորոշիչներ'!$G$6:$GE$68,4,FALSE),0)</f>
        <v>0</v>
      </c>
      <c r="AH94" s="93">
        <f>IFERROR(VLOOKUP(Q94,'Վարկանիշային չափորոշիչներ'!$G$6:$GE$68,4,FALSE),0)</f>
        <v>0</v>
      </c>
      <c r="AI94" s="93">
        <f>IFERROR(VLOOKUP(R94,'Վարկանիշային չափորոշիչներ'!$G$6:$GE$68,4,FALSE),0)</f>
        <v>0</v>
      </c>
      <c r="AJ94" s="93">
        <f>IFERROR(VLOOKUP(S94,'Վարկանիշային չափորոշիչներ'!$G$6:$GE$68,4,FALSE),0)</f>
        <v>0</v>
      </c>
      <c r="AK94" s="93">
        <f>IFERROR(VLOOKUP(T94,'Վարկանիշային չափորոշիչներ'!$G$6:$GE$68,4,FALSE),0)</f>
        <v>0</v>
      </c>
      <c r="AL94" s="93">
        <f>IFERROR(VLOOKUP(U94,'Վարկանիշային չափորոշիչներ'!$G$6:$GE$68,4,FALSE),0)</f>
        <v>0</v>
      </c>
      <c r="AM94" s="93">
        <f>IFERROR(VLOOKUP(V94,'Վարկանիշային չափորոշիչներ'!$G$6:$GE$68,4,FALSE),0)</f>
        <v>0</v>
      </c>
      <c r="AN94" s="93">
        <f t="shared" si="20"/>
        <v>0</v>
      </c>
    </row>
    <row r="95" spans="1:40" ht="24" outlineLevel="2">
      <c r="A95" s="239">
        <v>1223</v>
      </c>
      <c r="B95" s="239">
        <v>12002</v>
      </c>
      <c r="C95" s="333" t="s">
        <v>191</v>
      </c>
      <c r="D95" s="240"/>
      <c r="E95" s="240"/>
      <c r="F95" s="241"/>
      <c r="G95" s="242"/>
      <c r="H95" s="242"/>
      <c r="I95" s="112"/>
      <c r="J95" s="112"/>
      <c r="K95" s="94"/>
      <c r="L95" s="94"/>
      <c r="M95" s="94"/>
      <c r="N95" s="94"/>
      <c r="O95" s="94"/>
      <c r="P95" s="94"/>
      <c r="Q95" s="94"/>
      <c r="R95" s="94"/>
      <c r="S95" s="94"/>
      <c r="T95" s="94"/>
      <c r="U95" s="94"/>
      <c r="V95" s="94"/>
      <c r="W95" s="93">
        <f>AN95</f>
        <v>0</v>
      </c>
      <c r="X95" s="108"/>
      <c r="Y95" s="108"/>
      <c r="Z95" s="108"/>
      <c r="AA95" s="108"/>
      <c r="AB95" s="93">
        <f>IFERROR(VLOOKUP(K95,'Վարկանիշային չափորոշիչներ'!$G$6:$GE$68,4,FALSE),0)</f>
        <v>0</v>
      </c>
      <c r="AC95" s="93">
        <f>IFERROR(VLOOKUP(L95,'Վարկանիշային չափորոշիչներ'!$G$6:$GE$68,4,FALSE),0)</f>
        <v>0</v>
      </c>
      <c r="AD95" s="93">
        <f>IFERROR(VLOOKUP(M95,'Վարկանիշային չափորոշիչներ'!$G$6:$GE$68,4,FALSE),0)</f>
        <v>0</v>
      </c>
      <c r="AE95" s="93">
        <f>IFERROR(VLOOKUP(N95,'Վարկանիշային չափորոշիչներ'!$G$6:$GE$68,4,FALSE),0)</f>
        <v>0</v>
      </c>
      <c r="AF95" s="93">
        <f>IFERROR(VLOOKUP(O95,'Վարկանիշային չափորոշիչներ'!$G$6:$GE$68,4,FALSE),0)</f>
        <v>0</v>
      </c>
      <c r="AG95" s="93">
        <f>IFERROR(VLOOKUP(P95,'Վարկանիշային չափորոշիչներ'!$G$6:$GE$68,4,FALSE),0)</f>
        <v>0</v>
      </c>
      <c r="AH95" s="93">
        <f>IFERROR(VLOOKUP(Q95,'Վարկանիշային չափորոշիչներ'!$G$6:$GE$68,4,FALSE),0)</f>
        <v>0</v>
      </c>
      <c r="AI95" s="93">
        <f>IFERROR(VLOOKUP(R95,'Վարկանիշային չափորոշիչներ'!$G$6:$GE$68,4,FALSE),0)</f>
        <v>0</v>
      </c>
      <c r="AJ95" s="93">
        <f>IFERROR(VLOOKUP(S95,'Վարկանիշային չափորոշիչներ'!$G$6:$GE$68,4,FALSE),0)</f>
        <v>0</v>
      </c>
      <c r="AK95" s="93">
        <f>IFERROR(VLOOKUP(T95,'Վարկանիշային չափորոշիչներ'!$G$6:$GE$68,4,FALSE),0)</f>
        <v>0</v>
      </c>
      <c r="AL95" s="93">
        <f>IFERROR(VLOOKUP(U95,'Վարկանիշային չափորոշիչներ'!$G$6:$GE$68,4,FALSE),0)</f>
        <v>0</v>
      </c>
      <c r="AM95" s="93">
        <f>IFERROR(VLOOKUP(V95,'Վարկանիշային չափորոշիչներ'!$G$6:$GE$68,4,FALSE),0)</f>
        <v>0</v>
      </c>
      <c r="AN95" s="93">
        <f t="shared" si="20"/>
        <v>0</v>
      </c>
    </row>
    <row r="96" spans="1:40" outlineLevel="1">
      <c r="A96" s="243">
        <v>9999</v>
      </c>
      <c r="B96" s="243"/>
      <c r="C96" s="333" t="s">
        <v>104</v>
      </c>
      <c r="D96" s="240"/>
      <c r="E96" s="240"/>
      <c r="F96" s="241"/>
      <c r="G96" s="242"/>
      <c r="H96" s="242"/>
      <c r="I96" s="112"/>
      <c r="J96" s="112"/>
      <c r="K96" s="94"/>
      <c r="L96" s="94"/>
      <c r="M96" s="94"/>
      <c r="N96" s="94"/>
      <c r="O96" s="94"/>
      <c r="P96" s="94"/>
      <c r="Q96" s="94"/>
      <c r="R96" s="94"/>
      <c r="S96" s="94"/>
      <c r="T96" s="94"/>
      <c r="U96" s="94"/>
      <c r="V96" s="94"/>
      <c r="W96" s="93">
        <f>AN96</f>
        <v>0</v>
      </c>
      <c r="X96" s="108"/>
      <c r="Y96" s="108"/>
      <c r="Z96" s="108"/>
      <c r="AA96" s="108"/>
      <c r="AB96" s="93">
        <f>IFERROR(VLOOKUP(K96,'Վարկանիշային չափորոշիչներ'!$G$6:$GE$68,4,FALSE),0)</f>
        <v>0</v>
      </c>
      <c r="AC96" s="93">
        <f>IFERROR(VLOOKUP(L96,'Վարկանիշային չափորոշիչներ'!$G$6:$GE$68,4,FALSE),0)</f>
        <v>0</v>
      </c>
      <c r="AD96" s="93">
        <f>IFERROR(VLOOKUP(M96,'Վարկանիշային չափորոշիչներ'!$G$6:$GE$68,4,FALSE),0)</f>
        <v>0</v>
      </c>
      <c r="AE96" s="93">
        <f>IFERROR(VLOOKUP(N96,'Վարկանիշային չափորոշիչներ'!$G$6:$GE$68,4,FALSE),0)</f>
        <v>0</v>
      </c>
      <c r="AF96" s="93">
        <f>IFERROR(VLOOKUP(O96,'Վարկանիշային չափորոշիչներ'!$G$6:$GE$68,4,FALSE),0)</f>
        <v>0</v>
      </c>
      <c r="AG96" s="93">
        <f>IFERROR(VLOOKUP(P96,'Վարկանիշային չափորոշիչներ'!$G$6:$GE$68,4,FALSE),0)</f>
        <v>0</v>
      </c>
      <c r="AH96" s="93">
        <f>IFERROR(VLOOKUP(Q96,'Վարկանիշային չափորոշիչներ'!$G$6:$GE$68,4,FALSE),0)</f>
        <v>0</v>
      </c>
      <c r="AI96" s="93">
        <f>IFERROR(VLOOKUP(R96,'Վարկանիշային չափորոշիչներ'!$G$6:$GE$68,4,FALSE),0)</f>
        <v>0</v>
      </c>
      <c r="AJ96" s="93">
        <f>IFERROR(VLOOKUP(S96,'Վարկանիշային չափորոշիչներ'!$G$6:$GE$68,4,FALSE),0)</f>
        <v>0</v>
      </c>
      <c r="AK96" s="93">
        <f>IFERROR(VLOOKUP(T96,'Վարկանիշային չափորոշիչներ'!$G$6:$GE$68,4,FALSE),0)</f>
        <v>0</v>
      </c>
      <c r="AL96" s="93">
        <f>IFERROR(VLOOKUP(U96,'Վարկանիշային չափորոշիչներ'!$G$6:$GE$68,4,FALSE),0)</f>
        <v>0</v>
      </c>
      <c r="AM96" s="93">
        <f>IFERROR(VLOOKUP(V96,'Վարկանիշային չափորոշիչներ'!$G$6:$GE$68,4,FALSE),0)</f>
        <v>0</v>
      </c>
      <c r="AN96" s="93">
        <f t="shared" si="20"/>
        <v>0</v>
      </c>
    </row>
    <row r="97" spans="1:40">
      <c r="A97" s="244" t="s">
        <v>0</v>
      </c>
      <c r="B97" s="244"/>
      <c r="C97" s="367" t="s">
        <v>192</v>
      </c>
      <c r="D97" s="245">
        <f>D98</f>
        <v>0</v>
      </c>
      <c r="E97" s="245">
        <f>E98</f>
        <v>0</v>
      </c>
      <c r="F97" s="246">
        <f t="shared" ref="F97:H97" si="30">F98</f>
        <v>0</v>
      </c>
      <c r="G97" s="246">
        <f t="shared" si="30"/>
        <v>0</v>
      </c>
      <c r="H97" s="246">
        <f t="shared" si="30"/>
        <v>0</v>
      </c>
      <c r="I97" s="113" t="s">
        <v>79</v>
      </c>
      <c r="J97" s="113" t="s">
        <v>79</v>
      </c>
      <c r="K97" s="113" t="s">
        <v>79</v>
      </c>
      <c r="L97" s="113" t="s">
        <v>79</v>
      </c>
      <c r="M97" s="113" t="s">
        <v>79</v>
      </c>
      <c r="N97" s="113" t="s">
        <v>79</v>
      </c>
      <c r="O97" s="113" t="s">
        <v>79</v>
      </c>
      <c r="P97" s="113" t="s">
        <v>79</v>
      </c>
      <c r="Q97" s="113" t="s">
        <v>79</v>
      </c>
      <c r="R97" s="113" t="s">
        <v>79</v>
      </c>
      <c r="S97" s="113" t="s">
        <v>79</v>
      </c>
      <c r="T97" s="113" t="s">
        <v>79</v>
      </c>
      <c r="U97" s="113" t="s">
        <v>79</v>
      </c>
      <c r="V97" s="113" t="s">
        <v>79</v>
      </c>
      <c r="W97" s="113" t="s">
        <v>79</v>
      </c>
      <c r="X97" s="108"/>
      <c r="Y97" s="108"/>
      <c r="Z97" s="108"/>
      <c r="AA97" s="108"/>
      <c r="AB97" s="93">
        <f>IFERROR(VLOOKUP(K97,'Վարկանիշային չափորոշիչներ'!$G$6:$GE$68,4,FALSE),0)</f>
        <v>0</v>
      </c>
      <c r="AC97" s="93">
        <f>IFERROR(VLOOKUP(L97,'Վարկանիշային չափորոշիչներ'!$G$6:$GE$68,4,FALSE),0)</f>
        <v>0</v>
      </c>
      <c r="AD97" s="93">
        <f>IFERROR(VLOOKUP(M97,'Վարկանիշային չափորոշիչներ'!$G$6:$GE$68,4,FALSE),0)</f>
        <v>0</v>
      </c>
      <c r="AE97" s="93">
        <f>IFERROR(VLOOKUP(N97,'Վարկանիշային չափորոշիչներ'!$G$6:$GE$68,4,FALSE),0)</f>
        <v>0</v>
      </c>
      <c r="AF97" s="93">
        <f>IFERROR(VLOOKUP(O97,'Վարկանիշային չափորոշիչներ'!$G$6:$GE$68,4,FALSE),0)</f>
        <v>0</v>
      </c>
      <c r="AG97" s="93">
        <f>IFERROR(VLOOKUP(P97,'Վարկանիշային չափորոշիչներ'!$G$6:$GE$68,4,FALSE),0)</f>
        <v>0</v>
      </c>
      <c r="AH97" s="93">
        <f>IFERROR(VLOOKUP(Q97,'Վարկանիշային չափորոշիչներ'!$G$6:$GE$68,4,FALSE),0)</f>
        <v>0</v>
      </c>
      <c r="AI97" s="93">
        <f>IFERROR(VLOOKUP(R97,'Վարկանիշային չափորոշիչներ'!$G$6:$GE$68,4,FALSE),0)</f>
        <v>0</v>
      </c>
      <c r="AJ97" s="93">
        <f>IFERROR(VLOOKUP(S97,'Վարկանիշային չափորոշիչներ'!$G$6:$GE$68,4,FALSE),0)</f>
        <v>0</v>
      </c>
      <c r="AK97" s="93">
        <f>IFERROR(VLOOKUP(T97,'Վարկանիշային չափորոշիչներ'!$G$6:$GE$68,4,FALSE),0)</f>
        <v>0</v>
      </c>
      <c r="AL97" s="93">
        <f>IFERROR(VLOOKUP(U97,'Վարկանիշային չափորոշիչներ'!$G$6:$GE$68,4,FALSE),0)</f>
        <v>0</v>
      </c>
      <c r="AM97" s="93">
        <f>IFERROR(VLOOKUP(V97,'Վարկանիշային չափորոշիչներ'!$G$6:$GE$68,4,FALSE),0)</f>
        <v>0</v>
      </c>
      <c r="AN97" s="93">
        <f t="shared" si="20"/>
        <v>0</v>
      </c>
    </row>
    <row r="98" spans="1:40" outlineLevel="1">
      <c r="A98" s="236">
        <v>1092</v>
      </c>
      <c r="B98" s="236"/>
      <c r="C98" s="366" t="s">
        <v>193</v>
      </c>
      <c r="D98" s="237">
        <f>SUM(D99:D101)</f>
        <v>0</v>
      </c>
      <c r="E98" s="237">
        <f t="shared" ref="E98" si="31">SUM(E99:E101)</f>
        <v>0</v>
      </c>
      <c r="F98" s="238">
        <f t="shared" ref="F98:H98" si="32">SUM(F99:F101)</f>
        <v>0</v>
      </c>
      <c r="G98" s="238">
        <f t="shared" si="32"/>
        <v>0</v>
      </c>
      <c r="H98" s="238">
        <f t="shared" si="32"/>
        <v>0</v>
      </c>
      <c r="I98" s="114" t="s">
        <v>79</v>
      </c>
      <c r="J98" s="114" t="s">
        <v>79</v>
      </c>
      <c r="K98" s="114" t="s">
        <v>79</v>
      </c>
      <c r="L98" s="114" t="s">
        <v>79</v>
      </c>
      <c r="M98" s="114" t="s">
        <v>79</v>
      </c>
      <c r="N98" s="114" t="s">
        <v>79</v>
      </c>
      <c r="O98" s="114" t="s">
        <v>79</v>
      </c>
      <c r="P98" s="114" t="s">
        <v>79</v>
      </c>
      <c r="Q98" s="114" t="s">
        <v>79</v>
      </c>
      <c r="R98" s="114" t="s">
        <v>79</v>
      </c>
      <c r="S98" s="114" t="s">
        <v>79</v>
      </c>
      <c r="T98" s="114" t="s">
        <v>79</v>
      </c>
      <c r="U98" s="114" t="s">
        <v>79</v>
      </c>
      <c r="V98" s="114" t="s">
        <v>79</v>
      </c>
      <c r="W98" s="114" t="s">
        <v>79</v>
      </c>
      <c r="X98" s="108"/>
      <c r="Y98" s="108"/>
      <c r="Z98" s="108"/>
      <c r="AA98" s="108"/>
      <c r="AB98" s="93">
        <f>IFERROR(VLOOKUP(K98,'Վարկանիշային չափորոշիչներ'!$G$6:$GE$68,4,FALSE),0)</f>
        <v>0</v>
      </c>
      <c r="AC98" s="93">
        <f>IFERROR(VLOOKUP(L98,'Վարկանիշային չափորոշիչներ'!$G$6:$GE$68,4,FALSE),0)</f>
        <v>0</v>
      </c>
      <c r="AD98" s="93">
        <f>IFERROR(VLOOKUP(M98,'Վարկանիշային չափորոշիչներ'!$G$6:$GE$68,4,FALSE),0)</f>
        <v>0</v>
      </c>
      <c r="AE98" s="93">
        <f>IFERROR(VLOOKUP(N98,'Վարկանիշային չափորոշիչներ'!$G$6:$GE$68,4,FALSE),0)</f>
        <v>0</v>
      </c>
      <c r="AF98" s="93">
        <f>IFERROR(VLOOKUP(O98,'Վարկանիշային չափորոշիչներ'!$G$6:$GE$68,4,FALSE),0)</f>
        <v>0</v>
      </c>
      <c r="AG98" s="93">
        <f>IFERROR(VLOOKUP(P98,'Վարկանիշային չափորոշիչներ'!$G$6:$GE$68,4,FALSE),0)</f>
        <v>0</v>
      </c>
      <c r="AH98" s="93">
        <f>IFERROR(VLOOKUP(Q98,'Վարկանիշային չափորոշիչներ'!$G$6:$GE$68,4,FALSE),0)</f>
        <v>0</v>
      </c>
      <c r="AI98" s="93">
        <f>IFERROR(VLOOKUP(R98,'Վարկանիշային չափորոշիչներ'!$G$6:$GE$68,4,FALSE),0)</f>
        <v>0</v>
      </c>
      <c r="AJ98" s="93">
        <f>IFERROR(VLOOKUP(S98,'Վարկանիշային չափորոշիչներ'!$G$6:$GE$68,4,FALSE),0)</f>
        <v>0</v>
      </c>
      <c r="AK98" s="93">
        <f>IFERROR(VLOOKUP(T98,'Վարկանիշային չափորոշիչներ'!$G$6:$GE$68,4,FALSE),0)</f>
        <v>0</v>
      </c>
      <c r="AL98" s="93">
        <f>IFERROR(VLOOKUP(U98,'Վարկանիշային չափորոշիչներ'!$G$6:$GE$68,4,FALSE),0)</f>
        <v>0</v>
      </c>
      <c r="AM98" s="93">
        <f>IFERROR(VLOOKUP(V98,'Վարկանիշային չափորոշիչներ'!$G$6:$GE$68,4,FALSE),0)</f>
        <v>0</v>
      </c>
      <c r="AN98" s="93">
        <f t="shared" si="20"/>
        <v>0</v>
      </c>
    </row>
    <row r="99" spans="1:40" ht="24" outlineLevel="2">
      <c r="A99" s="239">
        <v>1092</v>
      </c>
      <c r="B99" s="239">
        <v>11001</v>
      </c>
      <c r="C99" s="333" t="s">
        <v>194</v>
      </c>
      <c r="D99" s="247"/>
      <c r="E99" s="247"/>
      <c r="F99" s="241"/>
      <c r="G99" s="242"/>
      <c r="H99" s="242"/>
      <c r="I99" s="112"/>
      <c r="J99" s="112"/>
      <c r="K99" s="94"/>
      <c r="L99" s="94"/>
      <c r="M99" s="94"/>
      <c r="N99" s="94"/>
      <c r="O99" s="94"/>
      <c r="P99" s="94"/>
      <c r="Q99" s="94"/>
      <c r="R99" s="94"/>
      <c r="S99" s="94"/>
      <c r="T99" s="94"/>
      <c r="U99" s="94"/>
      <c r="V99" s="94"/>
      <c r="W99" s="93">
        <f>AN99</f>
        <v>0</v>
      </c>
      <c r="X99" s="108"/>
      <c r="Y99" s="108"/>
      <c r="Z99" s="108"/>
      <c r="AA99" s="108"/>
      <c r="AB99" s="93">
        <f>IFERROR(VLOOKUP(K99,'Վարկանիշային չափորոշիչներ'!$G$6:$GE$68,4,FALSE),0)</f>
        <v>0</v>
      </c>
      <c r="AC99" s="93">
        <f>IFERROR(VLOOKUP(L99,'Վարկանիշային չափորոշիչներ'!$G$6:$GE$68,4,FALSE),0)</f>
        <v>0</v>
      </c>
      <c r="AD99" s="93">
        <f>IFERROR(VLOOKUP(M99,'Վարկանիշային չափորոշիչներ'!$G$6:$GE$68,4,FALSE),0)</f>
        <v>0</v>
      </c>
      <c r="AE99" s="93">
        <f>IFERROR(VLOOKUP(N99,'Վարկանիշային չափորոշիչներ'!$G$6:$GE$68,4,FALSE),0)</f>
        <v>0</v>
      </c>
      <c r="AF99" s="93">
        <f>IFERROR(VLOOKUP(O99,'Վարկանիշային չափորոշիչներ'!$G$6:$GE$68,4,FALSE),0)</f>
        <v>0</v>
      </c>
      <c r="AG99" s="93">
        <f>IFERROR(VLOOKUP(P99,'Վարկանիշային չափորոշիչներ'!$G$6:$GE$68,4,FALSE),0)</f>
        <v>0</v>
      </c>
      <c r="AH99" s="93">
        <f>IFERROR(VLOOKUP(Q99,'Վարկանիշային չափորոշիչներ'!$G$6:$GE$68,4,FALSE),0)</f>
        <v>0</v>
      </c>
      <c r="AI99" s="93">
        <f>IFERROR(VLOOKUP(R99,'Վարկանիշային չափորոշիչներ'!$G$6:$GE$68,4,FALSE),0)</f>
        <v>0</v>
      </c>
      <c r="AJ99" s="93">
        <f>IFERROR(VLOOKUP(S99,'Վարկանիշային չափորոշիչներ'!$G$6:$GE$68,4,FALSE),0)</f>
        <v>0</v>
      </c>
      <c r="AK99" s="93">
        <f>IFERROR(VLOOKUP(T99,'Վարկանիշային չափորոշիչներ'!$G$6:$GE$68,4,FALSE),0)</f>
        <v>0</v>
      </c>
      <c r="AL99" s="93">
        <f>IFERROR(VLOOKUP(U99,'Վարկանիշային չափորոշիչներ'!$G$6:$GE$68,4,FALSE),0)</f>
        <v>0</v>
      </c>
      <c r="AM99" s="93">
        <f>IFERROR(VLOOKUP(V99,'Վարկանիշային չափորոշիչներ'!$G$6:$GE$68,4,FALSE),0)</f>
        <v>0</v>
      </c>
      <c r="AN99" s="93">
        <f t="shared" si="20"/>
        <v>0</v>
      </c>
    </row>
    <row r="100" spans="1:40" outlineLevel="2">
      <c r="A100" s="239">
        <v>1092</v>
      </c>
      <c r="B100" s="239">
        <v>11002</v>
      </c>
      <c r="C100" s="333" t="s">
        <v>195</v>
      </c>
      <c r="D100" s="247"/>
      <c r="E100" s="247"/>
      <c r="F100" s="241"/>
      <c r="G100" s="242"/>
      <c r="H100" s="242"/>
      <c r="I100" s="112"/>
      <c r="J100" s="112"/>
      <c r="K100" s="94"/>
      <c r="L100" s="94"/>
      <c r="M100" s="94"/>
      <c r="N100" s="94"/>
      <c r="O100" s="94"/>
      <c r="P100" s="94"/>
      <c r="Q100" s="94"/>
      <c r="R100" s="94"/>
      <c r="S100" s="94"/>
      <c r="T100" s="94"/>
      <c r="U100" s="94"/>
      <c r="V100" s="94"/>
      <c r="W100" s="93">
        <f>AN100</f>
        <v>0</v>
      </c>
      <c r="X100" s="108"/>
      <c r="Y100" s="108"/>
      <c r="Z100" s="108"/>
      <c r="AA100" s="108"/>
      <c r="AB100" s="93">
        <f>IFERROR(VLOOKUP(K100,'Վարկանիշային չափորոշիչներ'!$G$6:$GE$68,4,FALSE),0)</f>
        <v>0</v>
      </c>
      <c r="AC100" s="93">
        <f>IFERROR(VLOOKUP(L100,'Վարկանիշային չափորոշիչներ'!$G$6:$GE$68,4,FALSE),0)</f>
        <v>0</v>
      </c>
      <c r="AD100" s="93">
        <f>IFERROR(VLOOKUP(M100,'Վարկանիշային չափորոշիչներ'!$G$6:$GE$68,4,FALSE),0)</f>
        <v>0</v>
      </c>
      <c r="AE100" s="93">
        <f>IFERROR(VLOOKUP(N100,'Վարկանիշային չափորոշիչներ'!$G$6:$GE$68,4,FALSE),0)</f>
        <v>0</v>
      </c>
      <c r="AF100" s="93">
        <f>IFERROR(VLOOKUP(O100,'Վարկանիշային չափորոշիչներ'!$G$6:$GE$68,4,FALSE),0)</f>
        <v>0</v>
      </c>
      <c r="AG100" s="93">
        <f>IFERROR(VLOOKUP(P100,'Վարկանիշային չափորոշիչներ'!$G$6:$GE$68,4,FALSE),0)</f>
        <v>0</v>
      </c>
      <c r="AH100" s="93">
        <f>IFERROR(VLOOKUP(Q100,'Վարկանիշային չափորոշիչներ'!$G$6:$GE$68,4,FALSE),0)</f>
        <v>0</v>
      </c>
      <c r="AI100" s="93">
        <f>IFERROR(VLOOKUP(R100,'Վարկանիշային չափորոշիչներ'!$G$6:$GE$68,4,FALSE),0)</f>
        <v>0</v>
      </c>
      <c r="AJ100" s="93">
        <f>IFERROR(VLOOKUP(S100,'Վարկանիշային չափորոշիչներ'!$G$6:$GE$68,4,FALSE),0)</f>
        <v>0</v>
      </c>
      <c r="AK100" s="93">
        <f>IFERROR(VLOOKUP(T100,'Վարկանիշային չափորոշիչներ'!$G$6:$GE$68,4,FALSE),0)</f>
        <v>0</v>
      </c>
      <c r="AL100" s="93">
        <f>IFERROR(VLOOKUP(U100,'Վարկանիշային չափորոշիչներ'!$G$6:$GE$68,4,FALSE),0)</f>
        <v>0</v>
      </c>
      <c r="AM100" s="93">
        <f>IFERROR(VLOOKUP(V100,'Վարկանիշային չափորոշիչներ'!$G$6:$GE$68,4,FALSE),0)</f>
        <v>0</v>
      </c>
      <c r="AN100" s="93">
        <f t="shared" si="20"/>
        <v>0</v>
      </c>
    </row>
    <row r="101" spans="1:40" ht="24" outlineLevel="2">
      <c r="A101" s="239">
        <v>1092</v>
      </c>
      <c r="B101" s="239">
        <v>31001</v>
      </c>
      <c r="C101" s="333" t="s">
        <v>196</v>
      </c>
      <c r="D101" s="247"/>
      <c r="E101" s="247"/>
      <c r="F101" s="241"/>
      <c r="G101" s="242"/>
      <c r="H101" s="242"/>
      <c r="I101" s="112"/>
      <c r="J101" s="112"/>
      <c r="K101" s="94"/>
      <c r="L101" s="94"/>
      <c r="M101" s="94"/>
      <c r="N101" s="94"/>
      <c r="O101" s="94"/>
      <c r="P101" s="94"/>
      <c r="Q101" s="94"/>
      <c r="R101" s="94"/>
      <c r="S101" s="94"/>
      <c r="T101" s="94"/>
      <c r="U101" s="94"/>
      <c r="V101" s="94"/>
      <c r="W101" s="93">
        <f>AN101</f>
        <v>0</v>
      </c>
      <c r="X101" s="108"/>
      <c r="Y101" s="108"/>
      <c r="Z101" s="108"/>
      <c r="AA101" s="108"/>
      <c r="AB101" s="93">
        <f>IFERROR(VLOOKUP(K101,'Վարկանիշային չափորոշիչներ'!$G$6:$GE$68,4,FALSE),0)</f>
        <v>0</v>
      </c>
      <c r="AC101" s="93">
        <f>IFERROR(VLOOKUP(L101,'Վարկանիշային չափորոշիչներ'!$G$6:$GE$68,4,FALSE),0)</f>
        <v>0</v>
      </c>
      <c r="AD101" s="93">
        <f>IFERROR(VLOOKUP(M101,'Վարկանիշային չափորոշիչներ'!$G$6:$GE$68,4,FALSE),0)</f>
        <v>0</v>
      </c>
      <c r="AE101" s="93">
        <f>IFERROR(VLOOKUP(N101,'Վարկանիշային չափորոշիչներ'!$G$6:$GE$68,4,FALSE),0)</f>
        <v>0</v>
      </c>
      <c r="AF101" s="93">
        <f>IFERROR(VLOOKUP(O101,'Վարկանիշային չափորոշիչներ'!$G$6:$GE$68,4,FALSE),0)</f>
        <v>0</v>
      </c>
      <c r="AG101" s="93">
        <f>IFERROR(VLOOKUP(P101,'Վարկանիշային չափորոշիչներ'!$G$6:$GE$68,4,FALSE),0)</f>
        <v>0</v>
      </c>
      <c r="AH101" s="93">
        <f>IFERROR(VLOOKUP(Q101,'Վարկանիշային չափորոշիչներ'!$G$6:$GE$68,4,FALSE),0)</f>
        <v>0</v>
      </c>
      <c r="AI101" s="93">
        <f>IFERROR(VLOOKUP(R101,'Վարկանիշային չափորոշիչներ'!$G$6:$GE$68,4,FALSE),0)</f>
        <v>0</v>
      </c>
      <c r="AJ101" s="93">
        <f>IFERROR(VLOOKUP(S101,'Վարկանիշային չափորոշիչներ'!$G$6:$GE$68,4,FALSE),0)</f>
        <v>0</v>
      </c>
      <c r="AK101" s="93">
        <f>IFERROR(VLOOKUP(T101,'Վարկանիշային չափորոշիչներ'!$G$6:$GE$68,4,FALSE),0)</f>
        <v>0</v>
      </c>
      <c r="AL101" s="93">
        <f>IFERROR(VLOOKUP(U101,'Վարկանիշային չափորոշիչներ'!$G$6:$GE$68,4,FALSE),0)</f>
        <v>0</v>
      </c>
      <c r="AM101" s="93">
        <f>IFERROR(VLOOKUP(V101,'Վարկանիշային չափորոշիչներ'!$G$6:$GE$68,4,FALSE),0)</f>
        <v>0</v>
      </c>
      <c r="AN101" s="93">
        <f t="shared" si="20"/>
        <v>0</v>
      </c>
    </row>
    <row r="102" spans="1:40">
      <c r="A102" s="244" t="s">
        <v>0</v>
      </c>
      <c r="B102" s="244"/>
      <c r="C102" s="367" t="s">
        <v>197</v>
      </c>
      <c r="D102" s="245">
        <f>D103</f>
        <v>0</v>
      </c>
      <c r="E102" s="245">
        <f>E103</f>
        <v>0</v>
      </c>
      <c r="F102" s="246">
        <f t="shared" ref="F102:H102" si="33">F103</f>
        <v>0</v>
      </c>
      <c r="G102" s="246">
        <f t="shared" si="33"/>
        <v>0</v>
      </c>
      <c r="H102" s="246">
        <f t="shared" si="33"/>
        <v>0</v>
      </c>
      <c r="I102" s="113" t="s">
        <v>79</v>
      </c>
      <c r="J102" s="113" t="s">
        <v>79</v>
      </c>
      <c r="K102" s="113" t="s">
        <v>79</v>
      </c>
      <c r="L102" s="113" t="s">
        <v>79</v>
      </c>
      <c r="M102" s="113" t="s">
        <v>79</v>
      </c>
      <c r="N102" s="113" t="s">
        <v>79</v>
      </c>
      <c r="O102" s="113" t="s">
        <v>79</v>
      </c>
      <c r="P102" s="113" t="s">
        <v>79</v>
      </c>
      <c r="Q102" s="113" t="s">
        <v>79</v>
      </c>
      <c r="R102" s="113" t="s">
        <v>79</v>
      </c>
      <c r="S102" s="113" t="s">
        <v>79</v>
      </c>
      <c r="T102" s="113" t="s">
        <v>79</v>
      </c>
      <c r="U102" s="113" t="s">
        <v>79</v>
      </c>
      <c r="V102" s="113" t="s">
        <v>79</v>
      </c>
      <c r="W102" s="113" t="s">
        <v>79</v>
      </c>
      <c r="X102" s="108"/>
      <c r="Y102" s="108"/>
      <c r="Z102" s="108"/>
      <c r="AA102" s="108"/>
      <c r="AB102" s="93">
        <f>IFERROR(VLOOKUP(K102,'Վարկանիշային չափորոշիչներ'!$G$6:$GE$68,4,FALSE),0)</f>
        <v>0</v>
      </c>
      <c r="AC102" s="93">
        <f>IFERROR(VLOOKUP(L102,'Վարկանիշային չափորոշիչներ'!$G$6:$GE$68,4,FALSE),0)</f>
        <v>0</v>
      </c>
      <c r="AD102" s="93">
        <f>IFERROR(VLOOKUP(M102,'Վարկանիշային չափորոշիչներ'!$G$6:$GE$68,4,FALSE),0)</f>
        <v>0</v>
      </c>
      <c r="AE102" s="93">
        <f>IFERROR(VLOOKUP(N102,'Վարկանիշային չափորոշիչներ'!$G$6:$GE$68,4,FALSE),0)</f>
        <v>0</v>
      </c>
      <c r="AF102" s="93">
        <f>IFERROR(VLOOKUP(O102,'Վարկանիշային չափորոշիչներ'!$G$6:$GE$68,4,FALSE),0)</f>
        <v>0</v>
      </c>
      <c r="AG102" s="93">
        <f>IFERROR(VLOOKUP(P102,'Վարկանիշային չափորոշիչներ'!$G$6:$GE$68,4,FALSE),0)</f>
        <v>0</v>
      </c>
      <c r="AH102" s="93">
        <f>IFERROR(VLOOKUP(Q102,'Վարկանիշային չափորոշիչներ'!$G$6:$GE$68,4,FALSE),0)</f>
        <v>0</v>
      </c>
      <c r="AI102" s="93">
        <f>IFERROR(VLOOKUP(R102,'Վարկանիշային չափորոշիչներ'!$G$6:$GE$68,4,FALSE),0)</f>
        <v>0</v>
      </c>
      <c r="AJ102" s="93">
        <f>IFERROR(VLOOKUP(S102,'Վարկանիշային չափորոշիչներ'!$G$6:$GE$68,4,FALSE),0)</f>
        <v>0</v>
      </c>
      <c r="AK102" s="93">
        <f>IFERROR(VLOOKUP(T102,'Վարկանիշային չափորոշիչներ'!$G$6:$GE$68,4,FALSE),0)</f>
        <v>0</v>
      </c>
      <c r="AL102" s="93">
        <f>IFERROR(VLOOKUP(U102,'Վարկանիշային չափորոշիչներ'!$G$6:$GE$68,4,FALSE),0)</f>
        <v>0</v>
      </c>
      <c r="AM102" s="93">
        <f>IFERROR(VLOOKUP(V102,'Վարկանիշային չափորոշիչներ'!$G$6:$GE$68,4,FALSE),0)</f>
        <v>0</v>
      </c>
      <c r="AN102" s="93">
        <f t="shared" si="20"/>
        <v>0</v>
      </c>
    </row>
    <row r="103" spans="1:40" outlineLevel="1">
      <c r="A103" s="236">
        <v>1080</v>
      </c>
      <c r="B103" s="236"/>
      <c r="C103" s="366" t="s">
        <v>198</v>
      </c>
      <c r="D103" s="237">
        <f>SUM(D104:D129)</f>
        <v>0</v>
      </c>
      <c r="E103" s="237">
        <f t="shared" ref="E103" si="34">SUM(E104:E129)</f>
        <v>0</v>
      </c>
      <c r="F103" s="238">
        <f t="shared" ref="F103:H103" si="35">SUM(F104:F129)</f>
        <v>0</v>
      </c>
      <c r="G103" s="238">
        <f t="shared" si="35"/>
        <v>0</v>
      </c>
      <c r="H103" s="238">
        <f t="shared" si="35"/>
        <v>0</v>
      </c>
      <c r="I103" s="114" t="s">
        <v>79</v>
      </c>
      <c r="J103" s="114" t="s">
        <v>79</v>
      </c>
      <c r="K103" s="114" t="s">
        <v>79</v>
      </c>
      <c r="L103" s="114" t="s">
        <v>79</v>
      </c>
      <c r="M103" s="114" t="s">
        <v>79</v>
      </c>
      <c r="N103" s="114" t="s">
        <v>79</v>
      </c>
      <c r="O103" s="114" t="s">
        <v>79</v>
      </c>
      <c r="P103" s="114" t="s">
        <v>79</v>
      </c>
      <c r="Q103" s="114" t="s">
        <v>79</v>
      </c>
      <c r="R103" s="114" t="s">
        <v>79</v>
      </c>
      <c r="S103" s="114" t="s">
        <v>79</v>
      </c>
      <c r="T103" s="114" t="s">
        <v>79</v>
      </c>
      <c r="U103" s="114" t="s">
        <v>79</v>
      </c>
      <c r="V103" s="114" t="s">
        <v>79</v>
      </c>
      <c r="W103" s="114" t="s">
        <v>79</v>
      </c>
      <c r="X103" s="108"/>
      <c r="Y103" s="108"/>
      <c r="Z103" s="108"/>
      <c r="AA103" s="108"/>
      <c r="AB103" s="93">
        <f>IFERROR(VLOOKUP(K103,'Վարկանիշային չափորոշիչներ'!$G$6:$GE$68,4,FALSE),0)</f>
        <v>0</v>
      </c>
      <c r="AC103" s="93">
        <f>IFERROR(VLOOKUP(L103,'Վարկանիշային չափորոշիչներ'!$G$6:$GE$68,4,FALSE),0)</f>
        <v>0</v>
      </c>
      <c r="AD103" s="93">
        <f>IFERROR(VLOOKUP(M103,'Վարկանիշային չափորոշիչներ'!$G$6:$GE$68,4,FALSE),0)</f>
        <v>0</v>
      </c>
      <c r="AE103" s="93">
        <f>IFERROR(VLOOKUP(N103,'Վարկանիշային չափորոշիչներ'!$G$6:$GE$68,4,FALSE),0)</f>
        <v>0</v>
      </c>
      <c r="AF103" s="93">
        <f>IFERROR(VLOOKUP(O103,'Վարկանիշային չափորոշիչներ'!$G$6:$GE$68,4,FALSE),0)</f>
        <v>0</v>
      </c>
      <c r="AG103" s="93">
        <f>IFERROR(VLOOKUP(P103,'Վարկանիշային չափորոշիչներ'!$G$6:$GE$68,4,FALSE),0)</f>
        <v>0</v>
      </c>
      <c r="AH103" s="93">
        <f>IFERROR(VLOOKUP(Q103,'Վարկանիշային չափորոշիչներ'!$G$6:$GE$68,4,FALSE),0)</f>
        <v>0</v>
      </c>
      <c r="AI103" s="93">
        <f>IFERROR(VLOOKUP(R103,'Վարկանիշային չափորոշիչներ'!$G$6:$GE$68,4,FALSE),0)</f>
        <v>0</v>
      </c>
      <c r="AJ103" s="93">
        <f>IFERROR(VLOOKUP(S103,'Վարկանիշային չափորոշիչներ'!$G$6:$GE$68,4,FALSE),0)</f>
        <v>0</v>
      </c>
      <c r="AK103" s="93">
        <f>IFERROR(VLOOKUP(T103,'Վարկանիշային չափորոշիչներ'!$G$6:$GE$68,4,FALSE),0)</f>
        <v>0</v>
      </c>
      <c r="AL103" s="93">
        <f>IFERROR(VLOOKUP(U103,'Վարկանիշային չափորոշիչներ'!$G$6:$GE$68,4,FALSE),0)</f>
        <v>0</v>
      </c>
      <c r="AM103" s="93">
        <f>IFERROR(VLOOKUP(V103,'Վարկանիշային չափորոշիչներ'!$G$6:$GE$68,4,FALSE),0)</f>
        <v>0</v>
      </c>
      <c r="AN103" s="93">
        <f t="shared" si="20"/>
        <v>0</v>
      </c>
    </row>
    <row r="104" spans="1:40" ht="36" outlineLevel="2">
      <c r="A104" s="239">
        <v>1080</v>
      </c>
      <c r="B104" s="239">
        <v>11001</v>
      </c>
      <c r="C104" s="333" t="s">
        <v>199</v>
      </c>
      <c r="D104" s="247"/>
      <c r="E104" s="247"/>
      <c r="F104" s="241"/>
      <c r="G104" s="242"/>
      <c r="H104" s="242"/>
      <c r="I104" s="112"/>
      <c r="J104" s="112"/>
      <c r="K104" s="94"/>
      <c r="L104" s="94"/>
      <c r="M104" s="94"/>
      <c r="N104" s="94"/>
      <c r="O104" s="94"/>
      <c r="P104" s="94"/>
      <c r="Q104" s="94"/>
      <c r="R104" s="94"/>
      <c r="S104" s="94"/>
      <c r="T104" s="94"/>
      <c r="U104" s="94"/>
      <c r="V104" s="94"/>
      <c r="W104" s="93">
        <f t="shared" ref="W104:W129" si="36">AN104</f>
        <v>0</v>
      </c>
      <c r="X104" s="108"/>
      <c r="Y104" s="108"/>
      <c r="Z104" s="108"/>
      <c r="AA104" s="108"/>
      <c r="AB104" s="93">
        <f>IFERROR(VLOOKUP(K104,'Վարկանիշային չափորոշիչներ'!$G$6:$GE$68,4,FALSE),0)</f>
        <v>0</v>
      </c>
      <c r="AC104" s="93">
        <f>IFERROR(VLOOKUP(L104,'Վարկանիշային չափորոշիչներ'!$G$6:$GE$68,4,FALSE),0)</f>
        <v>0</v>
      </c>
      <c r="AD104" s="93">
        <f>IFERROR(VLOOKUP(M104,'Վարկանիշային չափորոշիչներ'!$G$6:$GE$68,4,FALSE),0)</f>
        <v>0</v>
      </c>
      <c r="AE104" s="93">
        <f>IFERROR(VLOOKUP(N104,'Վարկանիշային չափորոշիչներ'!$G$6:$GE$68,4,FALSE),0)</f>
        <v>0</v>
      </c>
      <c r="AF104" s="93">
        <f>IFERROR(VLOOKUP(O104,'Վարկանիշային չափորոշիչներ'!$G$6:$GE$68,4,FALSE),0)</f>
        <v>0</v>
      </c>
      <c r="AG104" s="93">
        <f>IFERROR(VLOOKUP(P104,'Վարկանիշային չափորոշիչներ'!$G$6:$GE$68,4,FALSE),0)</f>
        <v>0</v>
      </c>
      <c r="AH104" s="93">
        <f>IFERROR(VLOOKUP(Q104,'Վարկանիշային չափորոշիչներ'!$G$6:$GE$68,4,FALSE),0)</f>
        <v>0</v>
      </c>
      <c r="AI104" s="93">
        <f>IFERROR(VLOOKUP(R104,'Վարկանիշային չափորոշիչներ'!$G$6:$GE$68,4,FALSE),0)</f>
        <v>0</v>
      </c>
      <c r="AJ104" s="93">
        <f>IFERROR(VLOOKUP(S104,'Վարկանիշային չափորոշիչներ'!$G$6:$GE$68,4,FALSE),0)</f>
        <v>0</v>
      </c>
      <c r="AK104" s="93">
        <f>IFERROR(VLOOKUP(T104,'Վարկանիշային չափորոշիչներ'!$G$6:$GE$68,4,FALSE),0)</f>
        <v>0</v>
      </c>
      <c r="AL104" s="93">
        <f>IFERROR(VLOOKUP(U104,'Վարկանիշային չափորոշիչներ'!$G$6:$GE$68,4,FALSE),0)</f>
        <v>0</v>
      </c>
      <c r="AM104" s="93">
        <f>IFERROR(VLOOKUP(V104,'Վարկանիշային չափորոշիչներ'!$G$6:$GE$68,4,FALSE),0)</f>
        <v>0</v>
      </c>
      <c r="AN104" s="93">
        <f t="shared" si="20"/>
        <v>0</v>
      </c>
    </row>
    <row r="105" spans="1:40" ht="24" outlineLevel="2">
      <c r="A105" s="239">
        <v>1080</v>
      </c>
      <c r="B105" s="239">
        <v>11002</v>
      </c>
      <c r="C105" s="333" t="s">
        <v>200</v>
      </c>
      <c r="D105" s="247"/>
      <c r="E105" s="247"/>
      <c r="F105" s="241"/>
      <c r="G105" s="242"/>
      <c r="H105" s="242"/>
      <c r="I105" s="112"/>
      <c r="J105" s="112"/>
      <c r="K105" s="94"/>
      <c r="L105" s="94"/>
      <c r="M105" s="94"/>
      <c r="N105" s="94"/>
      <c r="O105" s="94"/>
      <c r="P105" s="94"/>
      <c r="Q105" s="94"/>
      <c r="R105" s="94"/>
      <c r="S105" s="94"/>
      <c r="T105" s="94"/>
      <c r="U105" s="94"/>
      <c r="V105" s="94"/>
      <c r="W105" s="93">
        <f t="shared" si="36"/>
        <v>0</v>
      </c>
      <c r="X105" s="108"/>
      <c r="Y105" s="108"/>
      <c r="Z105" s="108"/>
      <c r="AA105" s="108"/>
      <c r="AB105" s="93">
        <f>IFERROR(VLOOKUP(K105,'Վարկանիշային չափորոշիչներ'!$G$6:$GE$68,4,FALSE),0)</f>
        <v>0</v>
      </c>
      <c r="AC105" s="93">
        <f>IFERROR(VLOOKUP(L105,'Վարկանիշային չափորոշիչներ'!$G$6:$GE$68,4,FALSE),0)</f>
        <v>0</v>
      </c>
      <c r="AD105" s="93">
        <f>IFERROR(VLOOKUP(M105,'Վարկանիշային չափորոշիչներ'!$G$6:$GE$68,4,FALSE),0)</f>
        <v>0</v>
      </c>
      <c r="AE105" s="93">
        <f>IFERROR(VLOOKUP(N105,'Վարկանիշային չափորոշիչներ'!$G$6:$GE$68,4,FALSE),0)</f>
        <v>0</v>
      </c>
      <c r="AF105" s="93">
        <f>IFERROR(VLOOKUP(O105,'Վարկանիշային չափորոշիչներ'!$G$6:$GE$68,4,FALSE),0)</f>
        <v>0</v>
      </c>
      <c r="AG105" s="93">
        <f>IFERROR(VLOOKUP(P105,'Վարկանիշային չափորոշիչներ'!$G$6:$GE$68,4,FALSE),0)</f>
        <v>0</v>
      </c>
      <c r="AH105" s="93">
        <f>IFERROR(VLOOKUP(Q105,'Վարկանիշային չափորոշիչներ'!$G$6:$GE$68,4,FALSE),0)</f>
        <v>0</v>
      </c>
      <c r="AI105" s="93">
        <f>IFERROR(VLOOKUP(R105,'Վարկանիշային չափորոշիչներ'!$G$6:$GE$68,4,FALSE),0)</f>
        <v>0</v>
      </c>
      <c r="AJ105" s="93">
        <f>IFERROR(VLOOKUP(S105,'Վարկանիշային չափորոշիչներ'!$G$6:$GE$68,4,FALSE),0)</f>
        <v>0</v>
      </c>
      <c r="AK105" s="93">
        <f>IFERROR(VLOOKUP(T105,'Վարկանիշային չափորոշիչներ'!$G$6:$GE$68,4,FALSE),0)</f>
        <v>0</v>
      </c>
      <c r="AL105" s="93">
        <f>IFERROR(VLOOKUP(U105,'Վարկանիշային չափորոշիչներ'!$G$6:$GE$68,4,FALSE),0)</f>
        <v>0</v>
      </c>
      <c r="AM105" s="93">
        <f>IFERROR(VLOOKUP(V105,'Վարկանիշային չափորոշիչներ'!$G$6:$GE$68,4,FALSE),0)</f>
        <v>0</v>
      </c>
      <c r="AN105" s="93">
        <f t="shared" si="20"/>
        <v>0</v>
      </c>
    </row>
    <row r="106" spans="1:40" ht="36" outlineLevel="2">
      <c r="A106" s="239">
        <v>1080</v>
      </c>
      <c r="B106" s="239">
        <v>11003</v>
      </c>
      <c r="C106" s="333" t="s">
        <v>201</v>
      </c>
      <c r="D106" s="247"/>
      <c r="E106" s="247"/>
      <c r="F106" s="241"/>
      <c r="G106" s="242"/>
      <c r="H106" s="242"/>
      <c r="I106" s="112"/>
      <c r="J106" s="112"/>
      <c r="K106" s="94"/>
      <c r="L106" s="94"/>
      <c r="M106" s="94"/>
      <c r="N106" s="94"/>
      <c r="O106" s="94"/>
      <c r="P106" s="94"/>
      <c r="Q106" s="94"/>
      <c r="R106" s="94"/>
      <c r="S106" s="94"/>
      <c r="T106" s="94"/>
      <c r="U106" s="94"/>
      <c r="V106" s="94"/>
      <c r="W106" s="93">
        <f t="shared" si="36"/>
        <v>0</v>
      </c>
      <c r="X106" s="108"/>
      <c r="Y106" s="108"/>
      <c r="Z106" s="108"/>
      <c r="AA106" s="108"/>
      <c r="AB106" s="93">
        <f>IFERROR(VLOOKUP(K106,'Վարկանիշային չափորոշիչներ'!$G$6:$GE$68,4,FALSE),0)</f>
        <v>0</v>
      </c>
      <c r="AC106" s="93">
        <f>IFERROR(VLOOKUP(L106,'Վարկանիշային չափորոշիչներ'!$G$6:$GE$68,4,FALSE),0)</f>
        <v>0</v>
      </c>
      <c r="AD106" s="93">
        <f>IFERROR(VLOOKUP(M106,'Վարկանիշային չափորոշիչներ'!$G$6:$GE$68,4,FALSE),0)</f>
        <v>0</v>
      </c>
      <c r="AE106" s="93">
        <f>IFERROR(VLOOKUP(N106,'Վարկանիշային չափորոշիչներ'!$G$6:$GE$68,4,FALSE),0)</f>
        <v>0</v>
      </c>
      <c r="AF106" s="93">
        <f>IFERROR(VLOOKUP(O106,'Վարկանիշային չափորոշիչներ'!$G$6:$GE$68,4,FALSE),0)</f>
        <v>0</v>
      </c>
      <c r="AG106" s="93">
        <f>IFERROR(VLOOKUP(P106,'Վարկանիշային չափորոշիչներ'!$G$6:$GE$68,4,FALSE),0)</f>
        <v>0</v>
      </c>
      <c r="AH106" s="93">
        <f>IFERROR(VLOOKUP(Q106,'Վարկանիշային չափորոշիչներ'!$G$6:$GE$68,4,FALSE),0)</f>
        <v>0</v>
      </c>
      <c r="AI106" s="93">
        <f>IFERROR(VLOOKUP(R106,'Վարկանիշային չափորոշիչներ'!$G$6:$GE$68,4,FALSE),0)</f>
        <v>0</v>
      </c>
      <c r="AJ106" s="93">
        <f>IFERROR(VLOOKUP(S106,'Վարկանիշային չափորոշիչներ'!$G$6:$GE$68,4,FALSE),0)</f>
        <v>0</v>
      </c>
      <c r="AK106" s="93">
        <f>IFERROR(VLOOKUP(T106,'Վարկանիշային չափորոշիչներ'!$G$6:$GE$68,4,FALSE),0)</f>
        <v>0</v>
      </c>
      <c r="AL106" s="93">
        <f>IFERROR(VLOOKUP(U106,'Վարկանիշային չափորոշիչներ'!$G$6:$GE$68,4,FALSE),0)</f>
        <v>0</v>
      </c>
      <c r="AM106" s="93">
        <f>IFERROR(VLOOKUP(V106,'Վարկանիշային չափորոշիչներ'!$G$6:$GE$68,4,FALSE),0)</f>
        <v>0</v>
      </c>
      <c r="AN106" s="93">
        <f t="shared" si="20"/>
        <v>0</v>
      </c>
    </row>
    <row r="107" spans="1:40" ht="36" outlineLevel="2">
      <c r="A107" s="239">
        <v>1080</v>
      </c>
      <c r="B107" s="239">
        <v>11004</v>
      </c>
      <c r="C107" s="333" t="s">
        <v>202</v>
      </c>
      <c r="D107" s="247"/>
      <c r="E107" s="247"/>
      <c r="F107" s="241"/>
      <c r="G107" s="242"/>
      <c r="H107" s="242"/>
      <c r="I107" s="112"/>
      <c r="J107" s="112"/>
      <c r="K107" s="94"/>
      <c r="L107" s="94"/>
      <c r="M107" s="94"/>
      <c r="N107" s="94"/>
      <c r="O107" s="94"/>
      <c r="P107" s="94"/>
      <c r="Q107" s="94"/>
      <c r="R107" s="94"/>
      <c r="S107" s="94"/>
      <c r="T107" s="94"/>
      <c r="U107" s="94"/>
      <c r="V107" s="94"/>
      <c r="W107" s="93">
        <f t="shared" si="36"/>
        <v>0</v>
      </c>
      <c r="X107" s="108"/>
      <c r="Y107" s="108"/>
      <c r="Z107" s="108"/>
      <c r="AA107" s="108"/>
      <c r="AB107" s="93">
        <f>IFERROR(VLOOKUP(K107,'Վարկանիշային չափորոշիչներ'!$G$6:$GE$68,4,FALSE),0)</f>
        <v>0</v>
      </c>
      <c r="AC107" s="93">
        <f>IFERROR(VLOOKUP(L107,'Վարկանիշային չափորոշիչներ'!$G$6:$GE$68,4,FALSE),0)</f>
        <v>0</v>
      </c>
      <c r="AD107" s="93">
        <f>IFERROR(VLOOKUP(M107,'Վարկանիշային չափորոշիչներ'!$G$6:$GE$68,4,FALSE),0)</f>
        <v>0</v>
      </c>
      <c r="AE107" s="93">
        <f>IFERROR(VLOOKUP(N107,'Վարկանիշային չափորոշիչներ'!$G$6:$GE$68,4,FALSE),0)</f>
        <v>0</v>
      </c>
      <c r="AF107" s="93">
        <f>IFERROR(VLOOKUP(O107,'Վարկանիշային չափորոշիչներ'!$G$6:$GE$68,4,FALSE),0)</f>
        <v>0</v>
      </c>
      <c r="AG107" s="93">
        <f>IFERROR(VLOOKUP(P107,'Վարկանիշային չափորոշիչներ'!$G$6:$GE$68,4,FALSE),0)</f>
        <v>0</v>
      </c>
      <c r="AH107" s="93">
        <f>IFERROR(VLOOKUP(Q107,'Վարկանիշային չափորոշիչներ'!$G$6:$GE$68,4,FALSE),0)</f>
        <v>0</v>
      </c>
      <c r="AI107" s="93">
        <f>IFERROR(VLOOKUP(R107,'Վարկանիշային չափորոշիչներ'!$G$6:$GE$68,4,FALSE),0)</f>
        <v>0</v>
      </c>
      <c r="AJ107" s="93">
        <f>IFERROR(VLOOKUP(S107,'Վարկանիշային չափորոշիչներ'!$G$6:$GE$68,4,FALSE),0)</f>
        <v>0</v>
      </c>
      <c r="AK107" s="93">
        <f>IFERROR(VLOOKUP(T107,'Վարկանիշային չափորոշիչներ'!$G$6:$GE$68,4,FALSE),0)</f>
        <v>0</v>
      </c>
      <c r="AL107" s="93">
        <f>IFERROR(VLOOKUP(U107,'Վարկանիշային չափորոշիչներ'!$G$6:$GE$68,4,FALSE),0)</f>
        <v>0</v>
      </c>
      <c r="AM107" s="93">
        <f>IFERROR(VLOOKUP(V107,'Վարկանիշային չափորոշիչներ'!$G$6:$GE$68,4,FALSE),0)</f>
        <v>0</v>
      </c>
      <c r="AN107" s="93">
        <f t="shared" si="20"/>
        <v>0</v>
      </c>
    </row>
    <row r="108" spans="1:40" ht="36" outlineLevel="2">
      <c r="A108" s="239">
        <v>1080</v>
      </c>
      <c r="B108" s="239">
        <v>11005</v>
      </c>
      <c r="C108" s="333" t="s">
        <v>203</v>
      </c>
      <c r="D108" s="247"/>
      <c r="E108" s="247"/>
      <c r="F108" s="241"/>
      <c r="G108" s="242"/>
      <c r="H108" s="242"/>
      <c r="I108" s="112"/>
      <c r="J108" s="112"/>
      <c r="K108" s="94"/>
      <c r="L108" s="94"/>
      <c r="M108" s="94"/>
      <c r="N108" s="94"/>
      <c r="O108" s="94"/>
      <c r="P108" s="94"/>
      <c r="Q108" s="94"/>
      <c r="R108" s="94"/>
      <c r="S108" s="94"/>
      <c r="T108" s="94"/>
      <c r="U108" s="94"/>
      <c r="V108" s="94"/>
      <c r="W108" s="93">
        <f t="shared" si="36"/>
        <v>0</v>
      </c>
      <c r="X108" s="108"/>
      <c r="Y108" s="108"/>
      <c r="Z108" s="108"/>
      <c r="AA108" s="108"/>
      <c r="AB108" s="93">
        <f>IFERROR(VLOOKUP(K108,'Վարկանիշային չափորոշիչներ'!$G$6:$GE$68,4,FALSE),0)</f>
        <v>0</v>
      </c>
      <c r="AC108" s="93">
        <f>IFERROR(VLOOKUP(L108,'Վարկանիշային չափորոշիչներ'!$G$6:$GE$68,4,FALSE),0)</f>
        <v>0</v>
      </c>
      <c r="AD108" s="93">
        <f>IFERROR(VLOOKUP(M108,'Վարկանիշային չափորոշիչներ'!$G$6:$GE$68,4,FALSE),0)</f>
        <v>0</v>
      </c>
      <c r="AE108" s="93">
        <f>IFERROR(VLOOKUP(N108,'Վարկանիշային չափորոշիչներ'!$G$6:$GE$68,4,FALSE),0)</f>
        <v>0</v>
      </c>
      <c r="AF108" s="93">
        <f>IFERROR(VLOOKUP(O108,'Վարկանիշային չափորոշիչներ'!$G$6:$GE$68,4,FALSE),0)</f>
        <v>0</v>
      </c>
      <c r="AG108" s="93">
        <f>IFERROR(VLOOKUP(P108,'Վարկանիշային չափորոշիչներ'!$G$6:$GE$68,4,FALSE),0)</f>
        <v>0</v>
      </c>
      <c r="AH108" s="93">
        <f>IFERROR(VLOOKUP(Q108,'Վարկանիշային չափորոշիչներ'!$G$6:$GE$68,4,FALSE),0)</f>
        <v>0</v>
      </c>
      <c r="AI108" s="93">
        <f>IFERROR(VLOOKUP(R108,'Վարկանիշային չափորոշիչներ'!$G$6:$GE$68,4,FALSE),0)</f>
        <v>0</v>
      </c>
      <c r="AJ108" s="93">
        <f>IFERROR(VLOOKUP(S108,'Վարկանիշային չափորոշիչներ'!$G$6:$GE$68,4,FALSE),0)</f>
        <v>0</v>
      </c>
      <c r="AK108" s="93">
        <f>IFERROR(VLOOKUP(T108,'Վարկանիշային չափորոշիչներ'!$G$6:$GE$68,4,FALSE),0)</f>
        <v>0</v>
      </c>
      <c r="AL108" s="93">
        <f>IFERROR(VLOOKUP(U108,'Վարկանիշային չափորոշիչներ'!$G$6:$GE$68,4,FALSE),0)</f>
        <v>0</v>
      </c>
      <c r="AM108" s="93">
        <f>IFERROR(VLOOKUP(V108,'Վարկանիշային չափորոշիչներ'!$G$6:$GE$68,4,FALSE),0)</f>
        <v>0</v>
      </c>
      <c r="AN108" s="93">
        <f t="shared" si="20"/>
        <v>0</v>
      </c>
    </row>
    <row r="109" spans="1:40" ht="24" outlineLevel="2">
      <c r="A109" s="239">
        <v>1080</v>
      </c>
      <c r="B109" s="239">
        <v>11006</v>
      </c>
      <c r="C109" s="333" t="s">
        <v>204</v>
      </c>
      <c r="D109" s="247"/>
      <c r="E109" s="247"/>
      <c r="F109" s="241"/>
      <c r="G109" s="242"/>
      <c r="H109" s="242"/>
      <c r="I109" s="112"/>
      <c r="J109" s="112"/>
      <c r="K109" s="94"/>
      <c r="L109" s="94"/>
      <c r="M109" s="94"/>
      <c r="N109" s="94"/>
      <c r="O109" s="94"/>
      <c r="P109" s="94"/>
      <c r="Q109" s="94"/>
      <c r="R109" s="94"/>
      <c r="S109" s="94"/>
      <c r="T109" s="94"/>
      <c r="U109" s="94"/>
      <c r="V109" s="94"/>
      <c r="W109" s="93">
        <f t="shared" si="36"/>
        <v>0</v>
      </c>
      <c r="X109" s="108"/>
      <c r="Y109" s="108"/>
      <c r="Z109" s="108"/>
      <c r="AA109" s="108"/>
      <c r="AB109" s="93">
        <f>IFERROR(VLOOKUP(K109,'Վարկանիշային չափորոշիչներ'!$G$6:$GE$68,4,FALSE),0)</f>
        <v>0</v>
      </c>
      <c r="AC109" s="93">
        <f>IFERROR(VLOOKUP(L109,'Վարկանիշային չափորոշիչներ'!$G$6:$GE$68,4,FALSE),0)</f>
        <v>0</v>
      </c>
      <c r="AD109" s="93">
        <f>IFERROR(VLOOKUP(M109,'Վարկանիշային չափորոշիչներ'!$G$6:$GE$68,4,FALSE),0)</f>
        <v>0</v>
      </c>
      <c r="AE109" s="93">
        <f>IFERROR(VLOOKUP(N109,'Վարկանիշային չափորոշիչներ'!$G$6:$GE$68,4,FALSE),0)</f>
        <v>0</v>
      </c>
      <c r="AF109" s="93">
        <f>IFERROR(VLOOKUP(O109,'Վարկանիշային չափորոշիչներ'!$G$6:$GE$68,4,FALSE),0)</f>
        <v>0</v>
      </c>
      <c r="AG109" s="93">
        <f>IFERROR(VLOOKUP(P109,'Վարկանիշային չափորոշիչներ'!$G$6:$GE$68,4,FALSE),0)</f>
        <v>0</v>
      </c>
      <c r="AH109" s="93">
        <f>IFERROR(VLOOKUP(Q109,'Վարկանիշային չափորոշիչներ'!$G$6:$GE$68,4,FALSE),0)</f>
        <v>0</v>
      </c>
      <c r="AI109" s="93">
        <f>IFERROR(VLOOKUP(R109,'Վարկանիշային չափորոշիչներ'!$G$6:$GE$68,4,FALSE),0)</f>
        <v>0</v>
      </c>
      <c r="AJ109" s="93">
        <f>IFERROR(VLOOKUP(S109,'Վարկանիշային չափորոշիչներ'!$G$6:$GE$68,4,FALSE),0)</f>
        <v>0</v>
      </c>
      <c r="AK109" s="93">
        <f>IFERROR(VLOOKUP(T109,'Վարկանիշային չափորոշիչներ'!$G$6:$GE$68,4,FALSE),0)</f>
        <v>0</v>
      </c>
      <c r="AL109" s="93">
        <f>IFERROR(VLOOKUP(U109,'Վարկանիշային չափորոշիչներ'!$G$6:$GE$68,4,FALSE),0)</f>
        <v>0</v>
      </c>
      <c r="AM109" s="93">
        <f>IFERROR(VLOOKUP(V109,'Վարկանիշային չափորոշիչներ'!$G$6:$GE$68,4,FALSE),0)</f>
        <v>0</v>
      </c>
      <c r="AN109" s="93">
        <f t="shared" si="20"/>
        <v>0</v>
      </c>
    </row>
    <row r="110" spans="1:40" ht="36" outlineLevel="2">
      <c r="A110" s="239">
        <v>1080</v>
      </c>
      <c r="B110" s="239">
        <v>11007</v>
      </c>
      <c r="C110" s="333" t="s">
        <v>205</v>
      </c>
      <c r="D110" s="247"/>
      <c r="E110" s="247"/>
      <c r="F110" s="241"/>
      <c r="G110" s="242"/>
      <c r="H110" s="242"/>
      <c r="I110" s="112"/>
      <c r="J110" s="112"/>
      <c r="K110" s="94"/>
      <c r="L110" s="94"/>
      <c r="M110" s="94"/>
      <c r="N110" s="94"/>
      <c r="O110" s="94"/>
      <c r="P110" s="94"/>
      <c r="Q110" s="94"/>
      <c r="R110" s="94"/>
      <c r="S110" s="94"/>
      <c r="T110" s="94"/>
      <c r="U110" s="94"/>
      <c r="V110" s="94"/>
      <c r="W110" s="93">
        <f t="shared" si="36"/>
        <v>0</v>
      </c>
      <c r="X110" s="108"/>
      <c r="Y110" s="108"/>
      <c r="Z110" s="108"/>
      <c r="AA110" s="108"/>
      <c r="AB110" s="93">
        <f>IFERROR(VLOOKUP(K110,'Վարկանիշային չափորոշիչներ'!$G$6:$GE$68,4,FALSE),0)</f>
        <v>0</v>
      </c>
      <c r="AC110" s="93">
        <f>IFERROR(VLOOKUP(L110,'Վարկանիշային չափորոշիչներ'!$G$6:$GE$68,4,FALSE),0)</f>
        <v>0</v>
      </c>
      <c r="AD110" s="93">
        <f>IFERROR(VLOOKUP(M110,'Վարկանիշային չափորոշիչներ'!$G$6:$GE$68,4,FALSE),0)</f>
        <v>0</v>
      </c>
      <c r="AE110" s="93">
        <f>IFERROR(VLOOKUP(N110,'Վարկանիշային չափորոշիչներ'!$G$6:$GE$68,4,FALSE),0)</f>
        <v>0</v>
      </c>
      <c r="AF110" s="93">
        <f>IFERROR(VLOOKUP(O110,'Վարկանիշային չափորոշիչներ'!$G$6:$GE$68,4,FALSE),0)</f>
        <v>0</v>
      </c>
      <c r="AG110" s="93">
        <f>IFERROR(VLOOKUP(P110,'Վարկանիշային չափորոշիչներ'!$G$6:$GE$68,4,FALSE),0)</f>
        <v>0</v>
      </c>
      <c r="AH110" s="93">
        <f>IFERROR(VLOOKUP(Q110,'Վարկանիշային չափորոշիչներ'!$G$6:$GE$68,4,FALSE),0)</f>
        <v>0</v>
      </c>
      <c r="AI110" s="93">
        <f>IFERROR(VLOOKUP(R110,'Վարկանիշային չափորոշիչներ'!$G$6:$GE$68,4,FALSE),0)</f>
        <v>0</v>
      </c>
      <c r="AJ110" s="93">
        <f>IFERROR(VLOOKUP(S110,'Վարկանիշային չափորոշիչներ'!$G$6:$GE$68,4,FALSE),0)</f>
        <v>0</v>
      </c>
      <c r="AK110" s="93">
        <f>IFERROR(VLOOKUP(T110,'Վարկանիշային չափորոշիչներ'!$G$6:$GE$68,4,FALSE),0)</f>
        <v>0</v>
      </c>
      <c r="AL110" s="93">
        <f>IFERROR(VLOOKUP(U110,'Վարկանիշային չափորոշիչներ'!$G$6:$GE$68,4,FALSE),0)</f>
        <v>0</v>
      </c>
      <c r="AM110" s="93">
        <f>IFERROR(VLOOKUP(V110,'Վարկանիշային չափորոշիչներ'!$G$6:$GE$68,4,FALSE),0)</f>
        <v>0</v>
      </c>
      <c r="AN110" s="93">
        <f t="shared" si="20"/>
        <v>0</v>
      </c>
    </row>
    <row r="111" spans="1:40" ht="36" outlineLevel="2">
      <c r="A111" s="239">
        <v>1080</v>
      </c>
      <c r="B111" s="239">
        <v>11008</v>
      </c>
      <c r="C111" s="333" t="s">
        <v>206</v>
      </c>
      <c r="D111" s="247"/>
      <c r="E111" s="247"/>
      <c r="F111" s="241"/>
      <c r="G111" s="242"/>
      <c r="H111" s="242"/>
      <c r="I111" s="112"/>
      <c r="J111" s="112"/>
      <c r="K111" s="94"/>
      <c r="L111" s="94"/>
      <c r="M111" s="94"/>
      <c r="N111" s="94"/>
      <c r="O111" s="94"/>
      <c r="P111" s="94"/>
      <c r="Q111" s="94"/>
      <c r="R111" s="94"/>
      <c r="S111" s="94"/>
      <c r="T111" s="94"/>
      <c r="U111" s="94"/>
      <c r="V111" s="94"/>
      <c r="W111" s="93">
        <f t="shared" si="36"/>
        <v>0</v>
      </c>
      <c r="X111" s="108"/>
      <c r="Y111" s="108"/>
      <c r="Z111" s="108"/>
      <c r="AA111" s="108"/>
      <c r="AB111" s="93">
        <f>IFERROR(VLOOKUP(K111,'Վարկանիշային չափորոշիչներ'!$G$6:$GE$68,4,FALSE),0)</f>
        <v>0</v>
      </c>
      <c r="AC111" s="93">
        <f>IFERROR(VLOOKUP(L111,'Վարկանիշային չափորոշիչներ'!$G$6:$GE$68,4,FALSE),0)</f>
        <v>0</v>
      </c>
      <c r="AD111" s="93">
        <f>IFERROR(VLOOKUP(M111,'Վարկանիշային չափորոշիչներ'!$G$6:$GE$68,4,FALSE),0)</f>
        <v>0</v>
      </c>
      <c r="AE111" s="93">
        <f>IFERROR(VLOOKUP(N111,'Վարկանիշային չափորոշիչներ'!$G$6:$GE$68,4,FALSE),0)</f>
        <v>0</v>
      </c>
      <c r="AF111" s="93">
        <f>IFERROR(VLOOKUP(O111,'Վարկանիշային չափորոշիչներ'!$G$6:$GE$68,4,FALSE),0)</f>
        <v>0</v>
      </c>
      <c r="AG111" s="93">
        <f>IFERROR(VLOOKUP(P111,'Վարկանիշային չափորոշիչներ'!$G$6:$GE$68,4,FALSE),0)</f>
        <v>0</v>
      </c>
      <c r="AH111" s="93">
        <f>IFERROR(VLOOKUP(Q111,'Վարկանիշային չափորոշիչներ'!$G$6:$GE$68,4,FALSE),0)</f>
        <v>0</v>
      </c>
      <c r="AI111" s="93">
        <f>IFERROR(VLOOKUP(R111,'Վարկանիշային չափորոշիչներ'!$G$6:$GE$68,4,FALSE),0)</f>
        <v>0</v>
      </c>
      <c r="AJ111" s="93">
        <f>IFERROR(VLOOKUP(S111,'Վարկանիշային չափորոշիչներ'!$G$6:$GE$68,4,FALSE),0)</f>
        <v>0</v>
      </c>
      <c r="AK111" s="93">
        <f>IFERROR(VLOOKUP(T111,'Վարկանիշային չափորոշիչներ'!$G$6:$GE$68,4,FALSE),0)</f>
        <v>0</v>
      </c>
      <c r="AL111" s="93">
        <f>IFERROR(VLOOKUP(U111,'Վարկանիշային չափորոշիչներ'!$G$6:$GE$68,4,FALSE),0)</f>
        <v>0</v>
      </c>
      <c r="AM111" s="93">
        <f>IFERROR(VLOOKUP(V111,'Վարկանիշային չափորոշիչներ'!$G$6:$GE$68,4,FALSE),0)</f>
        <v>0</v>
      </c>
      <c r="AN111" s="93">
        <f t="shared" si="20"/>
        <v>0</v>
      </c>
    </row>
    <row r="112" spans="1:40" ht="48" outlineLevel="2">
      <c r="A112" s="239">
        <v>1080</v>
      </c>
      <c r="B112" s="239">
        <v>11009</v>
      </c>
      <c r="C112" s="333" t="s">
        <v>207</v>
      </c>
      <c r="D112" s="247"/>
      <c r="E112" s="247"/>
      <c r="F112" s="241"/>
      <c r="G112" s="242"/>
      <c r="H112" s="242"/>
      <c r="I112" s="112"/>
      <c r="J112" s="112"/>
      <c r="K112" s="94"/>
      <c r="L112" s="94"/>
      <c r="M112" s="94"/>
      <c r="N112" s="94"/>
      <c r="O112" s="94"/>
      <c r="P112" s="94"/>
      <c r="Q112" s="94"/>
      <c r="R112" s="94"/>
      <c r="S112" s="94"/>
      <c r="T112" s="94"/>
      <c r="U112" s="94"/>
      <c r="V112" s="94"/>
      <c r="W112" s="93">
        <f t="shared" si="36"/>
        <v>0</v>
      </c>
      <c r="X112" s="108"/>
      <c r="Y112" s="108"/>
      <c r="Z112" s="108"/>
      <c r="AA112" s="108"/>
      <c r="AB112" s="93">
        <f>IFERROR(VLOOKUP(K112,'Վարկանիշային չափորոշիչներ'!$G$6:$GE$68,4,FALSE),0)</f>
        <v>0</v>
      </c>
      <c r="AC112" s="93">
        <f>IFERROR(VLOOKUP(L112,'Վարկանիշային չափորոշիչներ'!$G$6:$GE$68,4,FALSE),0)</f>
        <v>0</v>
      </c>
      <c r="AD112" s="93">
        <f>IFERROR(VLOOKUP(M112,'Վարկանիշային չափորոշիչներ'!$G$6:$GE$68,4,FALSE),0)</f>
        <v>0</v>
      </c>
      <c r="AE112" s="93">
        <f>IFERROR(VLOOKUP(N112,'Վարկանիշային չափորոշիչներ'!$G$6:$GE$68,4,FALSE),0)</f>
        <v>0</v>
      </c>
      <c r="AF112" s="93">
        <f>IFERROR(VLOOKUP(O112,'Վարկանիշային չափորոշիչներ'!$G$6:$GE$68,4,FALSE),0)</f>
        <v>0</v>
      </c>
      <c r="AG112" s="93">
        <f>IFERROR(VLOOKUP(P112,'Վարկանիշային չափորոշիչներ'!$G$6:$GE$68,4,FALSE),0)</f>
        <v>0</v>
      </c>
      <c r="AH112" s="93">
        <f>IFERROR(VLOOKUP(Q112,'Վարկանիշային չափորոշիչներ'!$G$6:$GE$68,4,FALSE),0)</f>
        <v>0</v>
      </c>
      <c r="AI112" s="93">
        <f>IFERROR(VLOOKUP(R112,'Վարկանիշային չափորոշիչներ'!$G$6:$GE$68,4,FALSE),0)</f>
        <v>0</v>
      </c>
      <c r="AJ112" s="93">
        <f>IFERROR(VLOOKUP(S112,'Վարկանիշային չափորոշիչներ'!$G$6:$GE$68,4,FALSE),0)</f>
        <v>0</v>
      </c>
      <c r="AK112" s="93">
        <f>IFERROR(VLOOKUP(T112,'Վարկանիշային չափորոշիչներ'!$G$6:$GE$68,4,FALSE),0)</f>
        <v>0</v>
      </c>
      <c r="AL112" s="93">
        <f>IFERROR(VLOOKUP(U112,'Վարկանիշային չափորոշիչներ'!$G$6:$GE$68,4,FALSE),0)</f>
        <v>0</v>
      </c>
      <c r="AM112" s="93">
        <f>IFERROR(VLOOKUP(V112,'Վարկանիշային չափորոշիչներ'!$G$6:$GE$68,4,FALSE),0)</f>
        <v>0</v>
      </c>
      <c r="AN112" s="93">
        <f t="shared" ref="AN112:AN167" si="37">SUM(AB112:AM112)</f>
        <v>0</v>
      </c>
    </row>
    <row r="113" spans="1:40" ht="36" outlineLevel="2">
      <c r="A113" s="239">
        <v>1080</v>
      </c>
      <c r="B113" s="239">
        <v>11010</v>
      </c>
      <c r="C113" s="333" t="s">
        <v>208</v>
      </c>
      <c r="D113" s="247"/>
      <c r="E113" s="247"/>
      <c r="F113" s="241"/>
      <c r="G113" s="242"/>
      <c r="H113" s="242"/>
      <c r="I113" s="112"/>
      <c r="J113" s="112"/>
      <c r="K113" s="94"/>
      <c r="L113" s="94"/>
      <c r="M113" s="94"/>
      <c r="N113" s="94"/>
      <c r="O113" s="94"/>
      <c r="P113" s="94"/>
      <c r="Q113" s="94"/>
      <c r="R113" s="94"/>
      <c r="S113" s="94"/>
      <c r="T113" s="94"/>
      <c r="U113" s="94"/>
      <c r="V113" s="94"/>
      <c r="W113" s="93">
        <f t="shared" si="36"/>
        <v>0</v>
      </c>
      <c r="X113" s="108"/>
      <c r="Y113" s="108"/>
      <c r="Z113" s="108"/>
      <c r="AA113" s="108"/>
      <c r="AB113" s="93">
        <f>IFERROR(VLOOKUP(K113,'Վարկանիշային չափորոշիչներ'!$G$6:$GE$68,4,FALSE),0)</f>
        <v>0</v>
      </c>
      <c r="AC113" s="93">
        <f>IFERROR(VLOOKUP(L113,'Վարկանիշային չափորոշիչներ'!$G$6:$GE$68,4,FALSE),0)</f>
        <v>0</v>
      </c>
      <c r="AD113" s="93">
        <f>IFERROR(VLOOKUP(M113,'Վարկանիշային չափորոշիչներ'!$G$6:$GE$68,4,FALSE),0)</f>
        <v>0</v>
      </c>
      <c r="AE113" s="93">
        <f>IFERROR(VLOOKUP(N113,'Վարկանիշային չափորոշիչներ'!$G$6:$GE$68,4,FALSE),0)</f>
        <v>0</v>
      </c>
      <c r="AF113" s="93">
        <f>IFERROR(VLOOKUP(O113,'Վարկանիշային չափորոշիչներ'!$G$6:$GE$68,4,FALSE),0)</f>
        <v>0</v>
      </c>
      <c r="AG113" s="93">
        <f>IFERROR(VLOOKUP(P113,'Վարկանիշային չափորոշիչներ'!$G$6:$GE$68,4,FALSE),0)</f>
        <v>0</v>
      </c>
      <c r="AH113" s="93">
        <f>IFERROR(VLOOKUP(Q113,'Վարկանիշային չափորոշիչներ'!$G$6:$GE$68,4,FALSE),0)</f>
        <v>0</v>
      </c>
      <c r="AI113" s="93">
        <f>IFERROR(VLOOKUP(R113,'Վարկանիշային չափորոշիչներ'!$G$6:$GE$68,4,FALSE),0)</f>
        <v>0</v>
      </c>
      <c r="AJ113" s="93">
        <f>IFERROR(VLOOKUP(S113,'Վարկանիշային չափորոշիչներ'!$G$6:$GE$68,4,FALSE),0)</f>
        <v>0</v>
      </c>
      <c r="AK113" s="93">
        <f>IFERROR(VLOOKUP(T113,'Վարկանիշային չափորոշիչներ'!$G$6:$GE$68,4,FALSE),0)</f>
        <v>0</v>
      </c>
      <c r="AL113" s="93">
        <f>IFERROR(VLOOKUP(U113,'Վարկանիշային չափորոշիչներ'!$G$6:$GE$68,4,FALSE),0)</f>
        <v>0</v>
      </c>
      <c r="AM113" s="93">
        <f>IFERROR(VLOOKUP(V113,'Վարկանիշային չափորոշիչներ'!$G$6:$GE$68,4,FALSE),0)</f>
        <v>0</v>
      </c>
      <c r="AN113" s="93">
        <f t="shared" si="37"/>
        <v>0</v>
      </c>
    </row>
    <row r="114" spans="1:40" ht="48" outlineLevel="2">
      <c r="A114" s="239">
        <v>1080</v>
      </c>
      <c r="B114" s="239">
        <v>11011</v>
      </c>
      <c r="C114" s="333" t="s">
        <v>209</v>
      </c>
      <c r="D114" s="247"/>
      <c r="E114" s="247"/>
      <c r="F114" s="241"/>
      <c r="G114" s="242"/>
      <c r="H114" s="242"/>
      <c r="I114" s="112"/>
      <c r="J114" s="112"/>
      <c r="K114" s="94"/>
      <c r="L114" s="94"/>
      <c r="M114" s="94"/>
      <c r="N114" s="94"/>
      <c r="O114" s="94"/>
      <c r="P114" s="94"/>
      <c r="Q114" s="94"/>
      <c r="R114" s="94"/>
      <c r="S114" s="94"/>
      <c r="T114" s="94"/>
      <c r="U114" s="94"/>
      <c r="V114" s="94"/>
      <c r="W114" s="93">
        <f t="shared" si="36"/>
        <v>0</v>
      </c>
      <c r="X114" s="108"/>
      <c r="Y114" s="108"/>
      <c r="Z114" s="108"/>
      <c r="AA114" s="108"/>
      <c r="AB114" s="93">
        <f>IFERROR(VLOOKUP(K114,'Վարկանիշային չափորոշիչներ'!$G$6:$GE$68,4,FALSE),0)</f>
        <v>0</v>
      </c>
      <c r="AC114" s="93">
        <f>IFERROR(VLOOKUP(L114,'Վարկանիշային չափորոշիչներ'!$G$6:$GE$68,4,FALSE),0)</f>
        <v>0</v>
      </c>
      <c r="AD114" s="93">
        <f>IFERROR(VLOOKUP(M114,'Վարկանիշային չափորոշիչներ'!$G$6:$GE$68,4,FALSE),0)</f>
        <v>0</v>
      </c>
      <c r="AE114" s="93">
        <f>IFERROR(VLOOKUP(N114,'Վարկանիշային չափորոշիչներ'!$G$6:$GE$68,4,FALSE),0)</f>
        <v>0</v>
      </c>
      <c r="AF114" s="93">
        <f>IFERROR(VLOOKUP(O114,'Վարկանիշային չափորոշիչներ'!$G$6:$GE$68,4,FALSE),0)</f>
        <v>0</v>
      </c>
      <c r="AG114" s="93">
        <f>IFERROR(VLOOKUP(P114,'Վարկանիշային չափորոշիչներ'!$G$6:$GE$68,4,FALSE),0)</f>
        <v>0</v>
      </c>
      <c r="AH114" s="93">
        <f>IFERROR(VLOOKUP(Q114,'Վարկանիշային չափորոշիչներ'!$G$6:$GE$68,4,FALSE),0)</f>
        <v>0</v>
      </c>
      <c r="AI114" s="93">
        <f>IFERROR(VLOOKUP(R114,'Վարկանիշային չափորոշիչներ'!$G$6:$GE$68,4,FALSE),0)</f>
        <v>0</v>
      </c>
      <c r="AJ114" s="93">
        <f>IFERROR(VLOOKUP(S114,'Վարկանիշային չափորոշիչներ'!$G$6:$GE$68,4,FALSE),0)</f>
        <v>0</v>
      </c>
      <c r="AK114" s="93">
        <f>IFERROR(VLOOKUP(T114,'Վարկանիշային չափորոշիչներ'!$G$6:$GE$68,4,FALSE),0)</f>
        <v>0</v>
      </c>
      <c r="AL114" s="93">
        <f>IFERROR(VLOOKUP(U114,'Վարկանիշային չափորոշիչներ'!$G$6:$GE$68,4,FALSE),0)</f>
        <v>0</v>
      </c>
      <c r="AM114" s="93">
        <f>IFERROR(VLOOKUP(V114,'Վարկանիշային չափորոշիչներ'!$G$6:$GE$68,4,FALSE),0)</f>
        <v>0</v>
      </c>
      <c r="AN114" s="93">
        <f t="shared" si="37"/>
        <v>0</v>
      </c>
    </row>
    <row r="115" spans="1:40" ht="36" outlineLevel="2">
      <c r="A115" s="239">
        <v>1080</v>
      </c>
      <c r="B115" s="239">
        <v>11012</v>
      </c>
      <c r="C115" s="333" t="s">
        <v>210</v>
      </c>
      <c r="D115" s="247"/>
      <c r="E115" s="247"/>
      <c r="F115" s="241"/>
      <c r="G115" s="242"/>
      <c r="H115" s="242"/>
      <c r="I115" s="112"/>
      <c r="J115" s="112"/>
      <c r="K115" s="94"/>
      <c r="L115" s="94"/>
      <c r="M115" s="94"/>
      <c r="N115" s="94"/>
      <c r="O115" s="94"/>
      <c r="P115" s="94"/>
      <c r="Q115" s="94"/>
      <c r="R115" s="94"/>
      <c r="S115" s="94"/>
      <c r="T115" s="94"/>
      <c r="U115" s="94"/>
      <c r="V115" s="94"/>
      <c r="W115" s="93">
        <f t="shared" si="36"/>
        <v>0</v>
      </c>
      <c r="X115" s="108"/>
      <c r="Y115" s="108"/>
      <c r="Z115" s="108"/>
      <c r="AA115" s="108"/>
      <c r="AB115" s="93">
        <f>IFERROR(VLOOKUP(K115,'Վարկանիշային չափորոշիչներ'!$G$6:$GE$68,4,FALSE),0)</f>
        <v>0</v>
      </c>
      <c r="AC115" s="93">
        <f>IFERROR(VLOOKUP(L115,'Վարկանիշային չափորոշիչներ'!$G$6:$GE$68,4,FALSE),0)</f>
        <v>0</v>
      </c>
      <c r="AD115" s="93">
        <f>IFERROR(VLOOKUP(M115,'Վարկանիշային չափորոշիչներ'!$G$6:$GE$68,4,FALSE),0)</f>
        <v>0</v>
      </c>
      <c r="AE115" s="93">
        <f>IFERROR(VLOOKUP(N115,'Վարկանիշային չափորոշիչներ'!$G$6:$GE$68,4,FALSE),0)</f>
        <v>0</v>
      </c>
      <c r="AF115" s="93">
        <f>IFERROR(VLOOKUP(O115,'Վարկանիշային չափորոշիչներ'!$G$6:$GE$68,4,FALSE),0)</f>
        <v>0</v>
      </c>
      <c r="AG115" s="93">
        <f>IFERROR(VLOOKUP(P115,'Վարկանիշային չափորոշիչներ'!$G$6:$GE$68,4,FALSE),0)</f>
        <v>0</v>
      </c>
      <c r="AH115" s="93">
        <f>IFERROR(VLOOKUP(Q115,'Վարկանիշային չափորոշիչներ'!$G$6:$GE$68,4,FALSE),0)</f>
        <v>0</v>
      </c>
      <c r="AI115" s="93">
        <f>IFERROR(VLOOKUP(R115,'Վարկանիշային չափորոշիչներ'!$G$6:$GE$68,4,FALSE),0)</f>
        <v>0</v>
      </c>
      <c r="AJ115" s="93">
        <f>IFERROR(VLOOKUP(S115,'Վարկանիշային չափորոշիչներ'!$G$6:$GE$68,4,FALSE),0)</f>
        <v>0</v>
      </c>
      <c r="AK115" s="93">
        <f>IFERROR(VLOOKUP(T115,'Վարկանիշային չափորոշիչներ'!$G$6:$GE$68,4,FALSE),0)</f>
        <v>0</v>
      </c>
      <c r="AL115" s="93">
        <f>IFERROR(VLOOKUP(U115,'Վարկանիշային չափորոշիչներ'!$G$6:$GE$68,4,FALSE),0)</f>
        <v>0</v>
      </c>
      <c r="AM115" s="93">
        <f>IFERROR(VLOOKUP(V115,'Վարկանիշային չափորոշիչներ'!$G$6:$GE$68,4,FALSE),0)</f>
        <v>0</v>
      </c>
      <c r="AN115" s="93">
        <f t="shared" si="37"/>
        <v>0</v>
      </c>
    </row>
    <row r="116" spans="1:40" ht="36" outlineLevel="2">
      <c r="A116" s="239">
        <v>1080</v>
      </c>
      <c r="B116" s="239">
        <v>11013</v>
      </c>
      <c r="C116" s="333" t="s">
        <v>211</v>
      </c>
      <c r="D116" s="247"/>
      <c r="E116" s="247"/>
      <c r="F116" s="241"/>
      <c r="G116" s="242"/>
      <c r="H116" s="242"/>
      <c r="I116" s="112"/>
      <c r="J116" s="112"/>
      <c r="K116" s="94"/>
      <c r="L116" s="94"/>
      <c r="M116" s="94"/>
      <c r="N116" s="94"/>
      <c r="O116" s="94"/>
      <c r="P116" s="94"/>
      <c r="Q116" s="94"/>
      <c r="R116" s="94"/>
      <c r="S116" s="94"/>
      <c r="T116" s="94"/>
      <c r="U116" s="94"/>
      <c r="V116" s="94"/>
      <c r="W116" s="93">
        <f t="shared" si="36"/>
        <v>0</v>
      </c>
      <c r="X116" s="108"/>
      <c r="Y116" s="108"/>
      <c r="Z116" s="108"/>
      <c r="AA116" s="108"/>
      <c r="AB116" s="93">
        <f>IFERROR(VLOOKUP(K116,'Վարկանիշային չափորոշիչներ'!$G$6:$GE$68,4,FALSE),0)</f>
        <v>0</v>
      </c>
      <c r="AC116" s="93">
        <f>IFERROR(VLOOKUP(L116,'Վարկանիշային չափորոշիչներ'!$G$6:$GE$68,4,FALSE),0)</f>
        <v>0</v>
      </c>
      <c r="AD116" s="93">
        <f>IFERROR(VLOOKUP(M116,'Վարկանիշային չափորոշիչներ'!$G$6:$GE$68,4,FALSE),0)</f>
        <v>0</v>
      </c>
      <c r="AE116" s="93">
        <f>IFERROR(VLOOKUP(N116,'Վարկանիշային չափորոշիչներ'!$G$6:$GE$68,4,FALSE),0)</f>
        <v>0</v>
      </c>
      <c r="AF116" s="93">
        <f>IFERROR(VLOOKUP(O116,'Վարկանիշային չափորոշիչներ'!$G$6:$GE$68,4,FALSE),0)</f>
        <v>0</v>
      </c>
      <c r="AG116" s="93">
        <f>IFERROR(VLOOKUP(P116,'Վարկանիշային չափորոշիչներ'!$G$6:$GE$68,4,FALSE),0)</f>
        <v>0</v>
      </c>
      <c r="AH116" s="93">
        <f>IFERROR(VLOOKUP(Q116,'Վարկանիշային չափորոշիչներ'!$G$6:$GE$68,4,FALSE),0)</f>
        <v>0</v>
      </c>
      <c r="AI116" s="93">
        <f>IFERROR(VLOOKUP(R116,'Վարկանիշային չափորոշիչներ'!$G$6:$GE$68,4,FALSE),0)</f>
        <v>0</v>
      </c>
      <c r="AJ116" s="93">
        <f>IFERROR(VLOOKUP(S116,'Վարկանիշային չափորոշիչներ'!$G$6:$GE$68,4,FALSE),0)</f>
        <v>0</v>
      </c>
      <c r="AK116" s="93">
        <f>IFERROR(VLOOKUP(T116,'Վարկանիշային չափորոշիչներ'!$G$6:$GE$68,4,FALSE),0)</f>
        <v>0</v>
      </c>
      <c r="AL116" s="93">
        <f>IFERROR(VLOOKUP(U116,'Վարկանիշային չափորոշիչներ'!$G$6:$GE$68,4,FALSE),0)</f>
        <v>0</v>
      </c>
      <c r="AM116" s="93">
        <f>IFERROR(VLOOKUP(V116,'Վարկանիշային չափորոշիչներ'!$G$6:$GE$68,4,FALSE),0)</f>
        <v>0</v>
      </c>
      <c r="AN116" s="93">
        <f t="shared" si="37"/>
        <v>0</v>
      </c>
    </row>
    <row r="117" spans="1:40" ht="36" outlineLevel="2">
      <c r="A117" s="239">
        <v>1080</v>
      </c>
      <c r="B117" s="239">
        <v>11014</v>
      </c>
      <c r="C117" s="333" t="s">
        <v>212</v>
      </c>
      <c r="D117" s="247"/>
      <c r="E117" s="247"/>
      <c r="F117" s="241"/>
      <c r="G117" s="242"/>
      <c r="H117" s="242"/>
      <c r="I117" s="112"/>
      <c r="J117" s="112"/>
      <c r="K117" s="94"/>
      <c r="L117" s="94"/>
      <c r="M117" s="94"/>
      <c r="N117" s="94"/>
      <c r="O117" s="94"/>
      <c r="P117" s="94"/>
      <c r="Q117" s="94"/>
      <c r="R117" s="94"/>
      <c r="S117" s="94"/>
      <c r="T117" s="94"/>
      <c r="U117" s="94"/>
      <c r="V117" s="94"/>
      <c r="W117" s="93">
        <f t="shared" si="36"/>
        <v>0</v>
      </c>
      <c r="X117" s="108"/>
      <c r="Y117" s="108"/>
      <c r="Z117" s="108"/>
      <c r="AA117" s="108"/>
      <c r="AB117" s="93">
        <f>IFERROR(VLOOKUP(K117,'Վարկանիշային չափորոշիչներ'!$G$6:$GE$68,4,FALSE),0)</f>
        <v>0</v>
      </c>
      <c r="AC117" s="93">
        <f>IFERROR(VLOOKUP(L117,'Վարկանիշային չափորոշիչներ'!$G$6:$GE$68,4,FALSE),0)</f>
        <v>0</v>
      </c>
      <c r="AD117" s="93">
        <f>IFERROR(VLOOKUP(M117,'Վարկանիշային չափորոշիչներ'!$G$6:$GE$68,4,FALSE),0)</f>
        <v>0</v>
      </c>
      <c r="AE117" s="93">
        <f>IFERROR(VLOOKUP(N117,'Վարկանիշային չափորոշիչներ'!$G$6:$GE$68,4,FALSE),0)</f>
        <v>0</v>
      </c>
      <c r="AF117" s="93">
        <f>IFERROR(VLOOKUP(O117,'Վարկանիշային չափորոշիչներ'!$G$6:$GE$68,4,FALSE),0)</f>
        <v>0</v>
      </c>
      <c r="AG117" s="93">
        <f>IFERROR(VLOOKUP(P117,'Վարկանիշային չափորոշիչներ'!$G$6:$GE$68,4,FALSE),0)</f>
        <v>0</v>
      </c>
      <c r="AH117" s="93">
        <f>IFERROR(VLOOKUP(Q117,'Վարկանիշային չափորոշիչներ'!$G$6:$GE$68,4,FALSE),0)</f>
        <v>0</v>
      </c>
      <c r="AI117" s="93">
        <f>IFERROR(VLOOKUP(R117,'Վարկանիշային չափորոշիչներ'!$G$6:$GE$68,4,FALSE),0)</f>
        <v>0</v>
      </c>
      <c r="AJ117" s="93">
        <f>IFERROR(VLOOKUP(S117,'Վարկանիշային չափորոշիչներ'!$G$6:$GE$68,4,FALSE),0)</f>
        <v>0</v>
      </c>
      <c r="AK117" s="93">
        <f>IFERROR(VLOOKUP(T117,'Վարկանիշային չափորոշիչներ'!$G$6:$GE$68,4,FALSE),0)</f>
        <v>0</v>
      </c>
      <c r="AL117" s="93">
        <f>IFERROR(VLOOKUP(U117,'Վարկանիշային չափորոշիչներ'!$G$6:$GE$68,4,FALSE),0)</f>
        <v>0</v>
      </c>
      <c r="AM117" s="93">
        <f>IFERROR(VLOOKUP(V117,'Վարկանիշային չափորոշիչներ'!$G$6:$GE$68,4,FALSE),0)</f>
        <v>0</v>
      </c>
      <c r="AN117" s="93">
        <f t="shared" si="37"/>
        <v>0</v>
      </c>
    </row>
    <row r="118" spans="1:40" ht="36" outlineLevel="2">
      <c r="A118" s="239">
        <v>1080</v>
      </c>
      <c r="B118" s="239">
        <v>11015</v>
      </c>
      <c r="C118" s="333" t="s">
        <v>213</v>
      </c>
      <c r="D118" s="247"/>
      <c r="E118" s="247"/>
      <c r="F118" s="241"/>
      <c r="G118" s="242"/>
      <c r="H118" s="242"/>
      <c r="I118" s="112"/>
      <c r="J118" s="112"/>
      <c r="K118" s="94"/>
      <c r="L118" s="94"/>
      <c r="M118" s="94"/>
      <c r="N118" s="94"/>
      <c r="O118" s="94"/>
      <c r="P118" s="94"/>
      <c r="Q118" s="94"/>
      <c r="R118" s="94"/>
      <c r="S118" s="94"/>
      <c r="T118" s="94"/>
      <c r="U118" s="94"/>
      <c r="V118" s="94"/>
      <c r="W118" s="93">
        <f t="shared" si="36"/>
        <v>0</v>
      </c>
      <c r="X118" s="108"/>
      <c r="Y118" s="108"/>
      <c r="Z118" s="108"/>
      <c r="AA118" s="108"/>
      <c r="AB118" s="93">
        <f>IFERROR(VLOOKUP(K118,'Վարկանիշային չափորոշիչներ'!$G$6:$GE$68,4,FALSE),0)</f>
        <v>0</v>
      </c>
      <c r="AC118" s="93">
        <f>IFERROR(VLOOKUP(L118,'Վարկանիշային չափորոշիչներ'!$G$6:$GE$68,4,FALSE),0)</f>
        <v>0</v>
      </c>
      <c r="AD118" s="93">
        <f>IFERROR(VLOOKUP(M118,'Վարկանիշային չափորոշիչներ'!$G$6:$GE$68,4,FALSE),0)</f>
        <v>0</v>
      </c>
      <c r="AE118" s="93">
        <f>IFERROR(VLOOKUP(N118,'Վարկանիշային չափորոշիչներ'!$G$6:$GE$68,4,FALSE),0)</f>
        <v>0</v>
      </c>
      <c r="AF118" s="93">
        <f>IFERROR(VLOOKUP(O118,'Վարկանիշային չափորոշիչներ'!$G$6:$GE$68,4,FALSE),0)</f>
        <v>0</v>
      </c>
      <c r="AG118" s="93">
        <f>IFERROR(VLOOKUP(P118,'Վարկանիշային չափորոշիչներ'!$G$6:$GE$68,4,FALSE),0)</f>
        <v>0</v>
      </c>
      <c r="AH118" s="93">
        <f>IFERROR(VLOOKUP(Q118,'Վարկանիշային չափորոշիչներ'!$G$6:$GE$68,4,FALSE),0)</f>
        <v>0</v>
      </c>
      <c r="AI118" s="93">
        <f>IFERROR(VLOOKUP(R118,'Վարկանիշային չափորոշիչներ'!$G$6:$GE$68,4,FALSE),0)</f>
        <v>0</v>
      </c>
      <c r="AJ118" s="93">
        <f>IFERROR(VLOOKUP(S118,'Վարկանիշային չափորոշիչներ'!$G$6:$GE$68,4,FALSE),0)</f>
        <v>0</v>
      </c>
      <c r="AK118" s="93">
        <f>IFERROR(VLOOKUP(T118,'Վարկանիշային չափորոշիչներ'!$G$6:$GE$68,4,FALSE),0)</f>
        <v>0</v>
      </c>
      <c r="AL118" s="93">
        <f>IFERROR(VLOOKUP(U118,'Վարկանիշային չափորոշիչներ'!$G$6:$GE$68,4,FALSE),0)</f>
        <v>0</v>
      </c>
      <c r="AM118" s="93">
        <f>IFERROR(VLOOKUP(V118,'Վարկանիշային չափորոշիչներ'!$G$6:$GE$68,4,FALSE),0)</f>
        <v>0</v>
      </c>
      <c r="AN118" s="93">
        <f t="shared" si="37"/>
        <v>0</v>
      </c>
    </row>
    <row r="119" spans="1:40" ht="36" outlineLevel="2">
      <c r="A119" s="239">
        <v>1080</v>
      </c>
      <c r="B119" s="239">
        <v>11016</v>
      </c>
      <c r="C119" s="333" t="s">
        <v>214</v>
      </c>
      <c r="D119" s="247"/>
      <c r="E119" s="247"/>
      <c r="F119" s="241"/>
      <c r="G119" s="242"/>
      <c r="H119" s="242"/>
      <c r="I119" s="112"/>
      <c r="J119" s="112"/>
      <c r="K119" s="94"/>
      <c r="L119" s="94"/>
      <c r="M119" s="94"/>
      <c r="N119" s="94"/>
      <c r="O119" s="94"/>
      <c r="P119" s="94"/>
      <c r="Q119" s="94"/>
      <c r="R119" s="94"/>
      <c r="S119" s="94"/>
      <c r="T119" s="94"/>
      <c r="U119" s="94"/>
      <c r="V119" s="94"/>
      <c r="W119" s="93">
        <f t="shared" si="36"/>
        <v>0</v>
      </c>
      <c r="X119" s="108"/>
      <c r="Y119" s="108"/>
      <c r="Z119" s="108"/>
      <c r="AA119" s="108"/>
      <c r="AB119" s="93">
        <f>IFERROR(VLOOKUP(K119,'Վարկանիշային չափորոշիչներ'!$G$6:$GE$68,4,FALSE),0)</f>
        <v>0</v>
      </c>
      <c r="AC119" s="93">
        <f>IFERROR(VLOOKUP(L119,'Վարկանիշային չափորոշիչներ'!$G$6:$GE$68,4,FALSE),0)</f>
        <v>0</v>
      </c>
      <c r="AD119" s="93">
        <f>IFERROR(VLOOKUP(M119,'Վարկանիշային չափորոշիչներ'!$G$6:$GE$68,4,FALSE),0)</f>
        <v>0</v>
      </c>
      <c r="AE119" s="93">
        <f>IFERROR(VLOOKUP(N119,'Վարկանիշային չափորոշիչներ'!$G$6:$GE$68,4,FALSE),0)</f>
        <v>0</v>
      </c>
      <c r="AF119" s="93">
        <f>IFERROR(VLOOKUP(O119,'Վարկանիշային չափորոշիչներ'!$G$6:$GE$68,4,FALSE),0)</f>
        <v>0</v>
      </c>
      <c r="AG119" s="93">
        <f>IFERROR(VLOOKUP(P119,'Վարկանիշային չափորոշիչներ'!$G$6:$GE$68,4,FALSE),0)</f>
        <v>0</v>
      </c>
      <c r="AH119" s="93">
        <f>IFERROR(VLOOKUP(Q119,'Վարկանիշային չափորոշիչներ'!$G$6:$GE$68,4,FALSE),0)</f>
        <v>0</v>
      </c>
      <c r="AI119" s="93">
        <f>IFERROR(VLOOKUP(R119,'Վարկանիշային չափորոշիչներ'!$G$6:$GE$68,4,FALSE),0)</f>
        <v>0</v>
      </c>
      <c r="AJ119" s="93">
        <f>IFERROR(VLOOKUP(S119,'Վարկանիշային չափորոշիչներ'!$G$6:$GE$68,4,FALSE),0)</f>
        <v>0</v>
      </c>
      <c r="AK119" s="93">
        <f>IFERROR(VLOOKUP(T119,'Վարկանիշային չափորոշիչներ'!$G$6:$GE$68,4,FALSE),0)</f>
        <v>0</v>
      </c>
      <c r="AL119" s="93">
        <f>IFERROR(VLOOKUP(U119,'Վարկանիշային չափորոշիչներ'!$G$6:$GE$68,4,FALSE),0)</f>
        <v>0</v>
      </c>
      <c r="AM119" s="93">
        <f>IFERROR(VLOOKUP(V119,'Վարկանիշային չափորոշիչներ'!$G$6:$GE$68,4,FALSE),0)</f>
        <v>0</v>
      </c>
      <c r="AN119" s="93">
        <f t="shared" si="37"/>
        <v>0</v>
      </c>
    </row>
    <row r="120" spans="1:40" ht="36" outlineLevel="2">
      <c r="A120" s="239">
        <v>1080</v>
      </c>
      <c r="B120" s="239">
        <v>11017</v>
      </c>
      <c r="C120" s="333" t="s">
        <v>215</v>
      </c>
      <c r="D120" s="247"/>
      <c r="E120" s="247"/>
      <c r="F120" s="241"/>
      <c r="G120" s="242"/>
      <c r="H120" s="242"/>
      <c r="I120" s="112"/>
      <c r="J120" s="112"/>
      <c r="K120" s="94"/>
      <c r="L120" s="94"/>
      <c r="M120" s="94"/>
      <c r="N120" s="94"/>
      <c r="O120" s="94"/>
      <c r="P120" s="94"/>
      <c r="Q120" s="94"/>
      <c r="R120" s="94"/>
      <c r="S120" s="94"/>
      <c r="T120" s="94"/>
      <c r="U120" s="94"/>
      <c r="V120" s="94"/>
      <c r="W120" s="93">
        <f t="shared" si="36"/>
        <v>0</v>
      </c>
      <c r="X120" s="108"/>
      <c r="Y120" s="108"/>
      <c r="Z120" s="108"/>
      <c r="AA120" s="108"/>
      <c r="AB120" s="93">
        <f>IFERROR(VLOOKUP(K120,'Վարկանիշային չափորոշիչներ'!$G$6:$GE$68,4,FALSE),0)</f>
        <v>0</v>
      </c>
      <c r="AC120" s="93">
        <f>IFERROR(VLOOKUP(L120,'Վարկանիշային չափորոշիչներ'!$G$6:$GE$68,4,FALSE),0)</f>
        <v>0</v>
      </c>
      <c r="AD120" s="93">
        <f>IFERROR(VLOOKUP(M120,'Վարկանիշային չափորոշիչներ'!$G$6:$GE$68,4,FALSE),0)</f>
        <v>0</v>
      </c>
      <c r="AE120" s="93">
        <f>IFERROR(VLOOKUP(N120,'Վարկանիշային չափորոշիչներ'!$G$6:$GE$68,4,FALSE),0)</f>
        <v>0</v>
      </c>
      <c r="AF120" s="93">
        <f>IFERROR(VLOOKUP(O120,'Վարկանիշային չափորոշիչներ'!$G$6:$GE$68,4,FALSE),0)</f>
        <v>0</v>
      </c>
      <c r="AG120" s="93">
        <f>IFERROR(VLOOKUP(P120,'Վարկանիշային չափորոշիչներ'!$G$6:$GE$68,4,FALSE),0)</f>
        <v>0</v>
      </c>
      <c r="AH120" s="93">
        <f>IFERROR(VLOOKUP(Q120,'Վարկանիշային չափորոշիչներ'!$G$6:$GE$68,4,FALSE),0)</f>
        <v>0</v>
      </c>
      <c r="AI120" s="93">
        <f>IFERROR(VLOOKUP(R120,'Վարկանիշային չափորոշիչներ'!$G$6:$GE$68,4,FALSE),0)</f>
        <v>0</v>
      </c>
      <c r="AJ120" s="93">
        <f>IFERROR(VLOOKUP(S120,'Վարկանիշային չափորոշիչներ'!$G$6:$GE$68,4,FALSE),0)</f>
        <v>0</v>
      </c>
      <c r="AK120" s="93">
        <f>IFERROR(VLOOKUP(T120,'Վարկանիշային չափորոշիչներ'!$G$6:$GE$68,4,FALSE),0)</f>
        <v>0</v>
      </c>
      <c r="AL120" s="93">
        <f>IFERROR(VLOOKUP(U120,'Վարկանիշային չափորոշիչներ'!$G$6:$GE$68,4,FALSE),0)</f>
        <v>0</v>
      </c>
      <c r="AM120" s="93">
        <f>IFERROR(VLOOKUP(V120,'Վարկանիշային չափորոշիչներ'!$G$6:$GE$68,4,FALSE),0)</f>
        <v>0</v>
      </c>
      <c r="AN120" s="93">
        <f t="shared" si="37"/>
        <v>0</v>
      </c>
    </row>
    <row r="121" spans="1:40" ht="24" outlineLevel="2">
      <c r="A121" s="239">
        <v>1080</v>
      </c>
      <c r="B121" s="239">
        <v>11018</v>
      </c>
      <c r="C121" s="333" t="s">
        <v>216</v>
      </c>
      <c r="D121" s="247"/>
      <c r="E121" s="247"/>
      <c r="F121" s="241"/>
      <c r="G121" s="242"/>
      <c r="H121" s="242"/>
      <c r="I121" s="112"/>
      <c r="J121" s="112"/>
      <c r="K121" s="94"/>
      <c r="L121" s="94"/>
      <c r="M121" s="94"/>
      <c r="N121" s="94"/>
      <c r="O121" s="94"/>
      <c r="P121" s="94"/>
      <c r="Q121" s="94"/>
      <c r="R121" s="94"/>
      <c r="S121" s="94"/>
      <c r="T121" s="94"/>
      <c r="U121" s="94"/>
      <c r="V121" s="94"/>
      <c r="W121" s="93">
        <f t="shared" si="36"/>
        <v>0</v>
      </c>
      <c r="X121" s="108"/>
      <c r="Y121" s="108"/>
      <c r="Z121" s="108"/>
      <c r="AA121" s="108"/>
      <c r="AB121" s="93">
        <f>IFERROR(VLOOKUP(K121,'Վարկանիշային չափորոշիչներ'!$G$6:$GE$68,4,FALSE),0)</f>
        <v>0</v>
      </c>
      <c r="AC121" s="93">
        <f>IFERROR(VLOOKUP(L121,'Վարկանիշային չափորոշիչներ'!$G$6:$GE$68,4,FALSE),0)</f>
        <v>0</v>
      </c>
      <c r="AD121" s="93">
        <f>IFERROR(VLOOKUP(M121,'Վարկանիշային չափորոշիչներ'!$G$6:$GE$68,4,FALSE),0)</f>
        <v>0</v>
      </c>
      <c r="AE121" s="93">
        <f>IFERROR(VLOOKUP(N121,'Վարկանիշային չափորոշիչներ'!$G$6:$GE$68,4,FALSE),0)</f>
        <v>0</v>
      </c>
      <c r="AF121" s="93">
        <f>IFERROR(VLOOKUP(O121,'Վարկանիշային չափորոշիչներ'!$G$6:$GE$68,4,FALSE),0)</f>
        <v>0</v>
      </c>
      <c r="AG121" s="93">
        <f>IFERROR(VLOOKUP(P121,'Վարկանիշային չափորոշիչներ'!$G$6:$GE$68,4,FALSE),0)</f>
        <v>0</v>
      </c>
      <c r="AH121" s="93">
        <f>IFERROR(VLOOKUP(Q121,'Վարկանիշային չափորոշիչներ'!$G$6:$GE$68,4,FALSE),0)</f>
        <v>0</v>
      </c>
      <c r="AI121" s="93">
        <f>IFERROR(VLOOKUP(R121,'Վարկանիշային չափորոշիչներ'!$G$6:$GE$68,4,FALSE),0)</f>
        <v>0</v>
      </c>
      <c r="AJ121" s="93">
        <f>IFERROR(VLOOKUP(S121,'Վարկանիշային չափորոշիչներ'!$G$6:$GE$68,4,FALSE),0)</f>
        <v>0</v>
      </c>
      <c r="AK121" s="93">
        <f>IFERROR(VLOOKUP(T121,'Վարկանիշային չափորոշիչներ'!$G$6:$GE$68,4,FALSE),0)</f>
        <v>0</v>
      </c>
      <c r="AL121" s="93">
        <f>IFERROR(VLOOKUP(U121,'Վարկանիշային չափորոշիչներ'!$G$6:$GE$68,4,FALSE),0)</f>
        <v>0</v>
      </c>
      <c r="AM121" s="93">
        <f>IFERROR(VLOOKUP(V121,'Վարկանիշային չափորոշիչներ'!$G$6:$GE$68,4,FALSE),0)</f>
        <v>0</v>
      </c>
      <c r="AN121" s="93">
        <f t="shared" si="37"/>
        <v>0</v>
      </c>
    </row>
    <row r="122" spans="1:40" ht="36" outlineLevel="2">
      <c r="A122" s="239">
        <v>1080</v>
      </c>
      <c r="B122" s="239">
        <v>11019</v>
      </c>
      <c r="C122" s="333" t="s">
        <v>217</v>
      </c>
      <c r="D122" s="247"/>
      <c r="E122" s="247"/>
      <c r="F122" s="241"/>
      <c r="G122" s="242"/>
      <c r="H122" s="242"/>
      <c r="I122" s="112"/>
      <c r="J122" s="112"/>
      <c r="K122" s="94"/>
      <c r="L122" s="94"/>
      <c r="M122" s="94"/>
      <c r="N122" s="94"/>
      <c r="O122" s="94"/>
      <c r="P122" s="94"/>
      <c r="Q122" s="94"/>
      <c r="R122" s="94"/>
      <c r="S122" s="94"/>
      <c r="T122" s="94"/>
      <c r="U122" s="94"/>
      <c r="V122" s="94"/>
      <c r="W122" s="93">
        <f t="shared" si="36"/>
        <v>0</v>
      </c>
      <c r="X122" s="108"/>
      <c r="Y122" s="108"/>
      <c r="Z122" s="108"/>
      <c r="AA122" s="108"/>
      <c r="AB122" s="93">
        <f>IFERROR(VLOOKUP(K122,'Վարկանիշային չափորոշիչներ'!$G$6:$GE$68,4,FALSE),0)</f>
        <v>0</v>
      </c>
      <c r="AC122" s="93">
        <f>IFERROR(VLOOKUP(L122,'Վարկանիշային չափորոշիչներ'!$G$6:$GE$68,4,FALSE),0)</f>
        <v>0</v>
      </c>
      <c r="AD122" s="93">
        <f>IFERROR(VLOOKUP(M122,'Վարկանիշային չափորոշիչներ'!$G$6:$GE$68,4,FALSE),0)</f>
        <v>0</v>
      </c>
      <c r="AE122" s="93">
        <f>IFERROR(VLOOKUP(N122,'Վարկանիշային չափորոշիչներ'!$G$6:$GE$68,4,FALSE),0)</f>
        <v>0</v>
      </c>
      <c r="AF122" s="93">
        <f>IFERROR(VLOOKUP(O122,'Վարկանիշային չափորոշիչներ'!$G$6:$GE$68,4,FALSE),0)</f>
        <v>0</v>
      </c>
      <c r="AG122" s="93">
        <f>IFERROR(VLOOKUP(P122,'Վարկանիշային չափորոշիչներ'!$G$6:$GE$68,4,FALSE),0)</f>
        <v>0</v>
      </c>
      <c r="AH122" s="93">
        <f>IFERROR(VLOOKUP(Q122,'Վարկանիշային չափորոշիչներ'!$G$6:$GE$68,4,FALSE),0)</f>
        <v>0</v>
      </c>
      <c r="AI122" s="93">
        <f>IFERROR(VLOOKUP(R122,'Վարկանիշային չափորոշիչներ'!$G$6:$GE$68,4,FALSE),0)</f>
        <v>0</v>
      </c>
      <c r="AJ122" s="93">
        <f>IFERROR(VLOOKUP(S122,'Վարկանիշային չափորոշիչներ'!$G$6:$GE$68,4,FALSE),0)</f>
        <v>0</v>
      </c>
      <c r="AK122" s="93">
        <f>IFERROR(VLOOKUP(T122,'Վարկանիշային չափորոշիչներ'!$G$6:$GE$68,4,FALSE),0)</f>
        <v>0</v>
      </c>
      <c r="AL122" s="93">
        <f>IFERROR(VLOOKUP(U122,'Վարկանիշային չափորոշիչներ'!$G$6:$GE$68,4,FALSE),0)</f>
        <v>0</v>
      </c>
      <c r="AM122" s="93">
        <f>IFERROR(VLOOKUP(V122,'Վարկանիշային չափորոշիչներ'!$G$6:$GE$68,4,FALSE),0)</f>
        <v>0</v>
      </c>
      <c r="AN122" s="93">
        <f t="shared" si="37"/>
        <v>0</v>
      </c>
    </row>
    <row r="123" spans="1:40" ht="36" outlineLevel="2">
      <c r="A123" s="239">
        <v>1080</v>
      </c>
      <c r="B123" s="239">
        <v>11020</v>
      </c>
      <c r="C123" s="333" t="s">
        <v>218</v>
      </c>
      <c r="D123" s="240"/>
      <c r="E123" s="240"/>
      <c r="F123" s="241"/>
      <c r="G123" s="242"/>
      <c r="H123" s="242"/>
      <c r="I123" s="112"/>
      <c r="J123" s="112"/>
      <c r="K123" s="94"/>
      <c r="L123" s="94"/>
      <c r="M123" s="94"/>
      <c r="N123" s="94"/>
      <c r="O123" s="94"/>
      <c r="P123" s="94"/>
      <c r="Q123" s="94"/>
      <c r="R123" s="94"/>
      <c r="S123" s="94"/>
      <c r="T123" s="94"/>
      <c r="U123" s="94"/>
      <c r="V123" s="94"/>
      <c r="W123" s="93">
        <f t="shared" si="36"/>
        <v>0</v>
      </c>
      <c r="X123" s="108"/>
      <c r="Y123" s="108"/>
      <c r="Z123" s="108"/>
      <c r="AA123" s="108"/>
      <c r="AB123" s="93">
        <f>IFERROR(VLOOKUP(K123,'Վարկանիշային չափորոշիչներ'!$G$6:$GE$68,4,FALSE),0)</f>
        <v>0</v>
      </c>
      <c r="AC123" s="93">
        <f>IFERROR(VLOOKUP(L123,'Վարկանիշային չափորոշիչներ'!$G$6:$GE$68,4,FALSE),0)</f>
        <v>0</v>
      </c>
      <c r="AD123" s="93">
        <f>IFERROR(VLOOKUP(M123,'Վարկանիշային չափորոշիչներ'!$G$6:$GE$68,4,FALSE),0)</f>
        <v>0</v>
      </c>
      <c r="AE123" s="93">
        <f>IFERROR(VLOOKUP(N123,'Վարկանիշային չափորոշիչներ'!$G$6:$GE$68,4,FALSE),0)</f>
        <v>0</v>
      </c>
      <c r="AF123" s="93">
        <f>IFERROR(VLOOKUP(O123,'Վարկանիշային չափորոշիչներ'!$G$6:$GE$68,4,FALSE),0)</f>
        <v>0</v>
      </c>
      <c r="AG123" s="93">
        <f>IFERROR(VLOOKUP(P123,'Վարկանիշային չափորոշիչներ'!$G$6:$GE$68,4,FALSE),0)</f>
        <v>0</v>
      </c>
      <c r="AH123" s="93">
        <f>IFERROR(VLOOKUP(Q123,'Վարկանիշային չափորոշիչներ'!$G$6:$GE$68,4,FALSE),0)</f>
        <v>0</v>
      </c>
      <c r="AI123" s="93">
        <f>IFERROR(VLOOKUP(R123,'Վարկանիշային չափորոշիչներ'!$G$6:$GE$68,4,FALSE),0)</f>
        <v>0</v>
      </c>
      <c r="AJ123" s="93">
        <f>IFERROR(VLOOKUP(S123,'Վարկանիշային չափորոշիչներ'!$G$6:$GE$68,4,FALSE),0)</f>
        <v>0</v>
      </c>
      <c r="AK123" s="93">
        <f>IFERROR(VLOOKUP(T123,'Վարկանիշային չափորոշիչներ'!$G$6:$GE$68,4,FALSE),0)</f>
        <v>0</v>
      </c>
      <c r="AL123" s="93">
        <f>IFERROR(VLOOKUP(U123,'Վարկանիշային չափորոշիչներ'!$G$6:$GE$68,4,FALSE),0)</f>
        <v>0</v>
      </c>
      <c r="AM123" s="93">
        <f>IFERROR(VLOOKUP(V123,'Վարկանիշային չափորոշիչներ'!$G$6:$GE$68,4,FALSE),0)</f>
        <v>0</v>
      </c>
      <c r="AN123" s="93">
        <f t="shared" si="37"/>
        <v>0</v>
      </c>
    </row>
    <row r="124" spans="1:40" ht="36" outlineLevel="2">
      <c r="A124" s="239">
        <v>1080</v>
      </c>
      <c r="B124" s="268">
        <v>11021</v>
      </c>
      <c r="C124" s="333" t="s">
        <v>219</v>
      </c>
      <c r="D124" s="240"/>
      <c r="E124" s="240"/>
      <c r="F124" s="241"/>
      <c r="G124" s="242"/>
      <c r="H124" s="242"/>
      <c r="I124" s="112"/>
      <c r="J124" s="112"/>
      <c r="K124" s="94"/>
      <c r="L124" s="94"/>
      <c r="M124" s="94"/>
      <c r="N124" s="94"/>
      <c r="O124" s="94"/>
      <c r="P124" s="94"/>
      <c r="Q124" s="94"/>
      <c r="R124" s="94"/>
      <c r="S124" s="94"/>
      <c r="T124" s="94"/>
      <c r="U124" s="94"/>
      <c r="V124" s="94"/>
      <c r="W124" s="93">
        <f t="shared" si="36"/>
        <v>0</v>
      </c>
      <c r="X124" s="108"/>
      <c r="Y124" s="108"/>
      <c r="Z124" s="108"/>
      <c r="AA124" s="108"/>
      <c r="AB124" s="93">
        <f>IFERROR(VLOOKUP(K124,'Վարկանիշային չափորոշիչներ'!$G$6:$GE$68,4,FALSE),0)</f>
        <v>0</v>
      </c>
      <c r="AC124" s="93">
        <f>IFERROR(VLOOKUP(L124,'Վարկանիշային չափորոշիչներ'!$G$6:$GE$68,4,FALSE),0)</f>
        <v>0</v>
      </c>
      <c r="AD124" s="93">
        <f>IFERROR(VLOOKUP(M124,'Վարկանիշային չափորոշիչներ'!$G$6:$GE$68,4,FALSE),0)</f>
        <v>0</v>
      </c>
      <c r="AE124" s="93">
        <f>IFERROR(VLOOKUP(N124,'Վարկանիշային չափորոշիչներ'!$G$6:$GE$68,4,FALSE),0)</f>
        <v>0</v>
      </c>
      <c r="AF124" s="93">
        <f>IFERROR(VLOOKUP(O124,'Վարկանիշային չափորոշիչներ'!$G$6:$GE$68,4,FALSE),0)</f>
        <v>0</v>
      </c>
      <c r="AG124" s="93">
        <f>IFERROR(VLOOKUP(P124,'Վարկանիշային չափորոշիչներ'!$G$6:$GE$68,4,FALSE),0)</f>
        <v>0</v>
      </c>
      <c r="AH124" s="93">
        <f>IFERROR(VLOOKUP(Q124,'Վարկանիշային չափորոշիչներ'!$G$6:$GE$68,4,FALSE),0)</f>
        <v>0</v>
      </c>
      <c r="AI124" s="93">
        <f>IFERROR(VLOOKUP(R124,'Վարկանիշային չափորոշիչներ'!$G$6:$GE$68,4,FALSE),0)</f>
        <v>0</v>
      </c>
      <c r="AJ124" s="93">
        <f>IFERROR(VLOOKUP(S124,'Վարկանիշային չափորոշիչներ'!$G$6:$GE$68,4,FALSE),0)</f>
        <v>0</v>
      </c>
      <c r="AK124" s="93">
        <f>IFERROR(VLOOKUP(T124,'Վարկանիշային չափորոշիչներ'!$G$6:$GE$68,4,FALSE),0)</f>
        <v>0</v>
      </c>
      <c r="AL124" s="93">
        <f>IFERROR(VLOOKUP(U124,'Վարկանիշային չափորոշիչներ'!$G$6:$GE$68,4,FALSE),0)</f>
        <v>0</v>
      </c>
      <c r="AM124" s="93">
        <f>IFERROR(VLOOKUP(V124,'Վարկանիշային չափորոշիչներ'!$G$6:$GE$68,4,FALSE),0)</f>
        <v>0</v>
      </c>
      <c r="AN124" s="93">
        <f t="shared" si="37"/>
        <v>0</v>
      </c>
    </row>
    <row r="125" spans="1:40" ht="48" outlineLevel="2">
      <c r="A125" s="239">
        <v>1080</v>
      </c>
      <c r="B125" s="268">
        <v>11022</v>
      </c>
      <c r="C125" s="333" t="s">
        <v>220</v>
      </c>
      <c r="D125" s="240"/>
      <c r="E125" s="240"/>
      <c r="F125" s="241"/>
      <c r="G125" s="242"/>
      <c r="H125" s="242"/>
      <c r="I125" s="112"/>
      <c r="J125" s="112"/>
      <c r="K125" s="94"/>
      <c r="L125" s="94"/>
      <c r="M125" s="94"/>
      <c r="N125" s="94"/>
      <c r="O125" s="94"/>
      <c r="P125" s="94"/>
      <c r="Q125" s="94"/>
      <c r="R125" s="94"/>
      <c r="S125" s="94"/>
      <c r="T125" s="94"/>
      <c r="U125" s="94"/>
      <c r="V125" s="94"/>
      <c r="W125" s="93">
        <f t="shared" si="36"/>
        <v>0</v>
      </c>
      <c r="X125" s="108"/>
      <c r="Y125" s="108"/>
      <c r="Z125" s="108"/>
      <c r="AA125" s="108"/>
      <c r="AB125" s="93">
        <f>IFERROR(VLOOKUP(K125,'Վարկանիշային չափորոշիչներ'!$G$6:$GE$68,4,FALSE),0)</f>
        <v>0</v>
      </c>
      <c r="AC125" s="93">
        <f>IFERROR(VLOOKUP(L125,'Վարկանիշային չափորոշիչներ'!$G$6:$GE$68,4,FALSE),0)</f>
        <v>0</v>
      </c>
      <c r="AD125" s="93">
        <f>IFERROR(VLOOKUP(M125,'Վարկանիշային չափորոշիչներ'!$G$6:$GE$68,4,FALSE),0)</f>
        <v>0</v>
      </c>
      <c r="AE125" s="93">
        <f>IFERROR(VLOOKUP(N125,'Վարկանիշային չափորոշիչներ'!$G$6:$GE$68,4,FALSE),0)</f>
        <v>0</v>
      </c>
      <c r="AF125" s="93">
        <f>IFERROR(VLOOKUP(O125,'Վարկանիշային չափորոշիչներ'!$G$6:$GE$68,4,FALSE),0)</f>
        <v>0</v>
      </c>
      <c r="AG125" s="93">
        <f>IFERROR(VLOOKUP(P125,'Վարկանիշային չափորոշիչներ'!$G$6:$GE$68,4,FALSE),0)</f>
        <v>0</v>
      </c>
      <c r="AH125" s="93">
        <f>IFERROR(VLOOKUP(Q125,'Վարկանիշային չափորոշիչներ'!$G$6:$GE$68,4,FALSE),0)</f>
        <v>0</v>
      </c>
      <c r="AI125" s="93">
        <f>IFERROR(VLOOKUP(R125,'Վարկանիշային չափորոշիչներ'!$G$6:$GE$68,4,FALSE),0)</f>
        <v>0</v>
      </c>
      <c r="AJ125" s="93">
        <f>IFERROR(VLOOKUP(S125,'Վարկանիշային չափորոշիչներ'!$G$6:$GE$68,4,FALSE),0)</f>
        <v>0</v>
      </c>
      <c r="AK125" s="93">
        <f>IFERROR(VLOOKUP(T125,'Վարկանիշային չափորոշիչներ'!$G$6:$GE$68,4,FALSE),0)</f>
        <v>0</v>
      </c>
      <c r="AL125" s="93">
        <f>IFERROR(VLOOKUP(U125,'Վարկանիշային չափորոշիչներ'!$G$6:$GE$68,4,FALSE),0)</f>
        <v>0</v>
      </c>
      <c r="AM125" s="93">
        <f>IFERROR(VLOOKUP(V125,'Վարկանիշային չափորոշիչներ'!$G$6:$GE$68,4,FALSE),0)</f>
        <v>0</v>
      </c>
      <c r="AN125" s="93">
        <f t="shared" si="37"/>
        <v>0</v>
      </c>
    </row>
    <row r="126" spans="1:40" ht="48" outlineLevel="2">
      <c r="A126" s="239">
        <v>1080</v>
      </c>
      <c r="B126" s="268">
        <v>11023</v>
      </c>
      <c r="C126" s="333" t="s">
        <v>221</v>
      </c>
      <c r="D126" s="240"/>
      <c r="E126" s="240"/>
      <c r="F126" s="241"/>
      <c r="G126" s="242"/>
      <c r="H126" s="242"/>
      <c r="I126" s="112"/>
      <c r="J126" s="112"/>
      <c r="K126" s="94"/>
      <c r="L126" s="94"/>
      <c r="M126" s="94"/>
      <c r="N126" s="94"/>
      <c r="O126" s="94"/>
      <c r="P126" s="94"/>
      <c r="Q126" s="94"/>
      <c r="R126" s="94"/>
      <c r="S126" s="94"/>
      <c r="T126" s="94"/>
      <c r="U126" s="94"/>
      <c r="V126" s="94"/>
      <c r="W126" s="93">
        <f t="shared" si="36"/>
        <v>0</v>
      </c>
      <c r="X126" s="108"/>
      <c r="Y126" s="108"/>
      <c r="Z126" s="108"/>
      <c r="AA126" s="108"/>
      <c r="AB126" s="93">
        <f>IFERROR(VLOOKUP(K126,'Վարկանիշային չափորոշիչներ'!$G$6:$GE$68,4,FALSE),0)</f>
        <v>0</v>
      </c>
      <c r="AC126" s="93">
        <f>IFERROR(VLOOKUP(L126,'Վարկանիշային չափորոշիչներ'!$G$6:$GE$68,4,FALSE),0)</f>
        <v>0</v>
      </c>
      <c r="AD126" s="93">
        <f>IFERROR(VLOOKUP(M126,'Վարկանիշային չափորոշիչներ'!$G$6:$GE$68,4,FALSE),0)</f>
        <v>0</v>
      </c>
      <c r="AE126" s="93">
        <f>IFERROR(VLOOKUP(N126,'Վարկանիշային չափորոշիչներ'!$G$6:$GE$68,4,FALSE),0)</f>
        <v>0</v>
      </c>
      <c r="AF126" s="93">
        <f>IFERROR(VLOOKUP(O126,'Վարկանիշային չափորոշիչներ'!$G$6:$GE$68,4,FALSE),0)</f>
        <v>0</v>
      </c>
      <c r="AG126" s="93">
        <f>IFERROR(VLOOKUP(P126,'Վարկանիշային չափորոշիչներ'!$G$6:$GE$68,4,FALSE),0)</f>
        <v>0</v>
      </c>
      <c r="AH126" s="93">
        <f>IFERROR(VLOOKUP(Q126,'Վարկանիշային չափորոշիչներ'!$G$6:$GE$68,4,FALSE),0)</f>
        <v>0</v>
      </c>
      <c r="AI126" s="93">
        <f>IFERROR(VLOOKUP(R126,'Վարկանիշային չափորոշիչներ'!$G$6:$GE$68,4,FALSE),0)</f>
        <v>0</v>
      </c>
      <c r="AJ126" s="93">
        <f>IFERROR(VLOOKUP(S126,'Վարկանիշային չափորոշիչներ'!$G$6:$GE$68,4,FALSE),0)</f>
        <v>0</v>
      </c>
      <c r="AK126" s="93">
        <f>IFERROR(VLOOKUP(T126,'Վարկանիշային չափորոշիչներ'!$G$6:$GE$68,4,FALSE),0)</f>
        <v>0</v>
      </c>
      <c r="AL126" s="93">
        <f>IFERROR(VLOOKUP(U126,'Վարկանիշային չափորոշիչներ'!$G$6:$GE$68,4,FALSE),0)</f>
        <v>0</v>
      </c>
      <c r="AM126" s="93">
        <f>IFERROR(VLOOKUP(V126,'Վարկանիշային չափորոշիչներ'!$G$6:$GE$68,4,FALSE),0)</f>
        <v>0</v>
      </c>
      <c r="AN126" s="93">
        <f t="shared" si="37"/>
        <v>0</v>
      </c>
    </row>
    <row r="127" spans="1:40" ht="24" outlineLevel="2">
      <c r="A127" s="239">
        <v>1080</v>
      </c>
      <c r="B127" s="239">
        <v>31001</v>
      </c>
      <c r="C127" s="333" t="s">
        <v>222</v>
      </c>
      <c r="D127" s="247"/>
      <c r="E127" s="247"/>
      <c r="F127" s="241"/>
      <c r="G127" s="242"/>
      <c r="H127" s="242"/>
      <c r="I127" s="112"/>
      <c r="J127" s="112"/>
      <c r="K127" s="94"/>
      <c r="L127" s="94"/>
      <c r="M127" s="94"/>
      <c r="N127" s="94"/>
      <c r="O127" s="94"/>
      <c r="P127" s="94"/>
      <c r="Q127" s="94"/>
      <c r="R127" s="94"/>
      <c r="S127" s="94"/>
      <c r="T127" s="94"/>
      <c r="U127" s="94"/>
      <c r="V127" s="94"/>
      <c r="W127" s="93">
        <f t="shared" si="36"/>
        <v>0</v>
      </c>
      <c r="X127" s="108"/>
      <c r="Y127" s="108"/>
      <c r="Z127" s="108"/>
      <c r="AA127" s="108"/>
      <c r="AB127" s="93">
        <f>IFERROR(VLOOKUP(K127,'Վարկանիշային չափորոշիչներ'!$G$6:$GE$68,4,FALSE),0)</f>
        <v>0</v>
      </c>
      <c r="AC127" s="93">
        <f>IFERROR(VLOOKUP(L127,'Վարկանիշային չափորոշիչներ'!$G$6:$GE$68,4,FALSE),0)</f>
        <v>0</v>
      </c>
      <c r="AD127" s="93">
        <f>IFERROR(VLOOKUP(M127,'Վարկանիշային չափորոշիչներ'!$G$6:$GE$68,4,FALSE),0)</f>
        <v>0</v>
      </c>
      <c r="AE127" s="93">
        <f>IFERROR(VLOOKUP(N127,'Վարկանիշային չափորոշիչներ'!$G$6:$GE$68,4,FALSE),0)</f>
        <v>0</v>
      </c>
      <c r="AF127" s="93">
        <f>IFERROR(VLOOKUP(O127,'Վարկանիշային չափորոշիչներ'!$G$6:$GE$68,4,FALSE),0)</f>
        <v>0</v>
      </c>
      <c r="AG127" s="93">
        <f>IFERROR(VLOOKUP(P127,'Վարկանիշային չափորոշիչներ'!$G$6:$GE$68,4,FALSE),0)</f>
        <v>0</v>
      </c>
      <c r="AH127" s="93">
        <f>IFERROR(VLOOKUP(Q127,'Վարկանիշային չափորոշիչներ'!$G$6:$GE$68,4,FALSE),0)</f>
        <v>0</v>
      </c>
      <c r="AI127" s="93">
        <f>IFERROR(VLOOKUP(R127,'Վարկանիշային չափորոշիչներ'!$G$6:$GE$68,4,FALSE),0)</f>
        <v>0</v>
      </c>
      <c r="AJ127" s="93">
        <f>IFERROR(VLOOKUP(S127,'Վարկանիշային չափորոշիչներ'!$G$6:$GE$68,4,FALSE),0)</f>
        <v>0</v>
      </c>
      <c r="AK127" s="93">
        <f>IFERROR(VLOOKUP(T127,'Վարկանիշային չափորոշիչներ'!$G$6:$GE$68,4,FALSE),0)</f>
        <v>0</v>
      </c>
      <c r="AL127" s="93">
        <f>IFERROR(VLOOKUP(U127,'Վարկանիշային չափորոշիչներ'!$G$6:$GE$68,4,FALSE),0)</f>
        <v>0</v>
      </c>
      <c r="AM127" s="93">
        <f>IFERROR(VLOOKUP(V127,'Վարկանիշային չափորոշիչներ'!$G$6:$GE$68,4,FALSE),0)</f>
        <v>0</v>
      </c>
      <c r="AN127" s="93">
        <f t="shared" si="37"/>
        <v>0</v>
      </c>
    </row>
    <row r="128" spans="1:40" ht="24" outlineLevel="2">
      <c r="A128" s="239">
        <v>1080</v>
      </c>
      <c r="B128" s="239">
        <v>31002</v>
      </c>
      <c r="C128" s="333" t="s">
        <v>223</v>
      </c>
      <c r="D128" s="240"/>
      <c r="E128" s="240"/>
      <c r="F128" s="241"/>
      <c r="G128" s="242"/>
      <c r="H128" s="242"/>
      <c r="I128" s="112"/>
      <c r="J128" s="112"/>
      <c r="K128" s="94"/>
      <c r="L128" s="94"/>
      <c r="M128" s="94"/>
      <c r="N128" s="94"/>
      <c r="O128" s="94"/>
      <c r="P128" s="94"/>
      <c r="Q128" s="94"/>
      <c r="R128" s="94"/>
      <c r="S128" s="94"/>
      <c r="T128" s="94"/>
      <c r="U128" s="94"/>
      <c r="V128" s="94"/>
      <c r="W128" s="93">
        <f t="shared" si="36"/>
        <v>0</v>
      </c>
      <c r="X128" s="108"/>
      <c r="Y128" s="108"/>
      <c r="Z128" s="108"/>
      <c r="AA128" s="108"/>
      <c r="AB128" s="93">
        <f>IFERROR(VLOOKUP(K128,'Վարկանիշային չափորոշիչներ'!$G$6:$GE$68,4,FALSE),0)</f>
        <v>0</v>
      </c>
      <c r="AC128" s="93">
        <f>IFERROR(VLOOKUP(L128,'Վարկանիշային չափորոշիչներ'!$G$6:$GE$68,4,FALSE),0)</f>
        <v>0</v>
      </c>
      <c r="AD128" s="93">
        <f>IFERROR(VLOOKUP(M128,'Վարկանիշային չափորոշիչներ'!$G$6:$GE$68,4,FALSE),0)</f>
        <v>0</v>
      </c>
      <c r="AE128" s="93">
        <f>IFERROR(VLOOKUP(N128,'Վարկանիշային չափորոշիչներ'!$G$6:$GE$68,4,FALSE),0)</f>
        <v>0</v>
      </c>
      <c r="AF128" s="93">
        <f>IFERROR(VLOOKUP(O128,'Վարկանիշային չափորոշիչներ'!$G$6:$GE$68,4,FALSE),0)</f>
        <v>0</v>
      </c>
      <c r="AG128" s="93">
        <f>IFERROR(VLOOKUP(P128,'Վարկանիշային չափորոշիչներ'!$G$6:$GE$68,4,FALSE),0)</f>
        <v>0</v>
      </c>
      <c r="AH128" s="93">
        <f>IFERROR(VLOOKUP(Q128,'Վարկանիշային չափորոշիչներ'!$G$6:$GE$68,4,FALSE),0)</f>
        <v>0</v>
      </c>
      <c r="AI128" s="93">
        <f>IFERROR(VLOOKUP(R128,'Վարկանիշային չափորոշիչներ'!$G$6:$GE$68,4,FALSE),0)</f>
        <v>0</v>
      </c>
      <c r="AJ128" s="93">
        <f>IFERROR(VLOOKUP(S128,'Վարկանիշային չափորոշիչներ'!$G$6:$GE$68,4,FALSE),0)</f>
        <v>0</v>
      </c>
      <c r="AK128" s="93">
        <f>IFERROR(VLOOKUP(T128,'Վարկանիշային չափորոշիչներ'!$G$6:$GE$68,4,FALSE),0)</f>
        <v>0</v>
      </c>
      <c r="AL128" s="93">
        <f>IFERROR(VLOOKUP(U128,'Վարկանիշային չափորոշիչներ'!$G$6:$GE$68,4,FALSE),0)</f>
        <v>0</v>
      </c>
      <c r="AM128" s="93">
        <f>IFERROR(VLOOKUP(V128,'Վարկանիշային չափորոշիչներ'!$G$6:$GE$68,4,FALSE),0)</f>
        <v>0</v>
      </c>
      <c r="AN128" s="93">
        <f t="shared" si="37"/>
        <v>0</v>
      </c>
    </row>
    <row r="129" spans="1:40" ht="24" outlineLevel="2">
      <c r="A129" s="239">
        <v>1080</v>
      </c>
      <c r="B129" s="239">
        <v>31003</v>
      </c>
      <c r="C129" s="333" t="s">
        <v>224</v>
      </c>
      <c r="D129" s="247"/>
      <c r="E129" s="247"/>
      <c r="F129" s="241"/>
      <c r="G129" s="242"/>
      <c r="H129" s="242"/>
      <c r="I129" s="112"/>
      <c r="J129" s="112"/>
      <c r="K129" s="94"/>
      <c r="L129" s="94"/>
      <c r="M129" s="94"/>
      <c r="N129" s="94"/>
      <c r="O129" s="94"/>
      <c r="P129" s="94"/>
      <c r="Q129" s="94"/>
      <c r="R129" s="94"/>
      <c r="S129" s="94"/>
      <c r="T129" s="94"/>
      <c r="U129" s="94"/>
      <c r="V129" s="94"/>
      <c r="W129" s="93">
        <f t="shared" si="36"/>
        <v>0</v>
      </c>
      <c r="X129" s="108"/>
      <c r="Y129" s="108"/>
      <c r="Z129" s="108"/>
      <c r="AA129" s="108"/>
      <c r="AB129" s="93">
        <f>IFERROR(VLOOKUP(K129,'Վարկանիշային չափորոշիչներ'!$G$6:$GE$68,4,FALSE),0)</f>
        <v>0</v>
      </c>
      <c r="AC129" s="93">
        <f>IFERROR(VLOOKUP(L129,'Վարկանիշային չափորոշիչներ'!$G$6:$GE$68,4,FALSE),0)</f>
        <v>0</v>
      </c>
      <c r="AD129" s="93">
        <f>IFERROR(VLOOKUP(M129,'Վարկանիշային չափորոշիչներ'!$G$6:$GE$68,4,FALSE),0)</f>
        <v>0</v>
      </c>
      <c r="AE129" s="93">
        <f>IFERROR(VLOOKUP(N129,'Վարկանիշային չափորոշիչներ'!$G$6:$GE$68,4,FALSE),0)</f>
        <v>0</v>
      </c>
      <c r="AF129" s="93">
        <f>IFERROR(VLOOKUP(O129,'Վարկանիշային չափորոշիչներ'!$G$6:$GE$68,4,FALSE),0)</f>
        <v>0</v>
      </c>
      <c r="AG129" s="93">
        <f>IFERROR(VLOOKUP(P129,'Վարկանիշային չափորոշիչներ'!$G$6:$GE$68,4,FALSE),0)</f>
        <v>0</v>
      </c>
      <c r="AH129" s="93">
        <f>IFERROR(VLOOKUP(Q129,'Վարկանիշային չափորոշիչներ'!$G$6:$GE$68,4,FALSE),0)</f>
        <v>0</v>
      </c>
      <c r="AI129" s="93">
        <f>IFERROR(VLOOKUP(R129,'Վարկանիշային չափորոշիչներ'!$G$6:$GE$68,4,FALSE),0)</f>
        <v>0</v>
      </c>
      <c r="AJ129" s="93">
        <f>IFERROR(VLOOKUP(S129,'Վարկանիշային չափորոշիչներ'!$G$6:$GE$68,4,FALSE),0)</f>
        <v>0</v>
      </c>
      <c r="AK129" s="93">
        <f>IFERROR(VLOOKUP(T129,'Վարկանիշային չափորոշիչներ'!$G$6:$GE$68,4,FALSE),0)</f>
        <v>0</v>
      </c>
      <c r="AL129" s="93">
        <f>IFERROR(VLOOKUP(U129,'Վարկանիշային չափորոշիչներ'!$G$6:$GE$68,4,FALSE),0)</f>
        <v>0</v>
      </c>
      <c r="AM129" s="93">
        <f>IFERROR(VLOOKUP(V129,'Վարկանիշային չափորոշիչներ'!$G$6:$GE$68,4,FALSE),0)</f>
        <v>0</v>
      </c>
      <c r="AN129" s="93">
        <f t="shared" si="37"/>
        <v>0</v>
      </c>
    </row>
    <row r="130" spans="1:40">
      <c r="A130" s="244" t="s">
        <v>0</v>
      </c>
      <c r="B130" s="244"/>
      <c r="C130" s="367" t="s">
        <v>225</v>
      </c>
      <c r="D130" s="245">
        <f>D131+D133+D138+D140</f>
        <v>0</v>
      </c>
      <c r="E130" s="245">
        <f>E131+E133+E138+E140</f>
        <v>0</v>
      </c>
      <c r="F130" s="246">
        <f t="shared" ref="F130:H130" si="38">F131+F133+F138+F140</f>
        <v>0</v>
      </c>
      <c r="G130" s="246">
        <f t="shared" si="38"/>
        <v>0</v>
      </c>
      <c r="H130" s="246">
        <f t="shared" si="38"/>
        <v>0</v>
      </c>
      <c r="I130" s="113" t="s">
        <v>79</v>
      </c>
      <c r="J130" s="113" t="s">
        <v>79</v>
      </c>
      <c r="K130" s="113" t="s">
        <v>79</v>
      </c>
      <c r="L130" s="113" t="s">
        <v>79</v>
      </c>
      <c r="M130" s="113" t="s">
        <v>79</v>
      </c>
      <c r="N130" s="113" t="s">
        <v>79</v>
      </c>
      <c r="O130" s="113" t="s">
        <v>79</v>
      </c>
      <c r="P130" s="113" t="s">
        <v>79</v>
      </c>
      <c r="Q130" s="113" t="s">
        <v>79</v>
      </c>
      <c r="R130" s="113" t="s">
        <v>79</v>
      </c>
      <c r="S130" s="113" t="s">
        <v>79</v>
      </c>
      <c r="T130" s="113" t="s">
        <v>79</v>
      </c>
      <c r="U130" s="113" t="s">
        <v>79</v>
      </c>
      <c r="V130" s="113" t="s">
        <v>79</v>
      </c>
      <c r="W130" s="113" t="s">
        <v>79</v>
      </c>
      <c r="X130" s="108"/>
      <c r="Y130" s="108"/>
      <c r="Z130" s="108"/>
      <c r="AA130" s="108"/>
      <c r="AB130" s="93">
        <f>IFERROR(VLOOKUP(K130,'Վարկանիշային չափորոշիչներ'!$G$6:$GE$68,4,FALSE),0)</f>
        <v>0</v>
      </c>
      <c r="AC130" s="93">
        <f>IFERROR(VLOOKUP(L130,'Վարկանիշային չափորոշիչներ'!$G$6:$GE$68,4,FALSE),0)</f>
        <v>0</v>
      </c>
      <c r="AD130" s="93">
        <f>IFERROR(VLOOKUP(M130,'Վարկանիշային չափորոշիչներ'!$G$6:$GE$68,4,FALSE),0)</f>
        <v>0</v>
      </c>
      <c r="AE130" s="93">
        <f>IFERROR(VLOOKUP(N130,'Վարկանիշային չափորոշիչներ'!$G$6:$GE$68,4,FALSE),0)</f>
        <v>0</v>
      </c>
      <c r="AF130" s="93">
        <f>IFERROR(VLOOKUP(O130,'Վարկանիշային չափորոշիչներ'!$G$6:$GE$68,4,FALSE),0)</f>
        <v>0</v>
      </c>
      <c r="AG130" s="93">
        <f>IFERROR(VLOOKUP(P130,'Վարկանիշային չափորոշիչներ'!$G$6:$GE$68,4,FALSE),0)</f>
        <v>0</v>
      </c>
      <c r="AH130" s="93">
        <f>IFERROR(VLOOKUP(Q130,'Վարկանիշային չափորոշիչներ'!$G$6:$GE$68,4,FALSE),0)</f>
        <v>0</v>
      </c>
      <c r="AI130" s="93">
        <f>IFERROR(VLOOKUP(R130,'Վարկանիշային չափորոշիչներ'!$G$6:$GE$68,4,FALSE),0)</f>
        <v>0</v>
      </c>
      <c r="AJ130" s="93">
        <f>IFERROR(VLOOKUP(S130,'Վարկանիշային չափորոշիչներ'!$G$6:$GE$68,4,FALSE),0)</f>
        <v>0</v>
      </c>
      <c r="AK130" s="93">
        <f>IFERROR(VLOOKUP(T130,'Վարկանիշային չափորոշիչներ'!$G$6:$GE$68,4,FALSE),0)</f>
        <v>0</v>
      </c>
      <c r="AL130" s="93">
        <f>IFERROR(VLOOKUP(U130,'Վարկանիշային չափորոշիչներ'!$G$6:$GE$68,4,FALSE),0)</f>
        <v>0</v>
      </c>
      <c r="AM130" s="93">
        <f>IFERROR(VLOOKUP(V130,'Վարկանիշային չափորոշիչներ'!$G$6:$GE$68,4,FALSE),0)</f>
        <v>0</v>
      </c>
      <c r="AN130" s="93">
        <f t="shared" si="37"/>
        <v>0</v>
      </c>
    </row>
    <row r="131" spans="1:40" outlineLevel="1">
      <c r="A131" s="236">
        <v>1013</v>
      </c>
      <c r="B131" s="236"/>
      <c r="C131" s="366" t="s">
        <v>226</v>
      </c>
      <c r="D131" s="237">
        <f>SUM(D132)</f>
        <v>0</v>
      </c>
      <c r="E131" s="237">
        <f t="shared" ref="E131:H131" si="39">SUM(E132)</f>
        <v>0</v>
      </c>
      <c r="F131" s="238">
        <f t="shared" si="39"/>
        <v>0</v>
      </c>
      <c r="G131" s="238">
        <f t="shared" si="39"/>
        <v>0</v>
      </c>
      <c r="H131" s="238">
        <f t="shared" si="39"/>
        <v>0</v>
      </c>
      <c r="I131" s="114" t="s">
        <v>79</v>
      </c>
      <c r="J131" s="114" t="s">
        <v>79</v>
      </c>
      <c r="K131" s="114" t="s">
        <v>79</v>
      </c>
      <c r="L131" s="114" t="s">
        <v>79</v>
      </c>
      <c r="M131" s="114" t="s">
        <v>79</v>
      </c>
      <c r="N131" s="114" t="s">
        <v>79</v>
      </c>
      <c r="O131" s="114" t="s">
        <v>79</v>
      </c>
      <c r="P131" s="114" t="s">
        <v>79</v>
      </c>
      <c r="Q131" s="114" t="s">
        <v>79</v>
      </c>
      <c r="R131" s="114" t="s">
        <v>79</v>
      </c>
      <c r="S131" s="114" t="s">
        <v>79</v>
      </c>
      <c r="T131" s="114" t="s">
        <v>79</v>
      </c>
      <c r="U131" s="114" t="s">
        <v>79</v>
      </c>
      <c r="V131" s="114" t="s">
        <v>79</v>
      </c>
      <c r="W131" s="114" t="s">
        <v>79</v>
      </c>
      <c r="X131" s="108"/>
      <c r="Y131" s="108"/>
      <c r="Z131" s="108"/>
      <c r="AA131" s="108"/>
      <c r="AB131" s="93">
        <f>IFERROR(VLOOKUP(K131,'Վարկանիշային չափորոշիչներ'!$G$6:$GE$68,4,FALSE),0)</f>
        <v>0</v>
      </c>
      <c r="AC131" s="93">
        <f>IFERROR(VLOOKUP(L131,'Վարկանիշային չափորոշիչներ'!$G$6:$GE$68,4,FALSE),0)</f>
        <v>0</v>
      </c>
      <c r="AD131" s="93">
        <f>IFERROR(VLOOKUP(M131,'Վարկանիշային չափորոշիչներ'!$G$6:$GE$68,4,FALSE),0)</f>
        <v>0</v>
      </c>
      <c r="AE131" s="93">
        <f>IFERROR(VLOOKUP(N131,'Վարկանիշային չափորոշիչներ'!$G$6:$GE$68,4,FALSE),0)</f>
        <v>0</v>
      </c>
      <c r="AF131" s="93">
        <f>IFERROR(VLOOKUP(O131,'Վարկանիշային չափորոշիչներ'!$G$6:$GE$68,4,FALSE),0)</f>
        <v>0</v>
      </c>
      <c r="AG131" s="93">
        <f>IFERROR(VLOOKUP(P131,'Վարկանիշային չափորոշիչներ'!$G$6:$GE$68,4,FALSE),0)</f>
        <v>0</v>
      </c>
      <c r="AH131" s="93">
        <f>IFERROR(VLOOKUP(Q131,'Վարկանիշային չափորոշիչներ'!$G$6:$GE$68,4,FALSE),0)</f>
        <v>0</v>
      </c>
      <c r="AI131" s="93">
        <f>IFERROR(VLOOKUP(R131,'Վարկանիշային չափորոշիչներ'!$G$6:$GE$68,4,FALSE),0)</f>
        <v>0</v>
      </c>
      <c r="AJ131" s="93">
        <f>IFERROR(VLOOKUP(S131,'Վարկանիշային չափորոշիչներ'!$G$6:$GE$68,4,FALSE),0)</f>
        <v>0</v>
      </c>
      <c r="AK131" s="93">
        <f>IFERROR(VLOOKUP(T131,'Վարկանիշային չափորոշիչներ'!$G$6:$GE$68,4,FALSE),0)</f>
        <v>0</v>
      </c>
      <c r="AL131" s="93">
        <f>IFERROR(VLOOKUP(U131,'Վարկանիշային չափորոշիչներ'!$G$6:$GE$68,4,FALSE),0)</f>
        <v>0</v>
      </c>
      <c r="AM131" s="93">
        <f>IFERROR(VLOOKUP(V131,'Վարկանիշային չափորոշիչներ'!$G$6:$GE$68,4,FALSE),0)</f>
        <v>0</v>
      </c>
      <c r="AN131" s="93">
        <f t="shared" si="37"/>
        <v>0</v>
      </c>
    </row>
    <row r="132" spans="1:40" outlineLevel="2">
      <c r="A132" s="239">
        <v>1013</v>
      </c>
      <c r="B132" s="239">
        <v>11001</v>
      </c>
      <c r="C132" s="333" t="s">
        <v>227</v>
      </c>
      <c r="D132" s="240"/>
      <c r="E132" s="240"/>
      <c r="F132" s="241"/>
      <c r="G132" s="242"/>
      <c r="H132" s="242"/>
      <c r="I132" s="112"/>
      <c r="J132" s="112"/>
      <c r="K132" s="94"/>
      <c r="L132" s="94"/>
      <c r="M132" s="94"/>
      <c r="N132" s="94"/>
      <c r="O132" s="94"/>
      <c r="P132" s="94"/>
      <c r="Q132" s="94"/>
      <c r="R132" s="94"/>
      <c r="S132" s="94"/>
      <c r="T132" s="94"/>
      <c r="U132" s="94"/>
      <c r="V132" s="94"/>
      <c r="W132" s="93">
        <f>AN132</f>
        <v>0</v>
      </c>
      <c r="X132" s="108"/>
      <c r="Y132" s="108"/>
      <c r="Z132" s="108"/>
      <c r="AA132" s="108"/>
      <c r="AB132" s="93">
        <f>IFERROR(VLOOKUP(K132,'Վարկանիշային չափորոշիչներ'!$G$6:$GE$68,4,FALSE),0)</f>
        <v>0</v>
      </c>
      <c r="AC132" s="93">
        <f>IFERROR(VLOOKUP(L132,'Վարկանիշային չափորոշիչներ'!$G$6:$GE$68,4,FALSE),0)</f>
        <v>0</v>
      </c>
      <c r="AD132" s="93">
        <f>IFERROR(VLOOKUP(M132,'Վարկանիշային չափորոշիչներ'!$G$6:$GE$68,4,FALSE),0)</f>
        <v>0</v>
      </c>
      <c r="AE132" s="93">
        <f>IFERROR(VLOOKUP(N132,'Վարկանիշային չափորոշիչներ'!$G$6:$GE$68,4,FALSE),0)</f>
        <v>0</v>
      </c>
      <c r="AF132" s="93">
        <f>IFERROR(VLOOKUP(O132,'Վարկանիշային չափորոշիչներ'!$G$6:$GE$68,4,FALSE),0)</f>
        <v>0</v>
      </c>
      <c r="AG132" s="93">
        <f>IFERROR(VLOOKUP(P132,'Վարկանիշային չափորոշիչներ'!$G$6:$GE$68,4,FALSE),0)</f>
        <v>0</v>
      </c>
      <c r="AH132" s="93">
        <f>IFERROR(VLOOKUP(Q132,'Վարկանիշային չափորոշիչներ'!$G$6:$GE$68,4,FALSE),0)</f>
        <v>0</v>
      </c>
      <c r="AI132" s="93">
        <f>IFERROR(VLOOKUP(R132,'Վարկանիշային չափորոշիչներ'!$G$6:$GE$68,4,FALSE),0)</f>
        <v>0</v>
      </c>
      <c r="AJ132" s="93">
        <f>IFERROR(VLOOKUP(S132,'Վարկանիշային չափորոշիչներ'!$G$6:$GE$68,4,FALSE),0)</f>
        <v>0</v>
      </c>
      <c r="AK132" s="93">
        <f>IFERROR(VLOOKUP(T132,'Վարկանիշային չափորոշիչներ'!$G$6:$GE$68,4,FALSE),0)</f>
        <v>0</v>
      </c>
      <c r="AL132" s="93">
        <f>IFERROR(VLOOKUP(U132,'Վարկանիշային չափորոշիչներ'!$G$6:$GE$68,4,FALSE),0)</f>
        <v>0</v>
      </c>
      <c r="AM132" s="93">
        <f>IFERROR(VLOOKUP(V132,'Վարկանիշային չափորոշիչներ'!$G$6:$GE$68,4,FALSE),0)</f>
        <v>0</v>
      </c>
      <c r="AN132" s="93">
        <f t="shared" si="37"/>
        <v>0</v>
      </c>
    </row>
    <row r="133" spans="1:40" outlineLevel="1">
      <c r="A133" s="236">
        <v>1087</v>
      </c>
      <c r="B133" s="236"/>
      <c r="C133" s="366" t="s">
        <v>228</v>
      </c>
      <c r="D133" s="237">
        <f>SUM(D134:D137)</f>
        <v>0</v>
      </c>
      <c r="E133" s="237">
        <f>SUM(E134:E137)</f>
        <v>0</v>
      </c>
      <c r="F133" s="238">
        <f t="shared" ref="F133:H133" si="40">SUM(F134:F137)</f>
        <v>0</v>
      </c>
      <c r="G133" s="238">
        <f t="shared" si="40"/>
        <v>0</v>
      </c>
      <c r="H133" s="238">
        <f t="shared" si="40"/>
        <v>0</v>
      </c>
      <c r="I133" s="114" t="s">
        <v>79</v>
      </c>
      <c r="J133" s="114" t="s">
        <v>79</v>
      </c>
      <c r="K133" s="114" t="s">
        <v>79</v>
      </c>
      <c r="L133" s="114" t="s">
        <v>79</v>
      </c>
      <c r="M133" s="114" t="s">
        <v>79</v>
      </c>
      <c r="N133" s="114" t="s">
        <v>79</v>
      </c>
      <c r="O133" s="114" t="s">
        <v>79</v>
      </c>
      <c r="P133" s="114" t="s">
        <v>79</v>
      </c>
      <c r="Q133" s="114" t="s">
        <v>79</v>
      </c>
      <c r="R133" s="114" t="s">
        <v>79</v>
      </c>
      <c r="S133" s="114" t="s">
        <v>79</v>
      </c>
      <c r="T133" s="114" t="s">
        <v>79</v>
      </c>
      <c r="U133" s="114" t="s">
        <v>79</v>
      </c>
      <c r="V133" s="114" t="s">
        <v>79</v>
      </c>
      <c r="W133" s="114" t="s">
        <v>79</v>
      </c>
      <c r="X133" s="108"/>
      <c r="Y133" s="108"/>
      <c r="Z133" s="108"/>
      <c r="AA133" s="108"/>
      <c r="AB133" s="93">
        <f>IFERROR(VLOOKUP(K133,'Վարկանիշային չափորոշիչներ'!$G$6:$GE$68,4,FALSE),0)</f>
        <v>0</v>
      </c>
      <c r="AC133" s="93">
        <f>IFERROR(VLOOKUP(L133,'Վարկանիշային չափորոշիչներ'!$G$6:$GE$68,4,FALSE),0)</f>
        <v>0</v>
      </c>
      <c r="AD133" s="93">
        <f>IFERROR(VLOOKUP(M133,'Վարկանիշային չափորոշիչներ'!$G$6:$GE$68,4,FALSE),0)</f>
        <v>0</v>
      </c>
      <c r="AE133" s="93">
        <f>IFERROR(VLOOKUP(N133,'Վարկանիշային չափորոշիչներ'!$G$6:$GE$68,4,FALSE),0)</f>
        <v>0</v>
      </c>
      <c r="AF133" s="93">
        <f>IFERROR(VLOOKUP(O133,'Վարկանիշային չափորոշիչներ'!$G$6:$GE$68,4,FALSE),0)</f>
        <v>0</v>
      </c>
      <c r="AG133" s="93">
        <f>IFERROR(VLOOKUP(P133,'Վարկանիշային չափորոշիչներ'!$G$6:$GE$68,4,FALSE),0)</f>
        <v>0</v>
      </c>
      <c r="AH133" s="93">
        <f>IFERROR(VLOOKUP(Q133,'Վարկանիշային չափորոշիչներ'!$G$6:$GE$68,4,FALSE),0)</f>
        <v>0</v>
      </c>
      <c r="AI133" s="93">
        <f>IFERROR(VLOOKUP(R133,'Վարկանիշային չափորոշիչներ'!$G$6:$GE$68,4,FALSE),0)</f>
        <v>0</v>
      </c>
      <c r="AJ133" s="93">
        <f>IFERROR(VLOOKUP(S133,'Վարկանիշային չափորոշիչներ'!$G$6:$GE$68,4,FALSE),0)</f>
        <v>0</v>
      </c>
      <c r="AK133" s="93">
        <f>IFERROR(VLOOKUP(T133,'Վարկանիշային չափորոշիչներ'!$G$6:$GE$68,4,FALSE),0)</f>
        <v>0</v>
      </c>
      <c r="AL133" s="93">
        <f>IFERROR(VLOOKUP(U133,'Վարկանիշային չափորոշիչներ'!$G$6:$GE$68,4,FALSE),0)</f>
        <v>0</v>
      </c>
      <c r="AM133" s="93">
        <f>IFERROR(VLOOKUP(V133,'Վարկանիշային չափորոշիչներ'!$G$6:$GE$68,4,FALSE),0)</f>
        <v>0</v>
      </c>
      <c r="AN133" s="93">
        <f t="shared" si="37"/>
        <v>0</v>
      </c>
    </row>
    <row r="134" spans="1:40" ht="24" outlineLevel="2">
      <c r="A134" s="239">
        <v>1087</v>
      </c>
      <c r="B134" s="239">
        <v>11001</v>
      </c>
      <c r="C134" s="333" t="s">
        <v>229</v>
      </c>
      <c r="D134" s="247"/>
      <c r="E134" s="269"/>
      <c r="F134" s="241"/>
      <c r="G134" s="242"/>
      <c r="H134" s="242"/>
      <c r="I134" s="112"/>
      <c r="J134" s="112"/>
      <c r="K134" s="94"/>
      <c r="L134" s="94"/>
      <c r="M134" s="94"/>
      <c r="N134" s="94"/>
      <c r="O134" s="94"/>
      <c r="P134" s="94"/>
      <c r="Q134" s="94"/>
      <c r="R134" s="94"/>
      <c r="S134" s="94"/>
      <c r="T134" s="94"/>
      <c r="U134" s="94"/>
      <c r="V134" s="94"/>
      <c r="W134" s="93">
        <f>AN134</f>
        <v>0</v>
      </c>
      <c r="X134" s="108"/>
      <c r="Y134" s="108"/>
      <c r="Z134" s="108"/>
      <c r="AA134" s="108"/>
      <c r="AB134" s="93">
        <f>IFERROR(VLOOKUP(K134,'Վարկանիշային չափորոշիչներ'!$G$6:$GE$68,4,FALSE),0)</f>
        <v>0</v>
      </c>
      <c r="AC134" s="93">
        <f>IFERROR(VLOOKUP(L134,'Վարկանիշային չափորոշիչներ'!$G$6:$GE$68,4,FALSE),0)</f>
        <v>0</v>
      </c>
      <c r="AD134" s="93">
        <f>IFERROR(VLOOKUP(M134,'Վարկանիշային չափորոշիչներ'!$G$6:$GE$68,4,FALSE),0)</f>
        <v>0</v>
      </c>
      <c r="AE134" s="93">
        <f>IFERROR(VLOOKUP(N134,'Վարկանիշային չափորոշիչներ'!$G$6:$GE$68,4,FALSE),0)</f>
        <v>0</v>
      </c>
      <c r="AF134" s="93">
        <f>IFERROR(VLOOKUP(O134,'Վարկանիշային չափորոշիչներ'!$G$6:$GE$68,4,FALSE),0)</f>
        <v>0</v>
      </c>
      <c r="AG134" s="93">
        <f>IFERROR(VLOOKUP(P134,'Վարկանիշային չափորոշիչներ'!$G$6:$GE$68,4,FALSE),0)</f>
        <v>0</v>
      </c>
      <c r="AH134" s="93">
        <f>IFERROR(VLOOKUP(Q134,'Վարկանիշային չափորոշիչներ'!$G$6:$GE$68,4,FALSE),0)</f>
        <v>0</v>
      </c>
      <c r="AI134" s="93">
        <f>IFERROR(VLOOKUP(R134,'Վարկանիշային չափորոշիչներ'!$G$6:$GE$68,4,FALSE),0)</f>
        <v>0</v>
      </c>
      <c r="AJ134" s="93">
        <f>IFERROR(VLOOKUP(S134,'Վարկանիշային չափորոշիչներ'!$G$6:$GE$68,4,FALSE),0)</f>
        <v>0</v>
      </c>
      <c r="AK134" s="93">
        <f>IFERROR(VLOOKUP(T134,'Վարկանիշային չափորոշիչներ'!$G$6:$GE$68,4,FALSE),0)</f>
        <v>0</v>
      </c>
      <c r="AL134" s="93">
        <f>IFERROR(VLOOKUP(U134,'Վարկանիշային չափորոշիչներ'!$G$6:$GE$68,4,FALSE),0)</f>
        <v>0</v>
      </c>
      <c r="AM134" s="93">
        <f>IFERROR(VLOOKUP(V134,'Վարկանիշային չափորոշիչներ'!$G$6:$GE$68,4,FALSE),0)</f>
        <v>0</v>
      </c>
      <c r="AN134" s="93">
        <f t="shared" si="37"/>
        <v>0</v>
      </c>
    </row>
    <row r="135" spans="1:40" outlineLevel="2">
      <c r="A135" s="239">
        <v>1087</v>
      </c>
      <c r="B135" s="239">
        <v>11002</v>
      </c>
      <c r="C135" s="333" t="s">
        <v>230</v>
      </c>
      <c r="D135" s="247"/>
      <c r="E135" s="247"/>
      <c r="F135" s="241"/>
      <c r="G135" s="242"/>
      <c r="H135" s="242"/>
      <c r="I135" s="112"/>
      <c r="J135" s="112"/>
      <c r="K135" s="94"/>
      <c r="L135" s="94"/>
      <c r="M135" s="94"/>
      <c r="N135" s="94"/>
      <c r="O135" s="94"/>
      <c r="P135" s="94"/>
      <c r="Q135" s="94"/>
      <c r="R135" s="94"/>
      <c r="S135" s="94"/>
      <c r="T135" s="94"/>
      <c r="U135" s="94"/>
      <c r="V135" s="94"/>
      <c r="W135" s="93">
        <f>AN135</f>
        <v>0</v>
      </c>
      <c r="X135" s="108"/>
      <c r="Y135" s="108"/>
      <c r="Z135" s="108"/>
      <c r="AA135" s="108"/>
      <c r="AB135" s="93">
        <f>IFERROR(VLOOKUP(K135,'Վարկանիշային չափորոշիչներ'!$G$6:$GE$68,4,FALSE),0)</f>
        <v>0</v>
      </c>
      <c r="AC135" s="93">
        <f>IFERROR(VLOOKUP(L135,'Վարկանիշային չափորոշիչներ'!$G$6:$GE$68,4,FALSE),0)</f>
        <v>0</v>
      </c>
      <c r="AD135" s="93">
        <f>IFERROR(VLOOKUP(M135,'Վարկանիշային չափորոշիչներ'!$G$6:$GE$68,4,FALSE),0)</f>
        <v>0</v>
      </c>
      <c r="AE135" s="93">
        <f>IFERROR(VLOOKUP(N135,'Վարկանիշային չափորոշիչներ'!$G$6:$GE$68,4,FALSE),0)</f>
        <v>0</v>
      </c>
      <c r="AF135" s="93">
        <f>IFERROR(VLOOKUP(O135,'Վարկանիշային չափորոշիչներ'!$G$6:$GE$68,4,FALSE),0)</f>
        <v>0</v>
      </c>
      <c r="AG135" s="93">
        <f>IFERROR(VLOOKUP(P135,'Վարկանիշային չափորոշիչներ'!$G$6:$GE$68,4,FALSE),0)</f>
        <v>0</v>
      </c>
      <c r="AH135" s="93">
        <f>IFERROR(VLOOKUP(Q135,'Վարկանիշային չափորոշիչներ'!$G$6:$GE$68,4,FALSE),0)</f>
        <v>0</v>
      </c>
      <c r="AI135" s="93">
        <f>IFERROR(VLOOKUP(R135,'Վարկանիշային չափորոշիչներ'!$G$6:$GE$68,4,FALSE),0)</f>
        <v>0</v>
      </c>
      <c r="AJ135" s="93">
        <f>IFERROR(VLOOKUP(S135,'Վարկանիշային չափորոշիչներ'!$G$6:$GE$68,4,FALSE),0)</f>
        <v>0</v>
      </c>
      <c r="AK135" s="93">
        <f>IFERROR(VLOOKUP(T135,'Վարկանիշային չափորոշիչներ'!$G$6:$GE$68,4,FALSE),0)</f>
        <v>0</v>
      </c>
      <c r="AL135" s="93">
        <f>IFERROR(VLOOKUP(U135,'Վարկանիշային չափորոշիչներ'!$G$6:$GE$68,4,FALSE),0)</f>
        <v>0</v>
      </c>
      <c r="AM135" s="93">
        <f>IFERROR(VLOOKUP(V135,'Վարկանիշային չափորոշիչներ'!$G$6:$GE$68,4,FALSE),0)</f>
        <v>0</v>
      </c>
      <c r="AN135" s="93">
        <f t="shared" si="37"/>
        <v>0</v>
      </c>
    </row>
    <row r="136" spans="1:40" outlineLevel="2">
      <c r="A136" s="239">
        <v>1087</v>
      </c>
      <c r="B136" s="239">
        <v>31001</v>
      </c>
      <c r="C136" s="333" t="s">
        <v>231</v>
      </c>
      <c r="D136" s="240"/>
      <c r="E136" s="240"/>
      <c r="F136" s="241"/>
      <c r="G136" s="242"/>
      <c r="H136" s="242"/>
      <c r="I136" s="112"/>
      <c r="J136" s="112"/>
      <c r="K136" s="94"/>
      <c r="L136" s="94"/>
      <c r="M136" s="94"/>
      <c r="N136" s="94"/>
      <c r="O136" s="94"/>
      <c r="P136" s="94"/>
      <c r="Q136" s="94"/>
      <c r="R136" s="94"/>
      <c r="S136" s="94"/>
      <c r="T136" s="94"/>
      <c r="U136" s="94"/>
      <c r="V136" s="94"/>
      <c r="W136" s="93">
        <f>AN136</f>
        <v>0</v>
      </c>
      <c r="X136" s="108"/>
      <c r="Y136" s="108"/>
      <c r="Z136" s="108"/>
      <c r="AA136" s="108"/>
      <c r="AB136" s="93">
        <f>IFERROR(VLOOKUP(K136,'Վարկանիշային չափորոշիչներ'!$G$6:$GE$68,4,FALSE),0)</f>
        <v>0</v>
      </c>
      <c r="AC136" s="93">
        <f>IFERROR(VLOOKUP(L136,'Վարկանիշային չափորոշիչներ'!$G$6:$GE$68,4,FALSE),0)</f>
        <v>0</v>
      </c>
      <c r="AD136" s="93">
        <f>IFERROR(VLOOKUP(M136,'Վարկանիշային չափորոշիչներ'!$G$6:$GE$68,4,FALSE),0)</f>
        <v>0</v>
      </c>
      <c r="AE136" s="93">
        <f>IFERROR(VLOOKUP(N136,'Վարկանիշային չափորոշիչներ'!$G$6:$GE$68,4,FALSE),0)</f>
        <v>0</v>
      </c>
      <c r="AF136" s="93">
        <f>IFERROR(VLOOKUP(O136,'Վարկանիշային չափորոշիչներ'!$G$6:$GE$68,4,FALSE),0)</f>
        <v>0</v>
      </c>
      <c r="AG136" s="93">
        <f>IFERROR(VLOOKUP(P136,'Վարկանիշային չափորոշիչներ'!$G$6:$GE$68,4,FALSE),0)</f>
        <v>0</v>
      </c>
      <c r="AH136" s="93">
        <f>IFERROR(VLOOKUP(Q136,'Վարկանիշային չափորոշիչներ'!$G$6:$GE$68,4,FALSE),0)</f>
        <v>0</v>
      </c>
      <c r="AI136" s="93">
        <f>IFERROR(VLOOKUP(R136,'Վարկանիշային չափորոշիչներ'!$G$6:$GE$68,4,FALSE),0)</f>
        <v>0</v>
      </c>
      <c r="AJ136" s="93">
        <f>IFERROR(VLOOKUP(S136,'Վարկանիշային չափորոշիչներ'!$G$6:$GE$68,4,FALSE),0)</f>
        <v>0</v>
      </c>
      <c r="AK136" s="93">
        <f>IFERROR(VLOOKUP(T136,'Վարկանիշային չափորոշիչներ'!$G$6:$GE$68,4,FALSE),0)</f>
        <v>0</v>
      </c>
      <c r="AL136" s="93">
        <f>IFERROR(VLOOKUP(U136,'Վարկանիշային չափորոշիչներ'!$G$6:$GE$68,4,FALSE),0)</f>
        <v>0</v>
      </c>
      <c r="AM136" s="93">
        <f>IFERROR(VLOOKUP(V136,'Վարկանիշային չափորոշիչներ'!$G$6:$GE$68,4,FALSE),0)</f>
        <v>0</v>
      </c>
      <c r="AN136" s="93">
        <f t="shared" si="37"/>
        <v>0</v>
      </c>
    </row>
    <row r="137" spans="1:40" outlineLevel="2">
      <c r="A137" s="239">
        <v>1087</v>
      </c>
      <c r="B137" s="71">
        <v>31002</v>
      </c>
      <c r="C137" s="333" t="s">
        <v>232</v>
      </c>
      <c r="D137" s="240"/>
      <c r="E137" s="240"/>
      <c r="F137" s="241"/>
      <c r="G137" s="242"/>
      <c r="H137" s="242"/>
      <c r="I137" s="112"/>
      <c r="J137" s="112"/>
      <c r="K137" s="94"/>
      <c r="L137" s="94"/>
      <c r="M137" s="94"/>
      <c r="N137" s="94"/>
      <c r="O137" s="94"/>
      <c r="P137" s="94"/>
      <c r="Q137" s="94"/>
      <c r="R137" s="94"/>
      <c r="S137" s="94"/>
      <c r="T137" s="94"/>
      <c r="U137" s="94"/>
      <c r="V137" s="94"/>
      <c r="W137" s="93">
        <f>AN137</f>
        <v>0</v>
      </c>
      <c r="X137" s="108"/>
      <c r="Y137" s="108"/>
      <c r="Z137" s="108"/>
      <c r="AA137" s="108"/>
      <c r="AB137" s="93">
        <f>IFERROR(VLOOKUP(K137,'Վարկանիշային չափորոշիչներ'!$G$6:$GE$68,4,FALSE),0)</f>
        <v>0</v>
      </c>
      <c r="AC137" s="93">
        <f>IFERROR(VLOOKUP(L137,'Վարկանիշային չափորոշիչներ'!$G$6:$GE$68,4,FALSE),0)</f>
        <v>0</v>
      </c>
      <c r="AD137" s="93">
        <f>IFERROR(VLOOKUP(M137,'Վարկանիշային չափորոշիչներ'!$G$6:$GE$68,4,FALSE),0)</f>
        <v>0</v>
      </c>
      <c r="AE137" s="93">
        <f>IFERROR(VLOOKUP(N137,'Վարկանիշային չափորոշիչներ'!$G$6:$GE$68,4,FALSE),0)</f>
        <v>0</v>
      </c>
      <c r="AF137" s="93">
        <f>IFERROR(VLOOKUP(O137,'Վարկանիշային չափորոշիչներ'!$G$6:$GE$68,4,FALSE),0)</f>
        <v>0</v>
      </c>
      <c r="AG137" s="93">
        <f>IFERROR(VLOOKUP(P137,'Վարկանիշային չափորոշիչներ'!$G$6:$GE$68,4,FALSE),0)</f>
        <v>0</v>
      </c>
      <c r="AH137" s="93">
        <f>IFERROR(VLOOKUP(Q137,'Վարկանիշային չափորոշիչներ'!$G$6:$GE$68,4,FALSE),0)</f>
        <v>0</v>
      </c>
      <c r="AI137" s="93">
        <f>IFERROR(VLOOKUP(R137,'Վարկանիշային չափորոշիչներ'!$G$6:$GE$68,4,FALSE),0)</f>
        <v>0</v>
      </c>
      <c r="AJ137" s="93">
        <f>IFERROR(VLOOKUP(S137,'Վարկանիշային չափորոշիչներ'!$G$6:$GE$68,4,FALSE),0)</f>
        <v>0</v>
      </c>
      <c r="AK137" s="93">
        <f>IFERROR(VLOOKUP(T137,'Վարկանիշային չափորոշիչներ'!$G$6:$GE$68,4,FALSE),0)</f>
        <v>0</v>
      </c>
      <c r="AL137" s="93">
        <f>IFERROR(VLOOKUP(U137,'Վարկանիշային չափորոշիչներ'!$G$6:$GE$68,4,FALSE),0)</f>
        <v>0</v>
      </c>
      <c r="AM137" s="93">
        <f>IFERROR(VLOOKUP(V137,'Վարկանիշային չափորոշիչներ'!$G$6:$GE$68,4,FALSE),0)</f>
        <v>0</v>
      </c>
      <c r="AN137" s="93">
        <f t="shared" si="37"/>
        <v>0</v>
      </c>
    </row>
    <row r="138" spans="1:40" outlineLevel="1">
      <c r="A138" s="236">
        <v>1144</v>
      </c>
      <c r="B138" s="236"/>
      <c r="C138" s="366" t="s">
        <v>233</v>
      </c>
      <c r="D138" s="237">
        <f>SUM(D139)</f>
        <v>0</v>
      </c>
      <c r="E138" s="237">
        <f t="shared" ref="E138" si="41">SUM(E139)</f>
        <v>0</v>
      </c>
      <c r="F138" s="238">
        <f t="shared" ref="F138:H138" si="42">SUM(F139)</f>
        <v>0</v>
      </c>
      <c r="G138" s="238">
        <f t="shared" si="42"/>
        <v>0</v>
      </c>
      <c r="H138" s="238">
        <f t="shared" si="42"/>
        <v>0</v>
      </c>
      <c r="I138" s="114" t="s">
        <v>79</v>
      </c>
      <c r="J138" s="114" t="s">
        <v>79</v>
      </c>
      <c r="K138" s="114" t="s">
        <v>79</v>
      </c>
      <c r="L138" s="114" t="s">
        <v>79</v>
      </c>
      <c r="M138" s="114" t="s">
        <v>79</v>
      </c>
      <c r="N138" s="114" t="s">
        <v>79</v>
      </c>
      <c r="O138" s="114" t="s">
        <v>79</v>
      </c>
      <c r="P138" s="114" t="s">
        <v>79</v>
      </c>
      <c r="Q138" s="114" t="s">
        <v>79</v>
      </c>
      <c r="R138" s="114" t="s">
        <v>79</v>
      </c>
      <c r="S138" s="114" t="s">
        <v>79</v>
      </c>
      <c r="T138" s="114" t="s">
        <v>79</v>
      </c>
      <c r="U138" s="114" t="s">
        <v>79</v>
      </c>
      <c r="V138" s="114" t="s">
        <v>79</v>
      </c>
      <c r="W138" s="114" t="s">
        <v>79</v>
      </c>
      <c r="X138" s="108"/>
      <c r="Y138" s="108"/>
      <c r="Z138" s="108"/>
      <c r="AA138" s="108"/>
      <c r="AB138" s="93">
        <f>IFERROR(VLOOKUP(K138,'Վարկանիշային չափորոշիչներ'!$G$6:$GE$68,4,FALSE),0)</f>
        <v>0</v>
      </c>
      <c r="AC138" s="93">
        <f>IFERROR(VLOOKUP(L138,'Վարկանիշային չափորոշիչներ'!$G$6:$GE$68,4,FALSE),0)</f>
        <v>0</v>
      </c>
      <c r="AD138" s="93">
        <f>IFERROR(VLOOKUP(M138,'Վարկանիշային չափորոշիչներ'!$G$6:$GE$68,4,FALSE),0)</f>
        <v>0</v>
      </c>
      <c r="AE138" s="93">
        <f>IFERROR(VLOOKUP(N138,'Վարկանիշային չափորոշիչներ'!$G$6:$GE$68,4,FALSE),0)</f>
        <v>0</v>
      </c>
      <c r="AF138" s="93">
        <f>IFERROR(VLOOKUP(O138,'Վարկանիշային չափորոշիչներ'!$G$6:$GE$68,4,FALSE),0)</f>
        <v>0</v>
      </c>
      <c r="AG138" s="93">
        <f>IFERROR(VLOOKUP(P138,'Վարկանիշային չափորոշիչներ'!$G$6:$GE$68,4,FALSE),0)</f>
        <v>0</v>
      </c>
      <c r="AH138" s="93">
        <f>IFERROR(VLOOKUP(Q138,'Վարկանիշային չափորոշիչներ'!$G$6:$GE$68,4,FALSE),0)</f>
        <v>0</v>
      </c>
      <c r="AI138" s="93">
        <f>IFERROR(VLOOKUP(R138,'Վարկանիշային չափորոշիչներ'!$G$6:$GE$68,4,FALSE),0)</f>
        <v>0</v>
      </c>
      <c r="AJ138" s="93">
        <f>IFERROR(VLOOKUP(S138,'Վարկանիշային չափորոշիչներ'!$G$6:$GE$68,4,FALSE),0)</f>
        <v>0</v>
      </c>
      <c r="AK138" s="93">
        <f>IFERROR(VLOOKUP(T138,'Վարկանիշային չափորոշիչներ'!$G$6:$GE$68,4,FALSE),0)</f>
        <v>0</v>
      </c>
      <c r="AL138" s="93">
        <f>IFERROR(VLOOKUP(U138,'Վարկանիշային չափորոշիչներ'!$G$6:$GE$68,4,FALSE),0)</f>
        <v>0</v>
      </c>
      <c r="AM138" s="93">
        <f>IFERROR(VLOOKUP(V138,'Վարկանիշային չափորոշիչներ'!$G$6:$GE$68,4,FALSE),0)</f>
        <v>0</v>
      </c>
      <c r="AN138" s="93">
        <f t="shared" si="37"/>
        <v>0</v>
      </c>
    </row>
    <row r="139" spans="1:40" outlineLevel="2">
      <c r="A139" s="239">
        <v>1144</v>
      </c>
      <c r="B139" s="239">
        <v>11001</v>
      </c>
      <c r="C139" s="333" t="s">
        <v>234</v>
      </c>
      <c r="D139" s="240"/>
      <c r="E139" s="240"/>
      <c r="F139" s="241"/>
      <c r="G139" s="242"/>
      <c r="H139" s="242"/>
      <c r="I139" s="112"/>
      <c r="J139" s="112"/>
      <c r="K139" s="94"/>
      <c r="L139" s="94"/>
      <c r="M139" s="94"/>
      <c r="N139" s="94"/>
      <c r="O139" s="94"/>
      <c r="P139" s="94"/>
      <c r="Q139" s="94"/>
      <c r="R139" s="94"/>
      <c r="S139" s="94"/>
      <c r="T139" s="94"/>
      <c r="U139" s="94"/>
      <c r="V139" s="94"/>
      <c r="W139" s="93">
        <f>AN139</f>
        <v>0</v>
      </c>
      <c r="X139" s="108"/>
      <c r="Y139" s="108"/>
      <c r="Z139" s="108"/>
      <c r="AA139" s="108"/>
      <c r="AB139" s="93">
        <f>IFERROR(VLOOKUP(K139,'Վարկանիշային չափորոշիչներ'!$G$6:$GE$68,4,FALSE),0)</f>
        <v>0</v>
      </c>
      <c r="AC139" s="93">
        <f>IFERROR(VLOOKUP(L139,'Վարկանիշային չափորոշիչներ'!$G$6:$GE$68,4,FALSE),0)</f>
        <v>0</v>
      </c>
      <c r="AD139" s="93">
        <f>IFERROR(VLOOKUP(M139,'Վարկանիշային չափորոշիչներ'!$G$6:$GE$68,4,FALSE),0)</f>
        <v>0</v>
      </c>
      <c r="AE139" s="93">
        <f>IFERROR(VLOOKUP(N139,'Վարկանիշային չափորոշիչներ'!$G$6:$GE$68,4,FALSE),0)</f>
        <v>0</v>
      </c>
      <c r="AF139" s="93">
        <f>IFERROR(VLOOKUP(O139,'Վարկանիշային չափորոշիչներ'!$G$6:$GE$68,4,FALSE),0)</f>
        <v>0</v>
      </c>
      <c r="AG139" s="93">
        <f>IFERROR(VLOOKUP(P139,'Վարկանիշային չափորոշիչներ'!$G$6:$GE$68,4,FALSE),0)</f>
        <v>0</v>
      </c>
      <c r="AH139" s="93">
        <f>IFERROR(VLOOKUP(Q139,'Վարկանիշային չափորոշիչներ'!$G$6:$GE$68,4,FALSE),0)</f>
        <v>0</v>
      </c>
      <c r="AI139" s="93">
        <f>IFERROR(VLOOKUP(R139,'Վարկանիշային չափորոշիչներ'!$G$6:$GE$68,4,FALSE),0)</f>
        <v>0</v>
      </c>
      <c r="AJ139" s="93">
        <f>IFERROR(VLOOKUP(S139,'Վարկանիշային չափորոշիչներ'!$G$6:$GE$68,4,FALSE),0)</f>
        <v>0</v>
      </c>
      <c r="AK139" s="93">
        <f>IFERROR(VLOOKUP(T139,'Վարկանիշային չափորոշիչներ'!$G$6:$GE$68,4,FALSE),0)</f>
        <v>0</v>
      </c>
      <c r="AL139" s="93">
        <f>IFERROR(VLOOKUP(U139,'Վարկանիշային չափորոշիչներ'!$G$6:$GE$68,4,FALSE),0)</f>
        <v>0</v>
      </c>
      <c r="AM139" s="93">
        <f>IFERROR(VLOOKUP(V139,'Վարկանիշային չափորոշիչներ'!$G$6:$GE$68,4,FALSE),0)</f>
        <v>0</v>
      </c>
      <c r="AN139" s="93">
        <f t="shared" si="37"/>
        <v>0</v>
      </c>
    </row>
    <row r="140" spans="1:40" outlineLevel="1">
      <c r="A140" s="243">
        <v>9999</v>
      </c>
      <c r="B140" s="243"/>
      <c r="C140" s="333" t="s">
        <v>104</v>
      </c>
      <c r="D140" s="240"/>
      <c r="E140" s="240"/>
      <c r="F140" s="241"/>
      <c r="G140" s="242"/>
      <c r="H140" s="242"/>
      <c r="I140" s="112"/>
      <c r="J140" s="112"/>
      <c r="K140" s="94"/>
      <c r="L140" s="94"/>
      <c r="M140" s="94"/>
      <c r="N140" s="94"/>
      <c r="O140" s="94"/>
      <c r="P140" s="94"/>
      <c r="Q140" s="94"/>
      <c r="R140" s="94"/>
      <c r="S140" s="94"/>
      <c r="T140" s="94"/>
      <c r="U140" s="94"/>
      <c r="V140" s="94"/>
      <c r="W140" s="93">
        <f>AN140</f>
        <v>0</v>
      </c>
      <c r="X140" s="108"/>
      <c r="Y140" s="108"/>
      <c r="Z140" s="108"/>
      <c r="AA140" s="108"/>
      <c r="AB140" s="93">
        <f>IFERROR(VLOOKUP(K140,'Վարկանիշային չափորոշիչներ'!$G$6:$GE$68,4,FALSE),0)</f>
        <v>0</v>
      </c>
      <c r="AC140" s="93">
        <f>IFERROR(VLOOKUP(L140,'Վարկանիշային չափորոշիչներ'!$G$6:$GE$68,4,FALSE),0)</f>
        <v>0</v>
      </c>
      <c r="AD140" s="93">
        <f>IFERROR(VLOOKUP(M140,'Վարկանիշային չափորոշիչներ'!$G$6:$GE$68,4,FALSE),0)</f>
        <v>0</v>
      </c>
      <c r="AE140" s="93">
        <f>IFERROR(VLOOKUP(N140,'Վարկանիշային չափորոշիչներ'!$G$6:$GE$68,4,FALSE),0)</f>
        <v>0</v>
      </c>
      <c r="AF140" s="93">
        <f>IFERROR(VLOOKUP(O140,'Վարկանիշային չափորոշիչներ'!$G$6:$GE$68,4,FALSE),0)</f>
        <v>0</v>
      </c>
      <c r="AG140" s="93">
        <f>IFERROR(VLOOKUP(P140,'Վարկանիշային չափորոշիչներ'!$G$6:$GE$68,4,FALSE),0)</f>
        <v>0</v>
      </c>
      <c r="AH140" s="93">
        <f>IFERROR(VLOOKUP(Q140,'Վարկանիշային չափորոշիչներ'!$G$6:$GE$68,4,FALSE),0)</f>
        <v>0</v>
      </c>
      <c r="AI140" s="93">
        <f>IFERROR(VLOOKUP(R140,'Վարկանիշային չափորոշիչներ'!$G$6:$GE$68,4,FALSE),0)</f>
        <v>0</v>
      </c>
      <c r="AJ140" s="93">
        <f>IFERROR(VLOOKUP(S140,'Վարկանիշային չափորոշիչներ'!$G$6:$GE$68,4,FALSE),0)</f>
        <v>0</v>
      </c>
      <c r="AK140" s="93">
        <f>IFERROR(VLOOKUP(T140,'Վարկանիշային չափորոշիչներ'!$G$6:$GE$68,4,FALSE),0)</f>
        <v>0</v>
      </c>
      <c r="AL140" s="93">
        <f>IFERROR(VLOOKUP(U140,'Վարկանիշային չափորոշիչներ'!$G$6:$GE$68,4,FALSE),0)</f>
        <v>0</v>
      </c>
      <c r="AM140" s="93">
        <f>IFERROR(VLOOKUP(V140,'Վարկանիշային չափորոշիչներ'!$G$6:$GE$68,4,FALSE),0)</f>
        <v>0</v>
      </c>
      <c r="AN140" s="93">
        <f t="shared" si="37"/>
        <v>0</v>
      </c>
    </row>
    <row r="141" spans="1:40">
      <c r="A141" s="244" t="s">
        <v>0</v>
      </c>
      <c r="B141" s="244"/>
      <c r="C141" s="367" t="s">
        <v>235</v>
      </c>
      <c r="D141" s="245">
        <f>D142+D145+D174+D177+D183+D185+D187+D191+D225+D232+D247+D250+D252+D261+D263+D266+D268+D296+D299+D301+D306+D322+D316</f>
        <v>0</v>
      </c>
      <c r="E141" s="245">
        <f>E142+E145+E174+E177+E183+E185+E187+E191+E225+E232+E247+E250+E252+E261+E263+E266+E268+E296+E299+E301+E306+E322+E316</f>
        <v>0</v>
      </c>
      <c r="F141" s="246">
        <f t="shared" ref="F141:H141" si="43">F142+F145+F174+F177+F183+F185+F187+F191+F225+F232+F247+F250+F252+F261+F263+F266+F268+F296+F299+F301+F306+F322+F316</f>
        <v>0</v>
      </c>
      <c r="G141" s="246">
        <f t="shared" si="43"/>
        <v>0</v>
      </c>
      <c r="H141" s="246">
        <f t="shared" si="43"/>
        <v>0</v>
      </c>
      <c r="I141" s="113" t="s">
        <v>79</v>
      </c>
      <c r="J141" s="113" t="s">
        <v>79</v>
      </c>
      <c r="K141" s="113" t="s">
        <v>79</v>
      </c>
      <c r="L141" s="113" t="s">
        <v>79</v>
      </c>
      <c r="M141" s="113" t="s">
        <v>79</v>
      </c>
      <c r="N141" s="113" t="s">
        <v>79</v>
      </c>
      <c r="O141" s="113" t="s">
        <v>79</v>
      </c>
      <c r="P141" s="113" t="s">
        <v>79</v>
      </c>
      <c r="Q141" s="113" t="s">
        <v>79</v>
      </c>
      <c r="R141" s="113" t="s">
        <v>79</v>
      </c>
      <c r="S141" s="113" t="s">
        <v>79</v>
      </c>
      <c r="T141" s="113" t="s">
        <v>79</v>
      </c>
      <c r="U141" s="113" t="s">
        <v>79</v>
      </c>
      <c r="V141" s="113" t="s">
        <v>79</v>
      </c>
      <c r="W141" s="113" t="s">
        <v>79</v>
      </c>
      <c r="X141" s="108"/>
      <c r="Y141" s="108"/>
      <c r="Z141" s="108"/>
      <c r="AA141" s="108"/>
      <c r="AB141" s="93">
        <f>IFERROR(VLOOKUP(K141,'Վարկանիշային չափորոշիչներ'!$G$6:$GE$68,4,FALSE),0)</f>
        <v>0</v>
      </c>
      <c r="AC141" s="93">
        <f>IFERROR(VLOOKUP(L141,'Վարկանիշային չափորոշիչներ'!$G$6:$GE$68,4,FALSE),0)</f>
        <v>0</v>
      </c>
      <c r="AD141" s="93">
        <f>IFERROR(VLOOKUP(M141,'Վարկանիշային չափորոշիչներ'!$G$6:$GE$68,4,FALSE),0)</f>
        <v>0</v>
      </c>
      <c r="AE141" s="93">
        <f>IFERROR(VLOOKUP(N141,'Վարկանիշային չափորոշիչներ'!$G$6:$GE$68,4,FALSE),0)</f>
        <v>0</v>
      </c>
      <c r="AF141" s="93">
        <f>IFERROR(VLOOKUP(O141,'Վարկանիշային չափորոշիչներ'!$G$6:$GE$68,4,FALSE),0)</f>
        <v>0</v>
      </c>
      <c r="AG141" s="93">
        <f>IFERROR(VLOOKUP(P141,'Վարկանիշային չափորոշիչներ'!$G$6:$GE$68,4,FALSE),0)</f>
        <v>0</v>
      </c>
      <c r="AH141" s="93">
        <f>IFERROR(VLOOKUP(Q141,'Վարկանիշային չափորոշիչներ'!$G$6:$GE$68,4,FALSE),0)</f>
        <v>0</v>
      </c>
      <c r="AI141" s="93">
        <f>IFERROR(VLOOKUP(R141,'Վարկանիշային չափորոշիչներ'!$G$6:$GE$68,4,FALSE),0)</f>
        <v>0</v>
      </c>
      <c r="AJ141" s="93">
        <f>IFERROR(VLOOKUP(S141,'Վարկանիշային չափորոշիչներ'!$G$6:$GE$68,4,FALSE),0)</f>
        <v>0</v>
      </c>
      <c r="AK141" s="93">
        <f>IFERROR(VLOOKUP(T141,'Վարկանիշային չափորոշիչներ'!$G$6:$GE$68,4,FALSE),0)</f>
        <v>0</v>
      </c>
      <c r="AL141" s="93">
        <f>IFERROR(VLOOKUP(U141,'Վարկանիշային չափորոշիչներ'!$G$6:$GE$68,4,FALSE),0)</f>
        <v>0</v>
      </c>
      <c r="AM141" s="93">
        <f>IFERROR(VLOOKUP(V141,'Վարկանիշային չափորոշիչներ'!$G$6:$GE$68,4,FALSE),0)</f>
        <v>0</v>
      </c>
      <c r="AN141" s="93">
        <f t="shared" si="37"/>
        <v>0</v>
      </c>
    </row>
    <row r="142" spans="1:40" ht="24" outlineLevel="1">
      <c r="A142" s="236">
        <v>1001</v>
      </c>
      <c r="B142" s="236"/>
      <c r="C142" s="366" t="s">
        <v>236</v>
      </c>
      <c r="D142" s="237">
        <f>SUM(D143:D144)</f>
        <v>0</v>
      </c>
      <c r="E142" s="237">
        <f t="shared" ref="E142" si="44">SUM(E143:E144)</f>
        <v>0</v>
      </c>
      <c r="F142" s="238">
        <f t="shared" ref="F142:H142" si="45">SUM(F143:F144)</f>
        <v>0</v>
      </c>
      <c r="G142" s="238">
        <f t="shared" si="45"/>
        <v>0</v>
      </c>
      <c r="H142" s="238">
        <f t="shared" si="45"/>
        <v>0</v>
      </c>
      <c r="I142" s="114" t="s">
        <v>79</v>
      </c>
      <c r="J142" s="114" t="s">
        <v>79</v>
      </c>
      <c r="K142" s="114" t="s">
        <v>79</v>
      </c>
      <c r="L142" s="114" t="s">
        <v>79</v>
      </c>
      <c r="M142" s="114" t="s">
        <v>79</v>
      </c>
      <c r="N142" s="114" t="s">
        <v>79</v>
      </c>
      <c r="O142" s="114" t="s">
        <v>79</v>
      </c>
      <c r="P142" s="114" t="s">
        <v>79</v>
      </c>
      <c r="Q142" s="114" t="s">
        <v>79</v>
      </c>
      <c r="R142" s="114" t="s">
        <v>79</v>
      </c>
      <c r="S142" s="114" t="s">
        <v>79</v>
      </c>
      <c r="T142" s="114" t="s">
        <v>79</v>
      </c>
      <c r="U142" s="114" t="s">
        <v>79</v>
      </c>
      <c r="V142" s="114" t="s">
        <v>79</v>
      </c>
      <c r="W142" s="114" t="s">
        <v>79</v>
      </c>
      <c r="X142" s="108"/>
      <c r="Y142" s="108"/>
      <c r="Z142" s="108"/>
      <c r="AA142" s="108"/>
      <c r="AB142" s="93">
        <f>IFERROR(VLOOKUP(K142,'Վարկանիշային չափորոշիչներ'!$G$6:$GE$68,4,FALSE),0)</f>
        <v>0</v>
      </c>
      <c r="AC142" s="93">
        <f>IFERROR(VLOOKUP(L142,'Վարկանիշային չափորոշիչներ'!$G$6:$GE$68,4,FALSE),0)</f>
        <v>0</v>
      </c>
      <c r="AD142" s="93">
        <f>IFERROR(VLOOKUP(M142,'Վարկանիշային չափորոշիչներ'!$G$6:$GE$68,4,FALSE),0)</f>
        <v>0</v>
      </c>
      <c r="AE142" s="93">
        <f>IFERROR(VLOOKUP(N142,'Վարկանիշային չափորոշիչներ'!$G$6:$GE$68,4,FALSE),0)</f>
        <v>0</v>
      </c>
      <c r="AF142" s="93">
        <f>IFERROR(VLOOKUP(O142,'Վարկանիշային չափորոշիչներ'!$G$6:$GE$68,4,FALSE),0)</f>
        <v>0</v>
      </c>
      <c r="AG142" s="93">
        <f>IFERROR(VLOOKUP(P142,'Վարկանիշային չափորոշիչներ'!$G$6:$GE$68,4,FALSE),0)</f>
        <v>0</v>
      </c>
      <c r="AH142" s="93">
        <f>IFERROR(VLOOKUP(Q142,'Վարկանիշային չափորոշիչներ'!$G$6:$GE$68,4,FALSE),0)</f>
        <v>0</v>
      </c>
      <c r="AI142" s="93">
        <f>IFERROR(VLOOKUP(R142,'Վարկանիշային չափորոշիչներ'!$G$6:$GE$68,4,FALSE),0)</f>
        <v>0</v>
      </c>
      <c r="AJ142" s="93">
        <f>IFERROR(VLOOKUP(S142,'Վարկանիշային չափորոշիչներ'!$G$6:$GE$68,4,FALSE),0)</f>
        <v>0</v>
      </c>
      <c r="AK142" s="93">
        <f>IFERROR(VLOOKUP(T142,'Վարկանիշային չափորոշիչներ'!$G$6:$GE$68,4,FALSE),0)</f>
        <v>0</v>
      </c>
      <c r="AL142" s="93">
        <f>IFERROR(VLOOKUP(U142,'Վարկանիշային չափորոշիչներ'!$G$6:$GE$68,4,FALSE),0)</f>
        <v>0</v>
      </c>
      <c r="AM142" s="93">
        <f>IFERROR(VLOOKUP(V142,'Վարկանիշային չափորոշիչներ'!$G$6:$GE$68,4,FALSE),0)</f>
        <v>0</v>
      </c>
      <c r="AN142" s="93">
        <f t="shared" si="37"/>
        <v>0</v>
      </c>
    </row>
    <row r="143" spans="1:40" ht="24" outlineLevel="2">
      <c r="A143" s="239">
        <v>1001</v>
      </c>
      <c r="B143" s="239">
        <v>11001</v>
      </c>
      <c r="C143" s="333" t="s">
        <v>237</v>
      </c>
      <c r="D143" s="247"/>
      <c r="E143" s="247"/>
      <c r="F143" s="270"/>
      <c r="G143" s="242"/>
      <c r="H143" s="271"/>
      <c r="I143" s="129"/>
      <c r="J143" s="129"/>
      <c r="K143" s="98"/>
      <c r="L143" s="98"/>
      <c r="M143" s="98"/>
      <c r="N143" s="98"/>
      <c r="O143" s="98"/>
      <c r="P143" s="98"/>
      <c r="Q143" s="98"/>
      <c r="R143" s="98"/>
      <c r="S143" s="98"/>
      <c r="T143" s="98"/>
      <c r="U143" s="98"/>
      <c r="V143" s="98"/>
      <c r="W143" s="93">
        <f>AN143</f>
        <v>0</v>
      </c>
      <c r="X143" s="108"/>
      <c r="Y143" s="108"/>
      <c r="Z143" s="108"/>
      <c r="AA143" s="108"/>
      <c r="AB143" s="93">
        <f>IFERROR(VLOOKUP(K143,'Վարկանիշային չափորոշիչներ'!$G$6:$GE$68,4,FALSE),0)</f>
        <v>0</v>
      </c>
      <c r="AC143" s="93">
        <f>IFERROR(VLOOKUP(L143,'Վարկանիշային չափորոշիչներ'!$G$6:$GE$68,4,FALSE),0)</f>
        <v>0</v>
      </c>
      <c r="AD143" s="93">
        <f>IFERROR(VLOOKUP(M143,'Վարկանիշային չափորոշիչներ'!$G$6:$GE$68,4,FALSE),0)</f>
        <v>0</v>
      </c>
      <c r="AE143" s="93">
        <f>IFERROR(VLOOKUP(N143,'Վարկանիշային չափորոշիչներ'!$G$6:$GE$68,4,FALSE),0)</f>
        <v>0</v>
      </c>
      <c r="AF143" s="93">
        <f>IFERROR(VLOOKUP(O143,'Վարկանիշային չափորոշիչներ'!$G$6:$GE$68,4,FALSE),0)</f>
        <v>0</v>
      </c>
      <c r="AG143" s="93">
        <f>IFERROR(VLOOKUP(P143,'Վարկանիշային չափորոշիչներ'!$G$6:$GE$68,4,FALSE),0)</f>
        <v>0</v>
      </c>
      <c r="AH143" s="93">
        <f>IFERROR(VLOOKUP(Q143,'Վարկանիշային չափորոշիչներ'!$G$6:$GE$68,4,FALSE),0)</f>
        <v>0</v>
      </c>
      <c r="AI143" s="93">
        <f>IFERROR(VLOOKUP(R143,'Վարկանիշային չափորոշիչներ'!$G$6:$GE$68,4,FALSE),0)</f>
        <v>0</v>
      </c>
      <c r="AJ143" s="93">
        <f>IFERROR(VLOOKUP(S143,'Վարկանիշային չափորոշիչներ'!$G$6:$GE$68,4,FALSE),0)</f>
        <v>0</v>
      </c>
      <c r="AK143" s="93">
        <f>IFERROR(VLOOKUP(T143,'Վարկանիշային չափորոշիչներ'!$G$6:$GE$68,4,FALSE),0)</f>
        <v>0</v>
      </c>
      <c r="AL143" s="93">
        <f>IFERROR(VLOOKUP(U143,'Վարկանիշային չափորոշիչներ'!$G$6:$GE$68,4,FALSE),0)</f>
        <v>0</v>
      </c>
      <c r="AM143" s="93">
        <f>IFERROR(VLOOKUP(V143,'Վարկանիշային չափորոշիչներ'!$G$6:$GE$68,4,FALSE),0)</f>
        <v>0</v>
      </c>
      <c r="AN143" s="93">
        <f t="shared" si="37"/>
        <v>0</v>
      </c>
    </row>
    <row r="144" spans="1:40" ht="36" outlineLevel="2">
      <c r="A144" s="239">
        <v>1001</v>
      </c>
      <c r="B144" s="239">
        <v>31001</v>
      </c>
      <c r="C144" s="333" t="s">
        <v>238</v>
      </c>
      <c r="D144" s="240"/>
      <c r="E144" s="240"/>
      <c r="F144" s="242"/>
      <c r="G144" s="242"/>
      <c r="H144" s="242"/>
      <c r="I144" s="112"/>
      <c r="J144" s="112"/>
      <c r="K144" s="94"/>
      <c r="L144" s="94"/>
      <c r="M144" s="94"/>
      <c r="N144" s="94"/>
      <c r="O144" s="94"/>
      <c r="P144" s="94"/>
      <c r="Q144" s="94"/>
      <c r="R144" s="94"/>
      <c r="S144" s="94"/>
      <c r="T144" s="94"/>
      <c r="U144" s="94"/>
      <c r="V144" s="94"/>
      <c r="W144" s="93">
        <f>AN144</f>
        <v>0</v>
      </c>
      <c r="X144" s="108"/>
      <c r="Y144" s="108"/>
      <c r="Z144" s="108"/>
      <c r="AA144" s="108"/>
      <c r="AB144" s="93">
        <f>IFERROR(VLOOKUP(K144,'Վարկանիշային չափորոշիչներ'!$G$6:$GE$68,4,FALSE),0)</f>
        <v>0</v>
      </c>
      <c r="AC144" s="93">
        <f>IFERROR(VLOOKUP(L144,'Վարկանիշային չափորոշիչներ'!$G$6:$GE$68,4,FALSE),0)</f>
        <v>0</v>
      </c>
      <c r="AD144" s="93">
        <f>IFERROR(VLOOKUP(M144,'Վարկանիշային չափորոշիչներ'!$G$6:$GE$68,4,FALSE),0)</f>
        <v>0</v>
      </c>
      <c r="AE144" s="93">
        <f>IFERROR(VLOOKUP(N144,'Վարկանիշային չափորոշիչներ'!$G$6:$GE$68,4,FALSE),0)</f>
        <v>0</v>
      </c>
      <c r="AF144" s="93">
        <f>IFERROR(VLOOKUP(O144,'Վարկանիշային չափորոշիչներ'!$G$6:$GE$68,4,FALSE),0)</f>
        <v>0</v>
      </c>
      <c r="AG144" s="93">
        <f>IFERROR(VLOOKUP(P144,'Վարկանիշային չափորոշիչներ'!$G$6:$GE$68,4,FALSE),0)</f>
        <v>0</v>
      </c>
      <c r="AH144" s="93">
        <f>IFERROR(VLOOKUP(Q144,'Վարկանիշային չափորոշիչներ'!$G$6:$GE$68,4,FALSE),0)</f>
        <v>0</v>
      </c>
      <c r="AI144" s="93">
        <f>IFERROR(VLOOKUP(R144,'Վարկանիշային չափորոշիչներ'!$G$6:$GE$68,4,FALSE),0)</f>
        <v>0</v>
      </c>
      <c r="AJ144" s="93">
        <f>IFERROR(VLOOKUP(S144,'Վարկանիշային չափորոշիչներ'!$G$6:$GE$68,4,FALSE),0)</f>
        <v>0</v>
      </c>
      <c r="AK144" s="93">
        <f>IFERROR(VLOOKUP(T144,'Վարկանիշային չափորոշիչներ'!$G$6:$GE$68,4,FALSE),0)</f>
        <v>0</v>
      </c>
      <c r="AL144" s="93">
        <f>IFERROR(VLOOKUP(U144,'Վարկանիշային չափորոշիչներ'!$G$6:$GE$68,4,FALSE),0)</f>
        <v>0</v>
      </c>
      <c r="AM144" s="93">
        <f>IFERROR(VLOOKUP(V144,'Վարկանիշային չափորոշիչներ'!$G$6:$GE$68,4,FALSE),0)</f>
        <v>0</v>
      </c>
      <c r="AN144" s="93">
        <f t="shared" si="37"/>
        <v>0</v>
      </c>
    </row>
    <row r="145" spans="1:40" outlineLevel="1">
      <c r="A145" s="236">
        <v>1004</v>
      </c>
      <c r="B145" s="236"/>
      <c r="C145" s="366" t="s">
        <v>239</v>
      </c>
      <c r="D145" s="237">
        <f>SUM(D146:D173)</f>
        <v>0</v>
      </c>
      <c r="E145" s="237">
        <f>SUM(E146:E173)</f>
        <v>0</v>
      </c>
      <c r="F145" s="238">
        <f t="shared" ref="F145:H145" si="46">SUM(F146:F173)</f>
        <v>0</v>
      </c>
      <c r="G145" s="238">
        <f t="shared" si="46"/>
        <v>0</v>
      </c>
      <c r="H145" s="238">
        <f t="shared" si="46"/>
        <v>0</v>
      </c>
      <c r="I145" s="114" t="s">
        <v>79</v>
      </c>
      <c r="J145" s="114" t="s">
        <v>79</v>
      </c>
      <c r="K145" s="114" t="s">
        <v>79</v>
      </c>
      <c r="L145" s="114" t="s">
        <v>79</v>
      </c>
      <c r="M145" s="114" t="s">
        <v>79</v>
      </c>
      <c r="N145" s="114" t="s">
        <v>79</v>
      </c>
      <c r="O145" s="114" t="s">
        <v>79</v>
      </c>
      <c r="P145" s="114" t="s">
        <v>79</v>
      </c>
      <c r="Q145" s="114" t="s">
        <v>79</v>
      </c>
      <c r="R145" s="114" t="s">
        <v>79</v>
      </c>
      <c r="S145" s="114" t="s">
        <v>79</v>
      </c>
      <c r="T145" s="114" t="s">
        <v>79</v>
      </c>
      <c r="U145" s="114" t="s">
        <v>79</v>
      </c>
      <c r="V145" s="114" t="s">
        <v>79</v>
      </c>
      <c r="W145" s="114" t="s">
        <v>79</v>
      </c>
      <c r="X145" s="108"/>
      <c r="Y145" s="108"/>
      <c r="Z145" s="108"/>
      <c r="AA145" s="108"/>
      <c r="AB145" s="93">
        <f>IFERROR(VLOOKUP(K145,'Վարկանիշային չափորոշիչներ'!$G$6:$GE$68,4,FALSE),0)</f>
        <v>0</v>
      </c>
      <c r="AC145" s="93">
        <f>IFERROR(VLOOKUP(L145,'Վարկանիշային չափորոշիչներ'!$G$6:$GE$68,4,FALSE),0)</f>
        <v>0</v>
      </c>
      <c r="AD145" s="93">
        <f>IFERROR(VLOOKUP(M145,'Վարկանիշային չափորոշիչներ'!$G$6:$GE$68,4,FALSE),0)</f>
        <v>0</v>
      </c>
      <c r="AE145" s="93">
        <f>IFERROR(VLOOKUP(N145,'Վարկանիշային չափորոշիչներ'!$G$6:$GE$68,4,FALSE),0)</f>
        <v>0</v>
      </c>
      <c r="AF145" s="93">
        <f>IFERROR(VLOOKUP(O145,'Վարկանիշային չափորոշիչներ'!$G$6:$GE$68,4,FALSE),0)</f>
        <v>0</v>
      </c>
      <c r="AG145" s="93">
        <f>IFERROR(VLOOKUP(P145,'Վարկանիշային չափորոշիչներ'!$G$6:$GE$68,4,FALSE),0)</f>
        <v>0</v>
      </c>
      <c r="AH145" s="93">
        <f>IFERROR(VLOOKUP(Q145,'Վարկանիշային չափորոշիչներ'!$G$6:$GE$68,4,FALSE),0)</f>
        <v>0</v>
      </c>
      <c r="AI145" s="93">
        <f>IFERROR(VLOOKUP(R145,'Վարկանիշային չափորոշիչներ'!$G$6:$GE$68,4,FALSE),0)</f>
        <v>0</v>
      </c>
      <c r="AJ145" s="93">
        <f>IFERROR(VLOOKUP(S145,'Վարկանիշային չափորոշիչներ'!$G$6:$GE$68,4,FALSE),0)</f>
        <v>0</v>
      </c>
      <c r="AK145" s="93">
        <f>IFERROR(VLOOKUP(T145,'Վարկանիշային չափորոշիչներ'!$G$6:$GE$68,4,FALSE),0)</f>
        <v>0</v>
      </c>
      <c r="AL145" s="93">
        <f>IFERROR(VLOOKUP(U145,'Վարկանիշային չափորոշիչներ'!$G$6:$GE$68,4,FALSE),0)</f>
        <v>0</v>
      </c>
      <c r="AM145" s="93">
        <f>IFERROR(VLOOKUP(V145,'Վարկանիշային չափորոշիչներ'!$G$6:$GE$68,4,FALSE),0)</f>
        <v>0</v>
      </c>
      <c r="AN145" s="93">
        <f t="shared" si="37"/>
        <v>0</v>
      </c>
    </row>
    <row r="146" spans="1:40" ht="24" outlineLevel="2">
      <c r="A146" s="239">
        <v>1004</v>
      </c>
      <c r="B146" s="239">
        <v>11001</v>
      </c>
      <c r="C146" s="333" t="s">
        <v>240</v>
      </c>
      <c r="D146" s="240"/>
      <c r="E146" s="240"/>
      <c r="F146" s="241"/>
      <c r="G146" s="242"/>
      <c r="H146" s="241"/>
      <c r="I146" s="112"/>
      <c r="J146" s="112"/>
      <c r="K146" s="94"/>
      <c r="L146" s="94"/>
      <c r="M146" s="94"/>
      <c r="N146" s="94"/>
      <c r="O146" s="94"/>
      <c r="P146" s="94"/>
      <c r="Q146" s="94"/>
      <c r="R146" s="94"/>
      <c r="S146" s="94"/>
      <c r="T146" s="94"/>
      <c r="U146" s="94"/>
      <c r="V146" s="94"/>
      <c r="W146" s="93">
        <f t="shared" ref="W146:W173" si="47">AN146</f>
        <v>0</v>
      </c>
      <c r="X146" s="108"/>
      <c r="Y146" s="108"/>
      <c r="Z146" s="108"/>
      <c r="AA146" s="108"/>
      <c r="AB146" s="93">
        <f>IFERROR(VLOOKUP(K146,'Վարկանիշային չափորոշիչներ'!$G$6:$GE$68,4,FALSE),0)</f>
        <v>0</v>
      </c>
      <c r="AC146" s="93">
        <f>IFERROR(VLOOKUP(L146,'Վարկանիշային չափորոշիչներ'!$G$6:$GE$68,4,FALSE),0)</f>
        <v>0</v>
      </c>
      <c r="AD146" s="93">
        <f>IFERROR(VLOOKUP(M146,'Վարկանիշային չափորոշիչներ'!$G$6:$GE$68,4,FALSE),0)</f>
        <v>0</v>
      </c>
      <c r="AE146" s="93">
        <f>IFERROR(VLOOKUP(N146,'Վարկանիշային չափորոշիչներ'!$G$6:$GE$68,4,FALSE),0)</f>
        <v>0</v>
      </c>
      <c r="AF146" s="93">
        <f>IFERROR(VLOOKUP(O146,'Վարկանիշային չափորոշիչներ'!$G$6:$GE$68,4,FALSE),0)</f>
        <v>0</v>
      </c>
      <c r="AG146" s="93">
        <f>IFERROR(VLOOKUP(P146,'Վարկանիշային չափորոշիչներ'!$G$6:$GE$68,4,FALSE),0)</f>
        <v>0</v>
      </c>
      <c r="AH146" s="93">
        <f>IFERROR(VLOOKUP(Q146,'Վարկանիշային չափորոշիչներ'!$G$6:$GE$68,4,FALSE),0)</f>
        <v>0</v>
      </c>
      <c r="AI146" s="93">
        <f>IFERROR(VLOOKUP(R146,'Վարկանիշային չափորոշիչներ'!$G$6:$GE$68,4,FALSE),0)</f>
        <v>0</v>
      </c>
      <c r="AJ146" s="93">
        <f>IFERROR(VLOOKUP(S146,'Վարկանիշային չափորոշիչներ'!$G$6:$GE$68,4,FALSE),0)</f>
        <v>0</v>
      </c>
      <c r="AK146" s="93">
        <f>IFERROR(VLOOKUP(T146,'Վարկանիշային չափորոշիչներ'!$G$6:$GE$68,4,FALSE),0)</f>
        <v>0</v>
      </c>
      <c r="AL146" s="93">
        <f>IFERROR(VLOOKUP(U146,'Վարկանիշային չափորոշիչներ'!$G$6:$GE$68,4,FALSE),0)</f>
        <v>0</v>
      </c>
      <c r="AM146" s="93">
        <f>IFERROR(VLOOKUP(V146,'Վարկանիշային չափորոշիչներ'!$G$6:$GE$68,4,FALSE),0)</f>
        <v>0</v>
      </c>
      <c r="AN146" s="93">
        <f t="shared" si="37"/>
        <v>0</v>
      </c>
    </row>
    <row r="147" spans="1:40" ht="24" outlineLevel="2">
      <c r="A147" s="239">
        <v>1004</v>
      </c>
      <c r="B147" s="239">
        <v>11002</v>
      </c>
      <c r="C147" s="333" t="s">
        <v>241</v>
      </c>
      <c r="D147" s="240"/>
      <c r="E147" s="240"/>
      <c r="F147" s="241"/>
      <c r="G147" s="242"/>
      <c r="H147" s="242"/>
      <c r="I147" s="112"/>
      <c r="J147" s="112"/>
      <c r="K147" s="94"/>
      <c r="L147" s="94"/>
      <c r="M147" s="94"/>
      <c r="N147" s="94"/>
      <c r="O147" s="94"/>
      <c r="P147" s="94"/>
      <c r="Q147" s="94"/>
      <c r="R147" s="94"/>
      <c r="S147" s="94"/>
      <c r="T147" s="94"/>
      <c r="U147" s="94"/>
      <c r="V147" s="94"/>
      <c r="W147" s="93">
        <f t="shared" si="47"/>
        <v>0</v>
      </c>
      <c r="X147" s="108"/>
      <c r="Y147" s="108"/>
      <c r="Z147" s="108"/>
      <c r="AA147" s="108"/>
      <c r="AB147" s="93">
        <f>IFERROR(VLOOKUP(K147,'Վարկանիշային չափորոշիչներ'!$G$6:$GE$68,4,FALSE),0)</f>
        <v>0</v>
      </c>
      <c r="AC147" s="93">
        <f>IFERROR(VLOOKUP(L147,'Վարկանիշային չափորոշիչներ'!$G$6:$GE$68,4,FALSE),0)</f>
        <v>0</v>
      </c>
      <c r="AD147" s="93">
        <f>IFERROR(VLOOKUP(M147,'Վարկանիշային չափորոշիչներ'!$G$6:$GE$68,4,FALSE),0)</f>
        <v>0</v>
      </c>
      <c r="AE147" s="93">
        <f>IFERROR(VLOOKUP(N147,'Վարկանիշային չափորոշիչներ'!$G$6:$GE$68,4,FALSE),0)</f>
        <v>0</v>
      </c>
      <c r="AF147" s="93">
        <f>IFERROR(VLOOKUP(O147,'Վարկանիշային չափորոշիչներ'!$G$6:$GE$68,4,FALSE),0)</f>
        <v>0</v>
      </c>
      <c r="AG147" s="93">
        <f>IFERROR(VLOOKUP(P147,'Վարկանիշային չափորոշիչներ'!$G$6:$GE$68,4,FALSE),0)</f>
        <v>0</v>
      </c>
      <c r="AH147" s="93">
        <f>IFERROR(VLOOKUP(Q147,'Վարկանիշային չափորոշիչներ'!$G$6:$GE$68,4,FALSE),0)</f>
        <v>0</v>
      </c>
      <c r="AI147" s="93">
        <f>IFERROR(VLOOKUP(R147,'Վարկանիշային չափորոշիչներ'!$G$6:$GE$68,4,FALSE),0)</f>
        <v>0</v>
      </c>
      <c r="AJ147" s="93">
        <f>IFERROR(VLOOKUP(S147,'Վարկանիշային չափորոշիչներ'!$G$6:$GE$68,4,FALSE),0)</f>
        <v>0</v>
      </c>
      <c r="AK147" s="93">
        <f>IFERROR(VLOOKUP(T147,'Վարկանիշային չափորոշիչներ'!$G$6:$GE$68,4,FALSE),0)</f>
        <v>0</v>
      </c>
      <c r="AL147" s="93">
        <f>IFERROR(VLOOKUP(U147,'Վարկանիշային չափորոշիչներ'!$G$6:$GE$68,4,FALSE),0)</f>
        <v>0</v>
      </c>
      <c r="AM147" s="93">
        <f>IFERROR(VLOOKUP(V147,'Վարկանիշային չափորոշիչներ'!$G$6:$GE$68,4,FALSE),0)</f>
        <v>0</v>
      </c>
      <c r="AN147" s="93">
        <f t="shared" si="37"/>
        <v>0</v>
      </c>
    </row>
    <row r="148" spans="1:40" ht="24" outlineLevel="2">
      <c r="A148" s="239">
        <v>1004</v>
      </c>
      <c r="B148" s="239">
        <v>11005</v>
      </c>
      <c r="C148" s="333" t="s">
        <v>242</v>
      </c>
      <c r="D148" s="240"/>
      <c r="E148" s="240"/>
      <c r="F148" s="241"/>
      <c r="G148" s="241"/>
      <c r="H148" s="242"/>
      <c r="I148" s="112"/>
      <c r="J148" s="112"/>
      <c r="K148" s="94"/>
      <c r="L148" s="94"/>
      <c r="M148" s="94"/>
      <c r="N148" s="94"/>
      <c r="O148" s="94"/>
      <c r="P148" s="94"/>
      <c r="Q148" s="94"/>
      <c r="R148" s="94"/>
      <c r="S148" s="94"/>
      <c r="T148" s="94"/>
      <c r="U148" s="94"/>
      <c r="V148" s="94"/>
      <c r="W148" s="93">
        <f t="shared" si="47"/>
        <v>0</v>
      </c>
      <c r="X148" s="108"/>
      <c r="Y148" s="108"/>
      <c r="Z148" s="108"/>
      <c r="AA148" s="108"/>
      <c r="AB148" s="93">
        <f>IFERROR(VLOOKUP(K148,'Վարկանիշային չափորոշիչներ'!$G$6:$GE$68,4,FALSE),0)</f>
        <v>0</v>
      </c>
      <c r="AC148" s="93">
        <f>IFERROR(VLOOKUP(L148,'Վարկանիշային չափորոշիչներ'!$G$6:$GE$68,4,FALSE),0)</f>
        <v>0</v>
      </c>
      <c r="AD148" s="93">
        <f>IFERROR(VLOOKUP(M148,'Վարկանիշային չափորոշիչներ'!$G$6:$GE$68,4,FALSE),0)</f>
        <v>0</v>
      </c>
      <c r="AE148" s="93">
        <f>IFERROR(VLOOKUP(N148,'Վարկանիշային չափորոշիչներ'!$G$6:$GE$68,4,FALSE),0)</f>
        <v>0</v>
      </c>
      <c r="AF148" s="93">
        <f>IFERROR(VLOOKUP(O148,'Վարկանիշային չափորոշիչներ'!$G$6:$GE$68,4,FALSE),0)</f>
        <v>0</v>
      </c>
      <c r="AG148" s="93">
        <f>IFERROR(VLOOKUP(P148,'Վարկանիշային չափորոշիչներ'!$G$6:$GE$68,4,FALSE),0)</f>
        <v>0</v>
      </c>
      <c r="AH148" s="93">
        <f>IFERROR(VLOOKUP(Q148,'Վարկանիշային չափորոշիչներ'!$G$6:$GE$68,4,FALSE),0)</f>
        <v>0</v>
      </c>
      <c r="AI148" s="93">
        <f>IFERROR(VLOOKUP(R148,'Վարկանիշային չափորոշիչներ'!$G$6:$GE$68,4,FALSE),0)</f>
        <v>0</v>
      </c>
      <c r="AJ148" s="93">
        <f>IFERROR(VLOOKUP(S148,'Վարկանիշային չափորոշիչներ'!$G$6:$GE$68,4,FALSE),0)</f>
        <v>0</v>
      </c>
      <c r="AK148" s="93">
        <f>IFERROR(VLOOKUP(T148,'Վարկանիշային չափորոշիչներ'!$G$6:$GE$68,4,FALSE),0)</f>
        <v>0</v>
      </c>
      <c r="AL148" s="93">
        <f>IFERROR(VLOOKUP(U148,'Վարկանիշային չափորոշիչներ'!$G$6:$GE$68,4,FALSE),0)</f>
        <v>0</v>
      </c>
      <c r="AM148" s="93">
        <f>IFERROR(VLOOKUP(V148,'Վարկանիշային չափորոշիչներ'!$G$6:$GE$68,4,FALSE),0)</f>
        <v>0</v>
      </c>
      <c r="AN148" s="93">
        <f t="shared" si="37"/>
        <v>0</v>
      </c>
    </row>
    <row r="149" spans="1:40" ht="36" outlineLevel="2">
      <c r="A149" s="239">
        <v>1004</v>
      </c>
      <c r="B149" s="239">
        <v>11006</v>
      </c>
      <c r="C149" s="333" t="s">
        <v>243</v>
      </c>
      <c r="D149" s="240"/>
      <c r="E149" s="240"/>
      <c r="F149" s="241"/>
      <c r="G149" s="241"/>
      <c r="H149" s="242"/>
      <c r="I149" s="112"/>
      <c r="J149" s="112"/>
      <c r="K149" s="94"/>
      <c r="L149" s="94"/>
      <c r="M149" s="94"/>
      <c r="N149" s="94"/>
      <c r="O149" s="94"/>
      <c r="P149" s="94"/>
      <c r="Q149" s="94"/>
      <c r="R149" s="94"/>
      <c r="S149" s="94"/>
      <c r="T149" s="94"/>
      <c r="U149" s="94"/>
      <c r="V149" s="94"/>
      <c r="W149" s="93">
        <f t="shared" si="47"/>
        <v>0</v>
      </c>
      <c r="X149" s="108"/>
      <c r="Y149" s="108"/>
      <c r="Z149" s="108"/>
      <c r="AA149" s="108"/>
      <c r="AB149" s="93">
        <f>IFERROR(VLOOKUP(K149,'Վարկանիշային չափորոշիչներ'!$G$6:$GE$68,4,FALSE),0)</f>
        <v>0</v>
      </c>
      <c r="AC149" s="93">
        <f>IFERROR(VLOOKUP(L149,'Վարկանիշային չափորոշիչներ'!$G$6:$GE$68,4,FALSE),0)</f>
        <v>0</v>
      </c>
      <c r="AD149" s="93">
        <f>IFERROR(VLOOKUP(M149,'Վարկանիշային չափորոշիչներ'!$G$6:$GE$68,4,FALSE),0)</f>
        <v>0</v>
      </c>
      <c r="AE149" s="93">
        <f>IFERROR(VLOOKUP(N149,'Վարկանիշային չափորոշիչներ'!$G$6:$GE$68,4,FALSE),0)</f>
        <v>0</v>
      </c>
      <c r="AF149" s="93">
        <f>IFERROR(VLOOKUP(O149,'Վարկանիշային չափորոշիչներ'!$G$6:$GE$68,4,FALSE),0)</f>
        <v>0</v>
      </c>
      <c r="AG149" s="93">
        <f>IFERROR(VLOOKUP(P149,'Վարկանիշային չափորոշիչներ'!$G$6:$GE$68,4,FALSE),0)</f>
        <v>0</v>
      </c>
      <c r="AH149" s="93">
        <f>IFERROR(VLOOKUP(Q149,'Վարկանիշային չափորոշիչներ'!$G$6:$GE$68,4,FALSE),0)</f>
        <v>0</v>
      </c>
      <c r="AI149" s="93">
        <f>IFERROR(VLOOKUP(R149,'Վարկանիշային չափորոշիչներ'!$G$6:$GE$68,4,FALSE),0)</f>
        <v>0</v>
      </c>
      <c r="AJ149" s="93">
        <f>IFERROR(VLOOKUP(S149,'Վարկանիշային չափորոշիչներ'!$G$6:$GE$68,4,FALSE),0)</f>
        <v>0</v>
      </c>
      <c r="AK149" s="93">
        <f>IFERROR(VLOOKUP(T149,'Վարկանիշային չափորոշիչներ'!$G$6:$GE$68,4,FALSE),0)</f>
        <v>0</v>
      </c>
      <c r="AL149" s="93">
        <f>IFERROR(VLOOKUP(U149,'Վարկանիշային չափորոշիչներ'!$G$6:$GE$68,4,FALSE),0)</f>
        <v>0</v>
      </c>
      <c r="AM149" s="93">
        <f>IFERROR(VLOOKUP(V149,'Վարկանիշային չափորոշիչներ'!$G$6:$GE$68,4,FALSE),0)</f>
        <v>0</v>
      </c>
      <c r="AN149" s="93">
        <f t="shared" si="37"/>
        <v>0</v>
      </c>
    </row>
    <row r="150" spans="1:40" ht="36" outlineLevel="2">
      <c r="A150" s="239">
        <v>1004</v>
      </c>
      <c r="B150" s="239">
        <v>11007</v>
      </c>
      <c r="C150" s="333" t="s">
        <v>244</v>
      </c>
      <c r="D150" s="240"/>
      <c r="E150" s="240"/>
      <c r="F150" s="241"/>
      <c r="G150" s="241"/>
      <c r="H150" s="242"/>
      <c r="I150" s="112"/>
      <c r="J150" s="112"/>
      <c r="K150" s="94"/>
      <c r="L150" s="94"/>
      <c r="M150" s="94"/>
      <c r="N150" s="94"/>
      <c r="O150" s="94"/>
      <c r="P150" s="94"/>
      <c r="Q150" s="94"/>
      <c r="R150" s="94"/>
      <c r="S150" s="94"/>
      <c r="T150" s="94"/>
      <c r="U150" s="94"/>
      <c r="V150" s="94"/>
      <c r="W150" s="93">
        <f t="shared" si="47"/>
        <v>0</v>
      </c>
      <c r="X150" s="108"/>
      <c r="Y150" s="108"/>
      <c r="Z150" s="108"/>
      <c r="AA150" s="108"/>
      <c r="AB150" s="93">
        <f>IFERROR(VLOOKUP(K150,'Վարկանիշային չափորոշիչներ'!$G$6:$GE$68,4,FALSE),0)</f>
        <v>0</v>
      </c>
      <c r="AC150" s="93">
        <f>IFERROR(VLOOKUP(L150,'Վարկանիշային չափորոշիչներ'!$G$6:$GE$68,4,FALSE),0)</f>
        <v>0</v>
      </c>
      <c r="AD150" s="93">
        <f>IFERROR(VLOOKUP(M150,'Վարկանիշային չափորոշիչներ'!$G$6:$GE$68,4,FALSE),0)</f>
        <v>0</v>
      </c>
      <c r="AE150" s="93">
        <f>IFERROR(VLOOKUP(N150,'Վարկանիշային չափորոշիչներ'!$G$6:$GE$68,4,FALSE),0)</f>
        <v>0</v>
      </c>
      <c r="AF150" s="93">
        <f>IFERROR(VLOOKUP(O150,'Վարկանիշային չափորոշիչներ'!$G$6:$GE$68,4,FALSE),0)</f>
        <v>0</v>
      </c>
      <c r="AG150" s="93">
        <f>IFERROR(VLOOKUP(P150,'Վարկանիշային չափորոշիչներ'!$G$6:$GE$68,4,FALSE),0)</f>
        <v>0</v>
      </c>
      <c r="AH150" s="93">
        <f>IFERROR(VLOOKUP(Q150,'Վարկանիշային չափորոշիչներ'!$G$6:$GE$68,4,FALSE),0)</f>
        <v>0</v>
      </c>
      <c r="AI150" s="93">
        <f>IFERROR(VLOOKUP(R150,'Վարկանիշային չափորոշիչներ'!$G$6:$GE$68,4,FALSE),0)</f>
        <v>0</v>
      </c>
      <c r="AJ150" s="93">
        <f>IFERROR(VLOOKUP(S150,'Վարկանիշային չափորոշիչներ'!$G$6:$GE$68,4,FALSE),0)</f>
        <v>0</v>
      </c>
      <c r="AK150" s="93">
        <f>IFERROR(VLOOKUP(T150,'Վարկանիշային չափորոշիչներ'!$G$6:$GE$68,4,FALSE),0)</f>
        <v>0</v>
      </c>
      <c r="AL150" s="93">
        <f>IFERROR(VLOOKUP(U150,'Վարկանիշային չափորոշիչներ'!$G$6:$GE$68,4,FALSE),0)</f>
        <v>0</v>
      </c>
      <c r="AM150" s="93">
        <f>IFERROR(VLOOKUP(V150,'Վարկանիշային չափորոշիչներ'!$G$6:$GE$68,4,FALSE),0)</f>
        <v>0</v>
      </c>
      <c r="AN150" s="93">
        <f t="shared" si="37"/>
        <v>0</v>
      </c>
    </row>
    <row r="151" spans="1:40" ht="36" outlineLevel="2">
      <c r="A151" s="239">
        <v>1004</v>
      </c>
      <c r="B151" s="239">
        <v>11008</v>
      </c>
      <c r="C151" s="333" t="s">
        <v>245</v>
      </c>
      <c r="D151" s="240"/>
      <c r="E151" s="240"/>
      <c r="F151" s="241"/>
      <c r="G151" s="241"/>
      <c r="H151" s="242"/>
      <c r="I151" s="112"/>
      <c r="J151" s="112"/>
      <c r="K151" s="94"/>
      <c r="L151" s="94"/>
      <c r="M151" s="94"/>
      <c r="N151" s="94"/>
      <c r="O151" s="94"/>
      <c r="P151" s="94"/>
      <c r="Q151" s="94"/>
      <c r="R151" s="94"/>
      <c r="S151" s="94"/>
      <c r="T151" s="94"/>
      <c r="U151" s="94"/>
      <c r="V151" s="94"/>
      <c r="W151" s="93">
        <f t="shared" si="47"/>
        <v>0</v>
      </c>
      <c r="X151" s="108"/>
      <c r="Y151" s="108"/>
      <c r="Z151" s="108"/>
      <c r="AA151" s="108"/>
      <c r="AB151" s="93">
        <f>IFERROR(VLOOKUP(K151,'Վարկանիշային չափորոշիչներ'!$G$6:$GE$68,4,FALSE),0)</f>
        <v>0</v>
      </c>
      <c r="AC151" s="93">
        <f>IFERROR(VLOOKUP(L151,'Վարկանիշային չափորոշիչներ'!$G$6:$GE$68,4,FALSE),0)</f>
        <v>0</v>
      </c>
      <c r="AD151" s="93">
        <f>IFERROR(VLOOKUP(M151,'Վարկանիշային չափորոշիչներ'!$G$6:$GE$68,4,FALSE),0)</f>
        <v>0</v>
      </c>
      <c r="AE151" s="93">
        <f>IFERROR(VLOOKUP(N151,'Վարկանիշային չափորոշիչներ'!$G$6:$GE$68,4,FALSE),0)</f>
        <v>0</v>
      </c>
      <c r="AF151" s="93">
        <f>IFERROR(VLOOKUP(O151,'Վարկանիշային չափորոշիչներ'!$G$6:$GE$68,4,FALSE),0)</f>
        <v>0</v>
      </c>
      <c r="AG151" s="93">
        <f>IFERROR(VLOOKUP(P151,'Վարկանիշային չափորոշիչներ'!$G$6:$GE$68,4,FALSE),0)</f>
        <v>0</v>
      </c>
      <c r="AH151" s="93">
        <f>IFERROR(VLOOKUP(Q151,'Վարկանիշային չափորոշիչներ'!$G$6:$GE$68,4,FALSE),0)</f>
        <v>0</v>
      </c>
      <c r="AI151" s="93">
        <f>IFERROR(VLOOKUP(R151,'Վարկանիշային չափորոշիչներ'!$G$6:$GE$68,4,FALSE),0)</f>
        <v>0</v>
      </c>
      <c r="AJ151" s="93">
        <f>IFERROR(VLOOKUP(S151,'Վարկանիշային չափորոշիչներ'!$G$6:$GE$68,4,FALSE),0)</f>
        <v>0</v>
      </c>
      <c r="AK151" s="93">
        <f>IFERROR(VLOOKUP(T151,'Վարկանիշային չափորոշիչներ'!$G$6:$GE$68,4,FALSE),0)</f>
        <v>0</v>
      </c>
      <c r="AL151" s="93">
        <f>IFERROR(VLOOKUP(U151,'Վարկանիշային չափորոշիչներ'!$G$6:$GE$68,4,FALSE),0)</f>
        <v>0</v>
      </c>
      <c r="AM151" s="93">
        <f>IFERROR(VLOOKUP(V151,'Վարկանիշային չափորոշիչներ'!$G$6:$GE$68,4,FALSE),0)</f>
        <v>0</v>
      </c>
      <c r="AN151" s="93">
        <f t="shared" si="37"/>
        <v>0</v>
      </c>
    </row>
    <row r="152" spans="1:40" ht="36" outlineLevel="2">
      <c r="A152" s="239">
        <v>1004</v>
      </c>
      <c r="B152" s="239">
        <v>11009</v>
      </c>
      <c r="C152" s="333" t="s">
        <v>246</v>
      </c>
      <c r="D152" s="240"/>
      <c r="E152" s="240"/>
      <c r="F152" s="241"/>
      <c r="G152" s="241"/>
      <c r="H152" s="242"/>
      <c r="I152" s="112"/>
      <c r="J152" s="112"/>
      <c r="K152" s="94"/>
      <c r="L152" s="94"/>
      <c r="M152" s="94"/>
      <c r="N152" s="94"/>
      <c r="O152" s="94"/>
      <c r="P152" s="94"/>
      <c r="Q152" s="94"/>
      <c r="R152" s="94"/>
      <c r="S152" s="94"/>
      <c r="T152" s="94"/>
      <c r="U152" s="94"/>
      <c r="V152" s="94"/>
      <c r="W152" s="93">
        <f t="shared" si="47"/>
        <v>0</v>
      </c>
      <c r="X152" s="108"/>
      <c r="Y152" s="108"/>
      <c r="Z152" s="108"/>
      <c r="AA152" s="108"/>
      <c r="AB152" s="93">
        <f>IFERROR(VLOOKUP(K152,'Վարկանիշային չափորոշիչներ'!$G$6:$GE$68,4,FALSE),0)</f>
        <v>0</v>
      </c>
      <c r="AC152" s="93">
        <f>IFERROR(VLOOKUP(L152,'Վարկանիշային չափորոշիչներ'!$G$6:$GE$68,4,FALSE),0)</f>
        <v>0</v>
      </c>
      <c r="AD152" s="93">
        <f>IFERROR(VLOOKUP(M152,'Վարկանիշային չափորոշիչներ'!$G$6:$GE$68,4,FALSE),0)</f>
        <v>0</v>
      </c>
      <c r="AE152" s="93">
        <f>IFERROR(VLOOKUP(N152,'Վարկանիշային չափորոշիչներ'!$G$6:$GE$68,4,FALSE),0)</f>
        <v>0</v>
      </c>
      <c r="AF152" s="93">
        <f>IFERROR(VLOOKUP(O152,'Վարկանիշային չափորոշիչներ'!$G$6:$GE$68,4,FALSE),0)</f>
        <v>0</v>
      </c>
      <c r="AG152" s="93">
        <f>IFERROR(VLOOKUP(P152,'Վարկանիշային չափորոշիչներ'!$G$6:$GE$68,4,FALSE),0)</f>
        <v>0</v>
      </c>
      <c r="AH152" s="93">
        <f>IFERROR(VLOOKUP(Q152,'Վարկանիշային չափորոշիչներ'!$G$6:$GE$68,4,FALSE),0)</f>
        <v>0</v>
      </c>
      <c r="AI152" s="93">
        <f>IFERROR(VLOOKUP(R152,'Վարկանիշային չափորոշիչներ'!$G$6:$GE$68,4,FALSE),0)</f>
        <v>0</v>
      </c>
      <c r="AJ152" s="93">
        <f>IFERROR(VLOOKUP(S152,'Վարկանիշային չափորոշիչներ'!$G$6:$GE$68,4,FALSE),0)</f>
        <v>0</v>
      </c>
      <c r="AK152" s="93">
        <f>IFERROR(VLOOKUP(T152,'Վարկանիշային չափորոշիչներ'!$G$6:$GE$68,4,FALSE),0)</f>
        <v>0</v>
      </c>
      <c r="AL152" s="93">
        <f>IFERROR(VLOOKUP(U152,'Վարկանիշային չափորոշիչներ'!$G$6:$GE$68,4,FALSE),0)</f>
        <v>0</v>
      </c>
      <c r="AM152" s="93">
        <f>IFERROR(VLOOKUP(V152,'Վարկանիշային չափորոշիչներ'!$G$6:$GE$68,4,FALSE),0)</f>
        <v>0</v>
      </c>
      <c r="AN152" s="93">
        <f t="shared" si="37"/>
        <v>0</v>
      </c>
    </row>
    <row r="153" spans="1:40" ht="72" outlineLevel="2">
      <c r="A153" s="239">
        <v>1004</v>
      </c>
      <c r="B153" s="239">
        <v>11010</v>
      </c>
      <c r="C153" s="333" t="s">
        <v>247</v>
      </c>
      <c r="D153" s="240"/>
      <c r="E153" s="240"/>
      <c r="F153" s="241"/>
      <c r="G153" s="241"/>
      <c r="H153" s="242"/>
      <c r="I153" s="112"/>
      <c r="J153" s="112"/>
      <c r="K153" s="94"/>
      <c r="L153" s="94"/>
      <c r="M153" s="94"/>
      <c r="N153" s="94"/>
      <c r="O153" s="94"/>
      <c r="P153" s="94"/>
      <c r="Q153" s="94"/>
      <c r="R153" s="94"/>
      <c r="S153" s="94"/>
      <c r="T153" s="94"/>
      <c r="U153" s="94"/>
      <c r="V153" s="94"/>
      <c r="W153" s="93">
        <f t="shared" si="47"/>
        <v>0</v>
      </c>
      <c r="X153" s="108"/>
      <c r="Y153" s="108"/>
      <c r="Z153" s="108"/>
      <c r="AA153" s="108"/>
      <c r="AB153" s="93">
        <f>IFERROR(VLOOKUP(K153,'Վարկանիշային չափորոշիչներ'!$G$6:$GE$68,4,FALSE),0)</f>
        <v>0</v>
      </c>
      <c r="AC153" s="93">
        <f>IFERROR(VLOOKUP(L153,'Վարկանիշային չափորոշիչներ'!$G$6:$GE$68,4,FALSE),0)</f>
        <v>0</v>
      </c>
      <c r="AD153" s="93">
        <f>IFERROR(VLOOKUP(M153,'Վարկանիշային չափորոշիչներ'!$G$6:$GE$68,4,FALSE),0)</f>
        <v>0</v>
      </c>
      <c r="AE153" s="93">
        <f>IFERROR(VLOOKUP(N153,'Վարկանիշային չափորոշիչներ'!$G$6:$GE$68,4,FALSE),0)</f>
        <v>0</v>
      </c>
      <c r="AF153" s="93">
        <f>IFERROR(VLOOKUP(O153,'Վարկանիշային չափորոշիչներ'!$G$6:$GE$68,4,FALSE),0)</f>
        <v>0</v>
      </c>
      <c r="AG153" s="93">
        <f>IFERROR(VLOOKUP(P153,'Վարկանիշային չափորոշիչներ'!$G$6:$GE$68,4,FALSE),0)</f>
        <v>0</v>
      </c>
      <c r="AH153" s="93">
        <f>IFERROR(VLOOKUP(Q153,'Վարկանիշային չափորոշիչներ'!$G$6:$GE$68,4,FALSE),0)</f>
        <v>0</v>
      </c>
      <c r="AI153" s="93">
        <f>IFERROR(VLOOKUP(R153,'Վարկանիշային չափորոշիչներ'!$G$6:$GE$68,4,FALSE),0)</f>
        <v>0</v>
      </c>
      <c r="AJ153" s="93">
        <f>IFERROR(VLOOKUP(S153,'Վարկանիշային չափորոշիչներ'!$G$6:$GE$68,4,FALSE),0)</f>
        <v>0</v>
      </c>
      <c r="AK153" s="93">
        <f>IFERROR(VLOOKUP(T153,'Վարկանիշային չափորոշիչներ'!$G$6:$GE$68,4,FALSE),0)</f>
        <v>0</v>
      </c>
      <c r="AL153" s="93">
        <f>IFERROR(VLOOKUP(U153,'Վարկանիշային չափորոշիչներ'!$G$6:$GE$68,4,FALSE),0)</f>
        <v>0</v>
      </c>
      <c r="AM153" s="93">
        <f>IFERROR(VLOOKUP(V153,'Վարկանիշային չափորոշիչներ'!$G$6:$GE$68,4,FALSE),0)</f>
        <v>0</v>
      </c>
      <c r="AN153" s="93">
        <f t="shared" si="37"/>
        <v>0</v>
      </c>
    </row>
    <row r="154" spans="1:40" ht="72" outlineLevel="2">
      <c r="A154" s="239">
        <v>1004</v>
      </c>
      <c r="B154" s="239">
        <v>11011</v>
      </c>
      <c r="C154" s="333" t="s">
        <v>248</v>
      </c>
      <c r="D154" s="240"/>
      <c r="E154" s="240"/>
      <c r="F154" s="241"/>
      <c r="G154" s="241"/>
      <c r="H154" s="242"/>
      <c r="I154" s="112"/>
      <c r="J154" s="112"/>
      <c r="K154" s="94"/>
      <c r="L154" s="94"/>
      <c r="M154" s="94"/>
      <c r="N154" s="94"/>
      <c r="O154" s="94"/>
      <c r="P154" s="94"/>
      <c r="Q154" s="94"/>
      <c r="R154" s="94"/>
      <c r="S154" s="94"/>
      <c r="T154" s="94"/>
      <c r="U154" s="94"/>
      <c r="V154" s="94"/>
      <c r="W154" s="93">
        <f t="shared" si="47"/>
        <v>0</v>
      </c>
      <c r="X154" s="108"/>
      <c r="Y154" s="108"/>
      <c r="Z154" s="108"/>
      <c r="AA154" s="108"/>
      <c r="AB154" s="93">
        <f>IFERROR(VLOOKUP(K154,'Վարկանիշային չափորոշիչներ'!$G$6:$GE$68,4,FALSE),0)</f>
        <v>0</v>
      </c>
      <c r="AC154" s="93">
        <f>IFERROR(VLOOKUP(L154,'Վարկանիշային չափորոշիչներ'!$G$6:$GE$68,4,FALSE),0)</f>
        <v>0</v>
      </c>
      <c r="AD154" s="93">
        <f>IFERROR(VLOOKUP(M154,'Վարկանիշային չափորոշիչներ'!$G$6:$GE$68,4,FALSE),0)</f>
        <v>0</v>
      </c>
      <c r="AE154" s="93">
        <f>IFERROR(VLOOKUP(N154,'Վարկանիշային չափորոշիչներ'!$G$6:$GE$68,4,FALSE),0)</f>
        <v>0</v>
      </c>
      <c r="AF154" s="93">
        <f>IFERROR(VLOOKUP(O154,'Վարկանիշային չափորոշիչներ'!$G$6:$GE$68,4,FALSE),0)</f>
        <v>0</v>
      </c>
      <c r="AG154" s="93">
        <f>IFERROR(VLOOKUP(P154,'Վարկանիշային չափորոշիչներ'!$G$6:$GE$68,4,FALSE),0)</f>
        <v>0</v>
      </c>
      <c r="AH154" s="93">
        <f>IFERROR(VLOOKUP(Q154,'Վարկանիշային չափորոշիչներ'!$G$6:$GE$68,4,FALSE),0)</f>
        <v>0</v>
      </c>
      <c r="AI154" s="93">
        <f>IFERROR(VLOOKUP(R154,'Վարկանիշային չափորոշիչներ'!$G$6:$GE$68,4,FALSE),0)</f>
        <v>0</v>
      </c>
      <c r="AJ154" s="93">
        <f>IFERROR(VLOOKUP(S154,'Վարկանիշային չափորոշիչներ'!$G$6:$GE$68,4,FALSE),0)</f>
        <v>0</v>
      </c>
      <c r="AK154" s="93">
        <f>IFERROR(VLOOKUP(T154,'Վարկանիշային չափորոշիչներ'!$G$6:$GE$68,4,FALSE),0)</f>
        <v>0</v>
      </c>
      <c r="AL154" s="93">
        <f>IFERROR(VLOOKUP(U154,'Վարկանիշային չափորոշիչներ'!$G$6:$GE$68,4,FALSE),0)</f>
        <v>0</v>
      </c>
      <c r="AM154" s="93">
        <f>IFERROR(VLOOKUP(V154,'Վարկանիշային չափորոշիչներ'!$G$6:$GE$68,4,FALSE),0)</f>
        <v>0</v>
      </c>
      <c r="AN154" s="93">
        <f t="shared" si="37"/>
        <v>0</v>
      </c>
    </row>
    <row r="155" spans="1:40" ht="24" outlineLevel="2">
      <c r="A155" s="239">
        <v>1004</v>
      </c>
      <c r="B155" s="239">
        <v>11013</v>
      </c>
      <c r="C155" s="333" t="s">
        <v>249</v>
      </c>
      <c r="D155" s="240"/>
      <c r="E155" s="240"/>
      <c r="F155" s="241"/>
      <c r="G155" s="242"/>
      <c r="H155" s="242"/>
      <c r="I155" s="112"/>
      <c r="J155" s="112"/>
      <c r="K155" s="94"/>
      <c r="L155" s="94"/>
      <c r="M155" s="94"/>
      <c r="N155" s="94"/>
      <c r="O155" s="94"/>
      <c r="P155" s="94"/>
      <c r="Q155" s="94"/>
      <c r="R155" s="94"/>
      <c r="S155" s="94"/>
      <c r="T155" s="94"/>
      <c r="U155" s="94"/>
      <c r="V155" s="94"/>
      <c r="W155" s="93">
        <f t="shared" si="47"/>
        <v>0</v>
      </c>
      <c r="X155" s="108"/>
      <c r="Y155" s="108"/>
      <c r="Z155" s="108"/>
      <c r="AA155" s="108"/>
      <c r="AB155" s="93">
        <f>IFERROR(VLOOKUP(K155,'Վարկանիշային չափորոշիչներ'!$G$6:$GE$68,4,FALSE),0)</f>
        <v>0</v>
      </c>
      <c r="AC155" s="93">
        <f>IFERROR(VLOOKUP(L155,'Վարկանիշային չափորոշիչներ'!$G$6:$GE$68,4,FALSE),0)</f>
        <v>0</v>
      </c>
      <c r="AD155" s="93">
        <f>IFERROR(VLOOKUP(M155,'Վարկանիշային չափորոշիչներ'!$G$6:$GE$68,4,FALSE),0)</f>
        <v>0</v>
      </c>
      <c r="AE155" s="93">
        <f>IFERROR(VLOOKUP(N155,'Վարկանիշային չափորոշիչներ'!$G$6:$GE$68,4,FALSE),0)</f>
        <v>0</v>
      </c>
      <c r="AF155" s="93">
        <f>IFERROR(VLOOKUP(O155,'Վարկանիշային չափորոշիչներ'!$G$6:$GE$68,4,FALSE),0)</f>
        <v>0</v>
      </c>
      <c r="AG155" s="93">
        <f>IFERROR(VLOOKUP(P155,'Վարկանիշային չափորոշիչներ'!$G$6:$GE$68,4,FALSE),0)</f>
        <v>0</v>
      </c>
      <c r="AH155" s="93">
        <f>IFERROR(VLOOKUP(Q155,'Վարկանիշային չափորոշիչներ'!$G$6:$GE$68,4,FALSE),0)</f>
        <v>0</v>
      </c>
      <c r="AI155" s="93">
        <f>IFERROR(VLOOKUP(R155,'Վարկանիշային չափորոշիչներ'!$G$6:$GE$68,4,FALSE),0)</f>
        <v>0</v>
      </c>
      <c r="AJ155" s="93">
        <f>IFERROR(VLOOKUP(S155,'Վարկանիշային չափորոշիչներ'!$G$6:$GE$68,4,FALSE),0)</f>
        <v>0</v>
      </c>
      <c r="AK155" s="93">
        <f>IFERROR(VLOOKUP(T155,'Վարկանիշային չափորոշիչներ'!$G$6:$GE$68,4,FALSE),0)</f>
        <v>0</v>
      </c>
      <c r="AL155" s="93">
        <f>IFERROR(VLOOKUP(U155,'Վարկանիշային չափորոշիչներ'!$G$6:$GE$68,4,FALSE),0)</f>
        <v>0</v>
      </c>
      <c r="AM155" s="93">
        <f>IFERROR(VLOOKUP(V155,'Վարկանիշային չափորոշիչներ'!$G$6:$GE$68,4,FALSE),0)</f>
        <v>0</v>
      </c>
      <c r="AN155" s="93">
        <f t="shared" si="37"/>
        <v>0</v>
      </c>
    </row>
    <row r="156" spans="1:40" ht="36" outlineLevel="2">
      <c r="A156" s="239">
        <v>1004</v>
      </c>
      <c r="B156" s="239">
        <v>11016</v>
      </c>
      <c r="C156" s="333" t="s">
        <v>250</v>
      </c>
      <c r="D156" s="240"/>
      <c r="E156" s="240"/>
      <c r="F156" s="241"/>
      <c r="G156" s="242"/>
      <c r="H156" s="242"/>
      <c r="I156" s="112"/>
      <c r="J156" s="112"/>
      <c r="K156" s="94"/>
      <c r="L156" s="94"/>
      <c r="M156" s="94"/>
      <c r="N156" s="94"/>
      <c r="O156" s="94"/>
      <c r="P156" s="94"/>
      <c r="Q156" s="94"/>
      <c r="R156" s="94"/>
      <c r="S156" s="94"/>
      <c r="T156" s="94"/>
      <c r="U156" s="94"/>
      <c r="V156" s="94"/>
      <c r="W156" s="93">
        <f t="shared" si="47"/>
        <v>0</v>
      </c>
      <c r="X156" s="108"/>
      <c r="Y156" s="108"/>
      <c r="Z156" s="108"/>
      <c r="AA156" s="108"/>
      <c r="AB156" s="93">
        <f>IFERROR(VLOOKUP(K156,'Վարկանիշային չափորոշիչներ'!$G$6:$GE$68,4,FALSE),0)</f>
        <v>0</v>
      </c>
      <c r="AC156" s="93">
        <f>IFERROR(VLOOKUP(L156,'Վարկանիշային չափորոշիչներ'!$G$6:$GE$68,4,FALSE),0)</f>
        <v>0</v>
      </c>
      <c r="AD156" s="93">
        <f>IFERROR(VLOOKUP(M156,'Վարկանիշային չափորոշիչներ'!$G$6:$GE$68,4,FALSE),0)</f>
        <v>0</v>
      </c>
      <c r="AE156" s="93">
        <f>IFERROR(VLOOKUP(N156,'Վարկանիշային չափորոշիչներ'!$G$6:$GE$68,4,FALSE),0)</f>
        <v>0</v>
      </c>
      <c r="AF156" s="93">
        <f>IFERROR(VLOOKUP(O156,'Վարկանիշային չափորոշիչներ'!$G$6:$GE$68,4,FALSE),0)</f>
        <v>0</v>
      </c>
      <c r="AG156" s="93">
        <f>IFERROR(VLOOKUP(P156,'Վարկանիշային չափորոշիչներ'!$G$6:$GE$68,4,FALSE),0)</f>
        <v>0</v>
      </c>
      <c r="AH156" s="93">
        <f>IFERROR(VLOOKUP(Q156,'Վարկանիշային չափորոշիչներ'!$G$6:$GE$68,4,FALSE),0)</f>
        <v>0</v>
      </c>
      <c r="AI156" s="93">
        <f>IFERROR(VLOOKUP(R156,'Վարկանիշային չափորոշիչներ'!$G$6:$GE$68,4,FALSE),0)</f>
        <v>0</v>
      </c>
      <c r="AJ156" s="93">
        <f>IFERROR(VLOOKUP(S156,'Վարկանիշային չափորոշիչներ'!$G$6:$GE$68,4,FALSE),0)</f>
        <v>0</v>
      </c>
      <c r="AK156" s="93">
        <f>IFERROR(VLOOKUP(T156,'Վարկանիշային չափորոշիչներ'!$G$6:$GE$68,4,FALSE),0)</f>
        <v>0</v>
      </c>
      <c r="AL156" s="93">
        <f>IFERROR(VLOOKUP(U156,'Վարկանիշային չափորոշիչներ'!$G$6:$GE$68,4,FALSE),0)</f>
        <v>0</v>
      </c>
      <c r="AM156" s="93">
        <f>IFERROR(VLOOKUP(V156,'Վարկանիշային չափորոշիչներ'!$G$6:$GE$68,4,FALSE),0)</f>
        <v>0</v>
      </c>
      <c r="AN156" s="93">
        <f t="shared" si="37"/>
        <v>0</v>
      </c>
    </row>
    <row r="157" spans="1:40" outlineLevel="2">
      <c r="A157" s="239">
        <v>1004</v>
      </c>
      <c r="B157" s="239">
        <v>12001</v>
      </c>
      <c r="C157" s="333" t="s">
        <v>251</v>
      </c>
      <c r="D157" s="240"/>
      <c r="E157" s="240"/>
      <c r="F157" s="241"/>
      <c r="G157" s="241"/>
      <c r="H157" s="242"/>
      <c r="I157" s="112"/>
      <c r="J157" s="112"/>
      <c r="K157" s="94"/>
      <c r="L157" s="94"/>
      <c r="M157" s="94"/>
      <c r="N157" s="94"/>
      <c r="O157" s="94"/>
      <c r="P157" s="94"/>
      <c r="Q157" s="94"/>
      <c r="R157" s="94"/>
      <c r="S157" s="94"/>
      <c r="T157" s="94"/>
      <c r="U157" s="94"/>
      <c r="V157" s="94"/>
      <c r="W157" s="93">
        <f t="shared" si="47"/>
        <v>0</v>
      </c>
      <c r="X157" s="108"/>
      <c r="Y157" s="108"/>
      <c r="Z157" s="108"/>
      <c r="AA157" s="108"/>
      <c r="AB157" s="93">
        <f>IFERROR(VLOOKUP(K157,'Վարկանիշային չափորոշիչներ'!$G$6:$GE$68,4,FALSE),0)</f>
        <v>0</v>
      </c>
      <c r="AC157" s="93">
        <f>IFERROR(VLOOKUP(L157,'Վարկանիշային չափորոշիչներ'!$G$6:$GE$68,4,FALSE),0)</f>
        <v>0</v>
      </c>
      <c r="AD157" s="93">
        <f>IFERROR(VLOOKUP(M157,'Վարկանիշային չափորոշիչներ'!$G$6:$GE$68,4,FALSE),0)</f>
        <v>0</v>
      </c>
      <c r="AE157" s="93">
        <f>IFERROR(VLOOKUP(N157,'Վարկանիշային չափորոշիչներ'!$G$6:$GE$68,4,FALSE),0)</f>
        <v>0</v>
      </c>
      <c r="AF157" s="93">
        <f>IFERROR(VLOOKUP(O157,'Վարկանիշային չափորոշիչներ'!$G$6:$GE$68,4,FALSE),0)</f>
        <v>0</v>
      </c>
      <c r="AG157" s="93">
        <f>IFERROR(VLOOKUP(P157,'Վարկանիշային չափորոշիչներ'!$G$6:$GE$68,4,FALSE),0)</f>
        <v>0</v>
      </c>
      <c r="AH157" s="93">
        <f>IFERROR(VLOOKUP(Q157,'Վարկանիշային չափորոշիչներ'!$G$6:$GE$68,4,FALSE),0)</f>
        <v>0</v>
      </c>
      <c r="AI157" s="93">
        <f>IFERROR(VLOOKUP(R157,'Վարկանիշային չափորոշիչներ'!$G$6:$GE$68,4,FALSE),0)</f>
        <v>0</v>
      </c>
      <c r="AJ157" s="93">
        <f>IFERROR(VLOOKUP(S157,'Վարկանիշային չափորոշիչներ'!$G$6:$GE$68,4,FALSE),0)</f>
        <v>0</v>
      </c>
      <c r="AK157" s="93">
        <f>IFERROR(VLOOKUP(T157,'Վարկանիշային չափորոշիչներ'!$G$6:$GE$68,4,FALSE),0)</f>
        <v>0</v>
      </c>
      <c r="AL157" s="93">
        <f>IFERROR(VLOOKUP(U157,'Վարկանիշային չափորոշիչներ'!$G$6:$GE$68,4,FALSE),0)</f>
        <v>0</v>
      </c>
      <c r="AM157" s="93">
        <f>IFERROR(VLOOKUP(V157,'Վարկանիշային չափորոշիչներ'!$G$6:$GE$68,4,FALSE),0)</f>
        <v>0</v>
      </c>
      <c r="AN157" s="93">
        <f t="shared" si="37"/>
        <v>0</v>
      </c>
    </row>
    <row r="158" spans="1:40" ht="48" outlineLevel="2">
      <c r="A158" s="239">
        <v>1004</v>
      </c>
      <c r="B158" s="239">
        <v>12002</v>
      </c>
      <c r="C158" s="333" t="s">
        <v>252</v>
      </c>
      <c r="D158" s="240"/>
      <c r="E158" s="240"/>
      <c r="F158" s="241"/>
      <c r="G158" s="242"/>
      <c r="H158" s="242"/>
      <c r="I158" s="112"/>
      <c r="J158" s="112"/>
      <c r="K158" s="94"/>
      <c r="L158" s="94"/>
      <c r="M158" s="94"/>
      <c r="N158" s="94"/>
      <c r="O158" s="94"/>
      <c r="P158" s="94"/>
      <c r="Q158" s="94"/>
      <c r="R158" s="94"/>
      <c r="S158" s="94"/>
      <c r="T158" s="94"/>
      <c r="U158" s="94"/>
      <c r="V158" s="94"/>
      <c r="W158" s="93">
        <f t="shared" si="47"/>
        <v>0</v>
      </c>
      <c r="X158" s="108"/>
      <c r="Y158" s="108"/>
      <c r="Z158" s="108"/>
      <c r="AA158" s="108"/>
      <c r="AB158" s="93">
        <f>IFERROR(VLOOKUP(K158,'Վարկանիշային չափորոշիչներ'!$G$6:$GE$68,4,FALSE),0)</f>
        <v>0</v>
      </c>
      <c r="AC158" s="93">
        <f>IFERROR(VLOOKUP(L158,'Վարկանիշային չափորոշիչներ'!$G$6:$GE$68,4,FALSE),0)</f>
        <v>0</v>
      </c>
      <c r="AD158" s="93">
        <f>IFERROR(VLOOKUP(M158,'Վարկանիշային չափորոշիչներ'!$G$6:$GE$68,4,FALSE),0)</f>
        <v>0</v>
      </c>
      <c r="AE158" s="93">
        <f>IFERROR(VLOOKUP(N158,'Վարկանիշային չափորոշիչներ'!$G$6:$GE$68,4,FALSE),0)</f>
        <v>0</v>
      </c>
      <c r="AF158" s="93">
        <f>IFERROR(VLOOKUP(O158,'Վարկանիշային չափորոշիչներ'!$G$6:$GE$68,4,FALSE),0)</f>
        <v>0</v>
      </c>
      <c r="AG158" s="93">
        <f>IFERROR(VLOOKUP(P158,'Վարկանիշային չափորոշիչներ'!$G$6:$GE$68,4,FALSE),0)</f>
        <v>0</v>
      </c>
      <c r="AH158" s="93">
        <f>IFERROR(VLOOKUP(Q158,'Վարկանիշային չափորոշիչներ'!$G$6:$GE$68,4,FALSE),0)</f>
        <v>0</v>
      </c>
      <c r="AI158" s="93">
        <f>IFERROR(VLOOKUP(R158,'Վարկանիշային չափորոշիչներ'!$G$6:$GE$68,4,FALSE),0)</f>
        <v>0</v>
      </c>
      <c r="AJ158" s="93">
        <f>IFERROR(VLOOKUP(S158,'Վարկանիշային չափորոշիչներ'!$G$6:$GE$68,4,FALSE),0)</f>
        <v>0</v>
      </c>
      <c r="AK158" s="93">
        <f>IFERROR(VLOOKUP(T158,'Վարկանիշային չափորոշիչներ'!$G$6:$GE$68,4,FALSE),0)</f>
        <v>0</v>
      </c>
      <c r="AL158" s="93">
        <f>IFERROR(VLOOKUP(U158,'Վարկանիշային չափորոշիչներ'!$G$6:$GE$68,4,FALSE),0)</f>
        <v>0</v>
      </c>
      <c r="AM158" s="93">
        <f>IFERROR(VLOOKUP(V158,'Վարկանիշային չափորոշիչներ'!$G$6:$GE$68,4,FALSE),0)</f>
        <v>0</v>
      </c>
      <c r="AN158" s="93">
        <f t="shared" si="37"/>
        <v>0</v>
      </c>
    </row>
    <row r="159" spans="1:40" ht="24" outlineLevel="2">
      <c r="A159" s="239">
        <v>1004</v>
      </c>
      <c r="B159" s="239">
        <v>31001</v>
      </c>
      <c r="C159" s="333" t="s">
        <v>253</v>
      </c>
      <c r="D159" s="240"/>
      <c r="E159" s="240"/>
      <c r="F159" s="241"/>
      <c r="G159" s="242"/>
      <c r="H159" s="242"/>
      <c r="I159" s="112"/>
      <c r="J159" s="112"/>
      <c r="K159" s="94"/>
      <c r="L159" s="94"/>
      <c r="M159" s="94"/>
      <c r="N159" s="94"/>
      <c r="O159" s="94"/>
      <c r="P159" s="94"/>
      <c r="Q159" s="94"/>
      <c r="R159" s="94"/>
      <c r="S159" s="94"/>
      <c r="T159" s="94"/>
      <c r="U159" s="94"/>
      <c r="V159" s="94"/>
      <c r="W159" s="93">
        <f t="shared" si="47"/>
        <v>0</v>
      </c>
      <c r="X159" s="108"/>
      <c r="Y159" s="108"/>
      <c r="Z159" s="108"/>
      <c r="AA159" s="108"/>
      <c r="AB159" s="93">
        <f>IFERROR(VLOOKUP(K159,'Վարկանիշային չափորոշիչներ'!$G$6:$GE$68,4,FALSE),0)</f>
        <v>0</v>
      </c>
      <c r="AC159" s="93">
        <f>IFERROR(VLOOKUP(L159,'Վարկանիշային չափորոշիչներ'!$G$6:$GE$68,4,FALSE),0)</f>
        <v>0</v>
      </c>
      <c r="AD159" s="93">
        <f>IFERROR(VLOOKUP(M159,'Վարկանիշային չափորոշիչներ'!$G$6:$GE$68,4,FALSE),0)</f>
        <v>0</v>
      </c>
      <c r="AE159" s="93">
        <f>IFERROR(VLOOKUP(N159,'Վարկանիշային չափորոշիչներ'!$G$6:$GE$68,4,FALSE),0)</f>
        <v>0</v>
      </c>
      <c r="AF159" s="93">
        <f>IFERROR(VLOOKUP(O159,'Վարկանիշային չափորոշիչներ'!$G$6:$GE$68,4,FALSE),0)</f>
        <v>0</v>
      </c>
      <c r="AG159" s="93">
        <f>IFERROR(VLOOKUP(P159,'Վարկանիշային չափորոշիչներ'!$G$6:$GE$68,4,FALSE),0)</f>
        <v>0</v>
      </c>
      <c r="AH159" s="93">
        <f>IFERROR(VLOOKUP(Q159,'Վարկանիշային չափորոշիչներ'!$G$6:$GE$68,4,FALSE),0)</f>
        <v>0</v>
      </c>
      <c r="AI159" s="93">
        <f>IFERROR(VLOOKUP(R159,'Վարկանիշային չափորոշիչներ'!$G$6:$GE$68,4,FALSE),0)</f>
        <v>0</v>
      </c>
      <c r="AJ159" s="93">
        <f>IFERROR(VLOOKUP(S159,'Վարկանիշային չափորոշիչներ'!$G$6:$GE$68,4,FALSE),0)</f>
        <v>0</v>
      </c>
      <c r="AK159" s="93">
        <f>IFERROR(VLOOKUP(T159,'Վարկանիշային չափորոշիչներ'!$G$6:$GE$68,4,FALSE),0)</f>
        <v>0</v>
      </c>
      <c r="AL159" s="93">
        <f>IFERROR(VLOOKUP(U159,'Վարկանիշային չափորոշիչներ'!$G$6:$GE$68,4,FALSE),0)</f>
        <v>0</v>
      </c>
      <c r="AM159" s="93">
        <f>IFERROR(VLOOKUP(V159,'Վարկանիշային չափորոշիչներ'!$G$6:$GE$68,4,FALSE),0)</f>
        <v>0</v>
      </c>
      <c r="AN159" s="93">
        <f t="shared" si="37"/>
        <v>0</v>
      </c>
    </row>
    <row r="160" spans="1:40" outlineLevel="2">
      <c r="A160" s="239">
        <v>1004</v>
      </c>
      <c r="B160" s="239">
        <v>31002</v>
      </c>
      <c r="C160" s="333" t="s">
        <v>254</v>
      </c>
      <c r="D160" s="240"/>
      <c r="E160" s="240"/>
      <c r="F160" s="241"/>
      <c r="G160" s="242"/>
      <c r="H160" s="242"/>
      <c r="I160" s="112"/>
      <c r="J160" s="112"/>
      <c r="K160" s="94"/>
      <c r="L160" s="94"/>
      <c r="M160" s="94"/>
      <c r="N160" s="94"/>
      <c r="O160" s="94"/>
      <c r="P160" s="94"/>
      <c r="Q160" s="94"/>
      <c r="R160" s="94"/>
      <c r="S160" s="94"/>
      <c r="T160" s="94"/>
      <c r="U160" s="94"/>
      <c r="V160" s="94"/>
      <c r="W160" s="93">
        <f t="shared" si="47"/>
        <v>0</v>
      </c>
      <c r="X160" s="108"/>
      <c r="Y160" s="108"/>
      <c r="Z160" s="108"/>
      <c r="AA160" s="108"/>
      <c r="AB160" s="93">
        <f>IFERROR(VLOOKUP(K160,'Վարկանիշային չափորոշիչներ'!$G$6:$GE$68,4,FALSE),0)</f>
        <v>0</v>
      </c>
      <c r="AC160" s="93">
        <f>IFERROR(VLOOKUP(L160,'Վարկանիշային չափորոշիչներ'!$G$6:$GE$68,4,FALSE),0)</f>
        <v>0</v>
      </c>
      <c r="AD160" s="93">
        <f>IFERROR(VLOOKUP(M160,'Վարկանիշային չափորոշիչներ'!$G$6:$GE$68,4,FALSE),0)</f>
        <v>0</v>
      </c>
      <c r="AE160" s="93">
        <f>IFERROR(VLOOKUP(N160,'Վարկանիշային չափորոշիչներ'!$G$6:$GE$68,4,FALSE),0)</f>
        <v>0</v>
      </c>
      <c r="AF160" s="93">
        <f>IFERROR(VLOOKUP(O160,'Վարկանիշային չափորոշիչներ'!$G$6:$GE$68,4,FALSE),0)</f>
        <v>0</v>
      </c>
      <c r="AG160" s="93">
        <f>IFERROR(VLOOKUP(P160,'Վարկանիշային չափորոշիչներ'!$G$6:$GE$68,4,FALSE),0)</f>
        <v>0</v>
      </c>
      <c r="AH160" s="93">
        <f>IFERROR(VLOOKUP(Q160,'Վարկանիշային չափորոշիչներ'!$G$6:$GE$68,4,FALSE),0)</f>
        <v>0</v>
      </c>
      <c r="AI160" s="93">
        <f>IFERROR(VLOOKUP(R160,'Վարկանիշային չափորոշիչներ'!$G$6:$GE$68,4,FALSE),0)</f>
        <v>0</v>
      </c>
      <c r="AJ160" s="93">
        <f>IFERROR(VLOOKUP(S160,'Վարկանիշային չափորոշիչներ'!$G$6:$GE$68,4,FALSE),0)</f>
        <v>0</v>
      </c>
      <c r="AK160" s="93">
        <f>IFERROR(VLOOKUP(T160,'Վարկանիշային չափորոշիչներ'!$G$6:$GE$68,4,FALSE),0)</f>
        <v>0</v>
      </c>
      <c r="AL160" s="93">
        <f>IFERROR(VLOOKUP(U160,'Վարկանիշային չափորոշիչներ'!$G$6:$GE$68,4,FALSE),0)</f>
        <v>0</v>
      </c>
      <c r="AM160" s="93">
        <f>IFERROR(VLOOKUP(V160,'Վարկանիշային չափորոշիչներ'!$G$6:$GE$68,4,FALSE),0)</f>
        <v>0</v>
      </c>
      <c r="AN160" s="93">
        <f t="shared" si="37"/>
        <v>0</v>
      </c>
    </row>
    <row r="161" spans="1:40" ht="48" outlineLevel="2">
      <c r="A161" s="239">
        <v>1004</v>
      </c>
      <c r="B161" s="239">
        <v>31004</v>
      </c>
      <c r="C161" s="333" t="s">
        <v>255</v>
      </c>
      <c r="D161" s="240"/>
      <c r="E161" s="240"/>
      <c r="F161" s="241"/>
      <c r="G161" s="242"/>
      <c r="H161" s="242"/>
      <c r="I161" s="112"/>
      <c r="J161" s="112"/>
      <c r="K161" s="94"/>
      <c r="L161" s="94"/>
      <c r="M161" s="94"/>
      <c r="N161" s="94"/>
      <c r="O161" s="94"/>
      <c r="P161" s="94"/>
      <c r="Q161" s="94"/>
      <c r="R161" s="94"/>
      <c r="S161" s="94"/>
      <c r="T161" s="94"/>
      <c r="U161" s="94"/>
      <c r="V161" s="94"/>
      <c r="W161" s="93">
        <f t="shared" si="47"/>
        <v>0</v>
      </c>
      <c r="X161" s="108"/>
      <c r="Y161" s="108"/>
      <c r="Z161" s="108"/>
      <c r="AA161" s="108"/>
      <c r="AB161" s="93">
        <f>IFERROR(VLOOKUP(K161,'Վարկանիշային չափորոշիչներ'!$G$6:$GE$68,4,FALSE),0)</f>
        <v>0</v>
      </c>
      <c r="AC161" s="93">
        <f>IFERROR(VLOOKUP(L161,'Վարկանիշային չափորոշիչներ'!$G$6:$GE$68,4,FALSE),0)</f>
        <v>0</v>
      </c>
      <c r="AD161" s="93">
        <f>IFERROR(VLOOKUP(M161,'Վարկանիշային չափորոշիչներ'!$G$6:$GE$68,4,FALSE),0)</f>
        <v>0</v>
      </c>
      <c r="AE161" s="93">
        <f>IFERROR(VLOOKUP(N161,'Վարկանիշային չափորոշիչներ'!$G$6:$GE$68,4,FALSE),0)</f>
        <v>0</v>
      </c>
      <c r="AF161" s="93">
        <f>IFERROR(VLOOKUP(O161,'Վարկանիշային չափորոշիչներ'!$G$6:$GE$68,4,FALSE),0)</f>
        <v>0</v>
      </c>
      <c r="AG161" s="93">
        <f>IFERROR(VLOOKUP(P161,'Վարկանիշային չափորոշիչներ'!$G$6:$GE$68,4,FALSE),0)</f>
        <v>0</v>
      </c>
      <c r="AH161" s="93">
        <f>IFERROR(VLOOKUP(Q161,'Վարկանիշային չափորոշիչներ'!$G$6:$GE$68,4,FALSE),0)</f>
        <v>0</v>
      </c>
      <c r="AI161" s="93">
        <f>IFERROR(VLOOKUP(R161,'Վարկանիշային չափորոշիչներ'!$G$6:$GE$68,4,FALSE),0)</f>
        <v>0</v>
      </c>
      <c r="AJ161" s="93">
        <f>IFERROR(VLOOKUP(S161,'Վարկանիշային չափորոշիչներ'!$G$6:$GE$68,4,FALSE),0)</f>
        <v>0</v>
      </c>
      <c r="AK161" s="93">
        <f>IFERROR(VLOOKUP(T161,'Վարկանիշային չափորոշիչներ'!$G$6:$GE$68,4,FALSE),0)</f>
        <v>0</v>
      </c>
      <c r="AL161" s="93">
        <f>IFERROR(VLOOKUP(U161,'Վարկանիշային չափորոշիչներ'!$G$6:$GE$68,4,FALSE),0)</f>
        <v>0</v>
      </c>
      <c r="AM161" s="93">
        <f>IFERROR(VLOOKUP(V161,'Վարկանիշային չափորոշիչներ'!$G$6:$GE$68,4,FALSE),0)</f>
        <v>0</v>
      </c>
      <c r="AN161" s="93">
        <f t="shared" si="37"/>
        <v>0</v>
      </c>
    </row>
    <row r="162" spans="1:40" ht="36" outlineLevel="2">
      <c r="A162" s="239">
        <v>1004</v>
      </c>
      <c r="B162" s="239">
        <v>31005</v>
      </c>
      <c r="C162" s="333" t="s">
        <v>256</v>
      </c>
      <c r="D162" s="240"/>
      <c r="E162" s="240"/>
      <c r="F162" s="241"/>
      <c r="G162" s="242"/>
      <c r="H162" s="242"/>
      <c r="I162" s="112"/>
      <c r="J162" s="112"/>
      <c r="K162" s="94"/>
      <c r="L162" s="94"/>
      <c r="M162" s="94"/>
      <c r="N162" s="94"/>
      <c r="O162" s="94"/>
      <c r="P162" s="94"/>
      <c r="Q162" s="94"/>
      <c r="R162" s="94"/>
      <c r="S162" s="94"/>
      <c r="T162" s="94"/>
      <c r="U162" s="94"/>
      <c r="V162" s="94"/>
      <c r="W162" s="93">
        <f t="shared" si="47"/>
        <v>0</v>
      </c>
      <c r="X162" s="108"/>
      <c r="Y162" s="108"/>
      <c r="Z162" s="108"/>
      <c r="AA162" s="108"/>
      <c r="AB162" s="93">
        <f>IFERROR(VLOOKUP(K162,'Վարկանիշային չափորոշիչներ'!$G$6:$GE$68,4,FALSE),0)</f>
        <v>0</v>
      </c>
      <c r="AC162" s="93">
        <f>IFERROR(VLOOKUP(L162,'Վարկանիշային չափորոշիչներ'!$G$6:$GE$68,4,FALSE),0)</f>
        <v>0</v>
      </c>
      <c r="AD162" s="93">
        <f>IFERROR(VLOOKUP(M162,'Վարկանիշային չափորոշիչներ'!$G$6:$GE$68,4,FALSE),0)</f>
        <v>0</v>
      </c>
      <c r="AE162" s="93">
        <f>IFERROR(VLOOKUP(N162,'Վարկանիշային չափորոշիչներ'!$G$6:$GE$68,4,FALSE),0)</f>
        <v>0</v>
      </c>
      <c r="AF162" s="93">
        <f>IFERROR(VLOOKUP(O162,'Վարկանիշային չափորոշիչներ'!$G$6:$GE$68,4,FALSE),0)</f>
        <v>0</v>
      </c>
      <c r="AG162" s="93">
        <f>IFERROR(VLOOKUP(P162,'Վարկանիշային չափորոշիչներ'!$G$6:$GE$68,4,FALSE),0)</f>
        <v>0</v>
      </c>
      <c r="AH162" s="93">
        <f>IFERROR(VLOOKUP(Q162,'Վարկանիշային չափորոշիչներ'!$G$6:$GE$68,4,FALSE),0)</f>
        <v>0</v>
      </c>
      <c r="AI162" s="93">
        <f>IFERROR(VLOOKUP(R162,'Վարկանիշային չափորոշիչներ'!$G$6:$GE$68,4,FALSE),0)</f>
        <v>0</v>
      </c>
      <c r="AJ162" s="93">
        <f>IFERROR(VLOOKUP(S162,'Վարկանիշային չափորոշիչներ'!$G$6:$GE$68,4,FALSE),0)</f>
        <v>0</v>
      </c>
      <c r="AK162" s="93">
        <f>IFERROR(VLOOKUP(T162,'Վարկանիշային չափորոշիչներ'!$G$6:$GE$68,4,FALSE),0)</f>
        <v>0</v>
      </c>
      <c r="AL162" s="93">
        <f>IFERROR(VLOOKUP(U162,'Վարկանիշային չափորոշիչներ'!$G$6:$GE$68,4,FALSE),0)</f>
        <v>0</v>
      </c>
      <c r="AM162" s="93">
        <f>IFERROR(VLOOKUP(V162,'Վարկանիշային չափորոշիչներ'!$G$6:$GE$68,4,FALSE),0)</f>
        <v>0</v>
      </c>
      <c r="AN162" s="93">
        <f t="shared" si="37"/>
        <v>0</v>
      </c>
    </row>
    <row r="163" spans="1:40" ht="48" outlineLevel="2">
      <c r="A163" s="239">
        <v>1004</v>
      </c>
      <c r="B163" s="239">
        <v>31006</v>
      </c>
      <c r="C163" s="333" t="s">
        <v>257</v>
      </c>
      <c r="D163" s="247"/>
      <c r="E163" s="247"/>
      <c r="F163" s="241"/>
      <c r="G163" s="242"/>
      <c r="H163" s="242"/>
      <c r="I163" s="112"/>
      <c r="J163" s="112"/>
      <c r="K163" s="94"/>
      <c r="L163" s="94"/>
      <c r="M163" s="94"/>
      <c r="N163" s="94"/>
      <c r="O163" s="94"/>
      <c r="P163" s="94"/>
      <c r="Q163" s="94"/>
      <c r="R163" s="94"/>
      <c r="S163" s="94"/>
      <c r="T163" s="94"/>
      <c r="U163" s="94"/>
      <c r="V163" s="94"/>
      <c r="W163" s="93">
        <f t="shared" si="47"/>
        <v>0</v>
      </c>
      <c r="X163" s="108"/>
      <c r="Y163" s="108"/>
      <c r="Z163" s="108"/>
      <c r="AA163" s="108"/>
      <c r="AB163" s="93">
        <f>IFERROR(VLOOKUP(K163,'Վարկանիշային չափորոշիչներ'!$G$6:$GE$68,4,FALSE),0)</f>
        <v>0</v>
      </c>
      <c r="AC163" s="93">
        <f>IFERROR(VLOOKUP(L163,'Վարկանիշային չափորոշիչներ'!$G$6:$GE$68,4,FALSE),0)</f>
        <v>0</v>
      </c>
      <c r="AD163" s="93">
        <f>IFERROR(VLOOKUP(M163,'Վարկանիշային չափորոշիչներ'!$G$6:$GE$68,4,FALSE),0)</f>
        <v>0</v>
      </c>
      <c r="AE163" s="93">
        <f>IFERROR(VLOOKUP(N163,'Վարկանիշային չափորոշիչներ'!$G$6:$GE$68,4,FALSE),0)</f>
        <v>0</v>
      </c>
      <c r="AF163" s="93">
        <f>IFERROR(VLOOKUP(O163,'Վարկանիշային չափորոշիչներ'!$G$6:$GE$68,4,FALSE),0)</f>
        <v>0</v>
      </c>
      <c r="AG163" s="93">
        <f>IFERROR(VLOOKUP(P163,'Վարկանիշային չափորոշիչներ'!$G$6:$GE$68,4,FALSE),0)</f>
        <v>0</v>
      </c>
      <c r="AH163" s="93">
        <f>IFERROR(VLOOKUP(Q163,'Վարկանիշային չափորոշիչներ'!$G$6:$GE$68,4,FALSE),0)</f>
        <v>0</v>
      </c>
      <c r="AI163" s="93">
        <f>IFERROR(VLOOKUP(R163,'Վարկանիշային չափորոշիչներ'!$G$6:$GE$68,4,FALSE),0)</f>
        <v>0</v>
      </c>
      <c r="AJ163" s="93">
        <f>IFERROR(VLOOKUP(S163,'Վարկանիշային չափորոշիչներ'!$G$6:$GE$68,4,FALSE),0)</f>
        <v>0</v>
      </c>
      <c r="AK163" s="93">
        <f>IFERROR(VLOOKUP(T163,'Վարկանիշային չափորոշիչներ'!$G$6:$GE$68,4,FALSE),0)</f>
        <v>0</v>
      </c>
      <c r="AL163" s="93">
        <f>IFERROR(VLOOKUP(U163,'Վարկանիշային չափորոշիչներ'!$G$6:$GE$68,4,FALSE),0)</f>
        <v>0</v>
      </c>
      <c r="AM163" s="93">
        <f>IFERROR(VLOOKUP(V163,'Վարկանիշային չափորոշիչներ'!$G$6:$GE$68,4,FALSE),0)</f>
        <v>0</v>
      </c>
      <c r="AN163" s="93">
        <f t="shared" si="37"/>
        <v>0</v>
      </c>
    </row>
    <row r="164" spans="1:40" ht="24" outlineLevel="2">
      <c r="A164" s="239">
        <v>1004</v>
      </c>
      <c r="B164" s="239">
        <v>31007</v>
      </c>
      <c r="C164" s="333" t="s">
        <v>258</v>
      </c>
      <c r="D164" s="240"/>
      <c r="E164" s="240"/>
      <c r="F164" s="241"/>
      <c r="G164" s="242"/>
      <c r="H164" s="242"/>
      <c r="I164" s="112"/>
      <c r="J164" s="112"/>
      <c r="K164" s="94"/>
      <c r="L164" s="94"/>
      <c r="M164" s="94"/>
      <c r="N164" s="94"/>
      <c r="O164" s="94"/>
      <c r="P164" s="94"/>
      <c r="Q164" s="94"/>
      <c r="R164" s="94"/>
      <c r="S164" s="94"/>
      <c r="T164" s="94"/>
      <c r="U164" s="94"/>
      <c r="V164" s="94"/>
      <c r="W164" s="93">
        <f t="shared" si="47"/>
        <v>0</v>
      </c>
      <c r="X164" s="108"/>
      <c r="Y164" s="108"/>
      <c r="Z164" s="108"/>
      <c r="AA164" s="108"/>
      <c r="AB164" s="93">
        <f>IFERROR(VLOOKUP(K164,'Վարկանիշային չափորոշիչներ'!$G$6:$GE$68,4,FALSE),0)</f>
        <v>0</v>
      </c>
      <c r="AC164" s="93">
        <f>IFERROR(VLOOKUP(L164,'Վարկանիշային չափորոշիչներ'!$G$6:$GE$68,4,FALSE),0)</f>
        <v>0</v>
      </c>
      <c r="AD164" s="93">
        <f>IFERROR(VLOOKUP(M164,'Վարկանիշային չափորոշիչներ'!$G$6:$GE$68,4,FALSE),0)</f>
        <v>0</v>
      </c>
      <c r="AE164" s="93">
        <f>IFERROR(VLOOKUP(N164,'Վարկանիշային չափորոշիչներ'!$G$6:$GE$68,4,FALSE),0)</f>
        <v>0</v>
      </c>
      <c r="AF164" s="93">
        <f>IFERROR(VLOOKUP(O164,'Վարկանիշային չափորոշիչներ'!$G$6:$GE$68,4,FALSE),0)</f>
        <v>0</v>
      </c>
      <c r="AG164" s="93">
        <f>IFERROR(VLOOKUP(P164,'Վարկանիշային չափորոշիչներ'!$G$6:$GE$68,4,FALSE),0)</f>
        <v>0</v>
      </c>
      <c r="AH164" s="93">
        <f>IFERROR(VLOOKUP(Q164,'Վարկանիշային չափորոշիչներ'!$G$6:$GE$68,4,FALSE),0)</f>
        <v>0</v>
      </c>
      <c r="AI164" s="93">
        <f>IFERROR(VLOOKUP(R164,'Վարկանիշային չափորոշիչներ'!$G$6:$GE$68,4,FALSE),0)</f>
        <v>0</v>
      </c>
      <c r="AJ164" s="93">
        <f>IFERROR(VLOOKUP(S164,'Վարկանիշային չափորոշիչներ'!$G$6:$GE$68,4,FALSE),0)</f>
        <v>0</v>
      </c>
      <c r="AK164" s="93">
        <f>IFERROR(VLOOKUP(T164,'Վարկանիշային չափորոշիչներ'!$G$6:$GE$68,4,FALSE),0)</f>
        <v>0</v>
      </c>
      <c r="AL164" s="93">
        <f>IFERROR(VLOOKUP(U164,'Վարկանիշային չափորոշիչներ'!$G$6:$GE$68,4,FALSE),0)</f>
        <v>0</v>
      </c>
      <c r="AM164" s="93">
        <f>IFERROR(VLOOKUP(V164,'Վարկանիշային չափորոշիչներ'!$G$6:$GE$68,4,FALSE),0)</f>
        <v>0</v>
      </c>
      <c r="AN164" s="93">
        <f t="shared" si="37"/>
        <v>0</v>
      </c>
    </row>
    <row r="165" spans="1:40" outlineLevel="2">
      <c r="A165" s="239">
        <v>1004</v>
      </c>
      <c r="B165" s="252">
        <v>31009</v>
      </c>
      <c r="C165" s="333" t="s">
        <v>259</v>
      </c>
      <c r="D165" s="240"/>
      <c r="E165" s="240"/>
      <c r="F165" s="241"/>
      <c r="G165" s="242"/>
      <c r="H165" s="242"/>
      <c r="I165" s="112"/>
      <c r="J165" s="112"/>
      <c r="K165" s="94"/>
      <c r="L165" s="94"/>
      <c r="M165" s="94"/>
      <c r="N165" s="94"/>
      <c r="O165" s="94"/>
      <c r="P165" s="94"/>
      <c r="Q165" s="94"/>
      <c r="R165" s="94"/>
      <c r="S165" s="94"/>
      <c r="T165" s="94"/>
      <c r="U165" s="94"/>
      <c r="V165" s="94"/>
      <c r="W165" s="93">
        <f t="shared" si="47"/>
        <v>0</v>
      </c>
      <c r="X165" s="108"/>
      <c r="Y165" s="108"/>
      <c r="Z165" s="108"/>
      <c r="AA165" s="108"/>
      <c r="AB165" s="93">
        <f>IFERROR(VLOOKUP(K165,'Վարկանիշային չափորոշիչներ'!$G$6:$GE$68,4,FALSE),0)</f>
        <v>0</v>
      </c>
      <c r="AC165" s="93">
        <f>IFERROR(VLOOKUP(L165,'Վարկանիշային չափորոշիչներ'!$G$6:$GE$68,4,FALSE),0)</f>
        <v>0</v>
      </c>
      <c r="AD165" s="93">
        <f>IFERROR(VLOOKUP(M165,'Վարկանիշային չափորոշիչներ'!$G$6:$GE$68,4,FALSE),0)</f>
        <v>0</v>
      </c>
      <c r="AE165" s="93">
        <f>IFERROR(VLOOKUP(N165,'Վարկանիշային չափորոշիչներ'!$G$6:$GE$68,4,FALSE),0)</f>
        <v>0</v>
      </c>
      <c r="AF165" s="93">
        <f>IFERROR(VLOOKUP(O165,'Վարկանիշային չափորոշիչներ'!$G$6:$GE$68,4,FALSE),0)</f>
        <v>0</v>
      </c>
      <c r="AG165" s="93">
        <f>IFERROR(VLOOKUP(P165,'Վարկանիշային չափորոշիչներ'!$G$6:$GE$68,4,FALSE),0)</f>
        <v>0</v>
      </c>
      <c r="AH165" s="93">
        <f>IFERROR(VLOOKUP(Q165,'Վարկանիշային չափորոշիչներ'!$G$6:$GE$68,4,FALSE),0)</f>
        <v>0</v>
      </c>
      <c r="AI165" s="93">
        <f>IFERROR(VLOOKUP(R165,'Վարկանիշային չափորոշիչներ'!$G$6:$GE$68,4,FALSE),0)</f>
        <v>0</v>
      </c>
      <c r="AJ165" s="93">
        <f>IFERROR(VLOOKUP(S165,'Վարկանիշային չափորոշիչներ'!$G$6:$GE$68,4,FALSE),0)</f>
        <v>0</v>
      </c>
      <c r="AK165" s="93">
        <f>IFERROR(VLOOKUP(T165,'Վարկանիշային չափորոշիչներ'!$G$6:$GE$68,4,FALSE),0)</f>
        <v>0</v>
      </c>
      <c r="AL165" s="93">
        <f>IFERROR(VLOOKUP(U165,'Վարկանիշային չափորոշիչներ'!$G$6:$GE$68,4,FALSE),0)</f>
        <v>0</v>
      </c>
      <c r="AM165" s="93">
        <f>IFERROR(VLOOKUP(V165,'Վարկանիշային չափորոշիչներ'!$G$6:$GE$68,4,FALSE),0)</f>
        <v>0</v>
      </c>
      <c r="AN165" s="93">
        <f t="shared" si="37"/>
        <v>0</v>
      </c>
    </row>
    <row r="166" spans="1:40" outlineLevel="2">
      <c r="A166" s="239">
        <v>1004</v>
      </c>
      <c r="B166" s="252">
        <v>31011</v>
      </c>
      <c r="C166" s="333" t="s">
        <v>260</v>
      </c>
      <c r="D166" s="240"/>
      <c r="E166" s="240"/>
      <c r="F166" s="241"/>
      <c r="G166" s="242"/>
      <c r="H166" s="242"/>
      <c r="I166" s="112"/>
      <c r="J166" s="112"/>
      <c r="K166" s="94"/>
      <c r="L166" s="94"/>
      <c r="M166" s="94"/>
      <c r="N166" s="94"/>
      <c r="O166" s="94"/>
      <c r="P166" s="94"/>
      <c r="Q166" s="94"/>
      <c r="R166" s="94"/>
      <c r="S166" s="94"/>
      <c r="T166" s="94"/>
      <c r="U166" s="94"/>
      <c r="V166" s="94"/>
      <c r="W166" s="93">
        <f t="shared" si="47"/>
        <v>0</v>
      </c>
      <c r="X166" s="108"/>
      <c r="Y166" s="108"/>
      <c r="Z166" s="108"/>
      <c r="AA166" s="108"/>
      <c r="AB166" s="93">
        <f>IFERROR(VLOOKUP(K166,'Վարկանիշային չափորոշիչներ'!$G$6:$GE$68,4,FALSE),0)</f>
        <v>0</v>
      </c>
      <c r="AC166" s="93">
        <f>IFERROR(VLOOKUP(L166,'Վարկանիշային չափորոշիչներ'!$G$6:$GE$68,4,FALSE),0)</f>
        <v>0</v>
      </c>
      <c r="AD166" s="93">
        <f>IFERROR(VLOOKUP(M166,'Վարկանիշային չափորոշիչներ'!$G$6:$GE$68,4,FALSE),0)</f>
        <v>0</v>
      </c>
      <c r="AE166" s="93">
        <f>IFERROR(VLOOKUP(N166,'Վարկանիշային չափորոշիչներ'!$G$6:$GE$68,4,FALSE),0)</f>
        <v>0</v>
      </c>
      <c r="AF166" s="93">
        <f>IFERROR(VLOOKUP(O166,'Վարկանիշային չափորոշիչներ'!$G$6:$GE$68,4,FALSE),0)</f>
        <v>0</v>
      </c>
      <c r="AG166" s="93">
        <f>IFERROR(VLOOKUP(P166,'Վարկանիշային չափորոշիչներ'!$G$6:$GE$68,4,FALSE),0)</f>
        <v>0</v>
      </c>
      <c r="AH166" s="93">
        <f>IFERROR(VLOOKUP(Q166,'Վարկանիշային չափորոշիչներ'!$G$6:$GE$68,4,FALSE),0)</f>
        <v>0</v>
      </c>
      <c r="AI166" s="93">
        <f>IFERROR(VLOOKUP(R166,'Վարկանիշային չափորոշիչներ'!$G$6:$GE$68,4,FALSE),0)</f>
        <v>0</v>
      </c>
      <c r="AJ166" s="93">
        <f>IFERROR(VLOOKUP(S166,'Վարկանիշային չափորոշիչներ'!$G$6:$GE$68,4,FALSE),0)</f>
        <v>0</v>
      </c>
      <c r="AK166" s="93">
        <f>IFERROR(VLOOKUP(T166,'Վարկանիշային չափորոշիչներ'!$G$6:$GE$68,4,FALSE),0)</f>
        <v>0</v>
      </c>
      <c r="AL166" s="93">
        <f>IFERROR(VLOOKUP(U166,'Վարկանիշային չափորոշիչներ'!$G$6:$GE$68,4,FALSE),0)</f>
        <v>0</v>
      </c>
      <c r="AM166" s="93">
        <f>IFERROR(VLOOKUP(V166,'Վարկանիշային չափորոշիչներ'!$G$6:$GE$68,4,FALSE),0)</f>
        <v>0</v>
      </c>
      <c r="AN166" s="93">
        <f t="shared" si="37"/>
        <v>0</v>
      </c>
    </row>
    <row r="167" spans="1:40" ht="24" outlineLevel="2">
      <c r="A167" s="239">
        <v>1004</v>
      </c>
      <c r="B167" s="239">
        <v>31012</v>
      </c>
      <c r="C167" s="333" t="s">
        <v>261</v>
      </c>
      <c r="D167" s="240"/>
      <c r="E167" s="240"/>
      <c r="F167" s="241"/>
      <c r="G167" s="242"/>
      <c r="H167" s="242"/>
      <c r="I167" s="112"/>
      <c r="J167" s="112"/>
      <c r="K167" s="94"/>
      <c r="L167" s="94"/>
      <c r="M167" s="94"/>
      <c r="N167" s="94"/>
      <c r="O167" s="94"/>
      <c r="P167" s="94"/>
      <c r="Q167" s="94"/>
      <c r="R167" s="94"/>
      <c r="S167" s="94"/>
      <c r="T167" s="94"/>
      <c r="U167" s="94"/>
      <c r="V167" s="94"/>
      <c r="W167" s="93">
        <f t="shared" si="47"/>
        <v>0</v>
      </c>
      <c r="X167" s="108"/>
      <c r="Y167" s="108"/>
      <c r="Z167" s="108"/>
      <c r="AA167" s="108"/>
      <c r="AB167" s="93">
        <f>IFERROR(VLOOKUP(K167,'Վարկանիշային չափորոշիչներ'!$G$6:$GE$68,4,FALSE),0)</f>
        <v>0</v>
      </c>
      <c r="AC167" s="93">
        <f>IFERROR(VLOOKUP(L167,'Վարկանիշային չափորոշիչներ'!$G$6:$GE$68,4,FALSE),0)</f>
        <v>0</v>
      </c>
      <c r="AD167" s="93">
        <f>IFERROR(VLOOKUP(M167,'Վարկանիշային չափորոշիչներ'!$G$6:$GE$68,4,FALSE),0)</f>
        <v>0</v>
      </c>
      <c r="AE167" s="93">
        <f>IFERROR(VLOOKUP(N167,'Վարկանիշային չափորոշիչներ'!$G$6:$GE$68,4,FALSE),0)</f>
        <v>0</v>
      </c>
      <c r="AF167" s="93">
        <f>IFERROR(VLOOKUP(O167,'Վարկանիշային չափորոշիչներ'!$G$6:$GE$68,4,FALSE),0)</f>
        <v>0</v>
      </c>
      <c r="AG167" s="93">
        <f>IFERROR(VLOOKUP(P167,'Վարկանիշային չափորոշիչներ'!$G$6:$GE$68,4,FALSE),0)</f>
        <v>0</v>
      </c>
      <c r="AH167" s="93">
        <f>IFERROR(VLOOKUP(Q167,'Վարկանիշային չափորոշիչներ'!$G$6:$GE$68,4,FALSE),0)</f>
        <v>0</v>
      </c>
      <c r="AI167" s="93">
        <f>IFERROR(VLOOKUP(R167,'Վարկանիշային չափորոշիչներ'!$G$6:$GE$68,4,FALSE),0)</f>
        <v>0</v>
      </c>
      <c r="AJ167" s="93">
        <f>IFERROR(VLOOKUP(S167,'Վարկանիշային չափորոշիչներ'!$G$6:$GE$68,4,FALSE),0)</f>
        <v>0</v>
      </c>
      <c r="AK167" s="93">
        <f>IFERROR(VLOOKUP(T167,'Վարկանիշային չափորոշիչներ'!$G$6:$GE$68,4,FALSE),0)</f>
        <v>0</v>
      </c>
      <c r="AL167" s="93">
        <f>IFERROR(VLOOKUP(U167,'Վարկանիշային չափորոշիչներ'!$G$6:$GE$68,4,FALSE),0)</f>
        <v>0</v>
      </c>
      <c r="AM167" s="93">
        <f>IFERROR(VLOOKUP(V167,'Վարկանիշային չափորոշիչներ'!$G$6:$GE$68,4,FALSE),0)</f>
        <v>0</v>
      </c>
      <c r="AN167" s="93">
        <f t="shared" si="37"/>
        <v>0</v>
      </c>
    </row>
    <row r="168" spans="1:40" outlineLevel="2">
      <c r="A168" s="239">
        <v>1004</v>
      </c>
      <c r="B168" s="239">
        <v>31013</v>
      </c>
      <c r="C168" s="333" t="s">
        <v>262</v>
      </c>
      <c r="D168" s="240"/>
      <c r="E168" s="240"/>
      <c r="F168" s="241"/>
      <c r="G168" s="242"/>
      <c r="H168" s="242"/>
      <c r="I168" s="112"/>
      <c r="J168" s="112"/>
      <c r="K168" s="94"/>
      <c r="L168" s="94"/>
      <c r="M168" s="94"/>
      <c r="N168" s="94"/>
      <c r="O168" s="94"/>
      <c r="P168" s="94"/>
      <c r="Q168" s="94"/>
      <c r="R168" s="94"/>
      <c r="S168" s="94"/>
      <c r="T168" s="94"/>
      <c r="U168" s="94"/>
      <c r="V168" s="94"/>
      <c r="W168" s="93">
        <f t="shared" si="47"/>
        <v>0</v>
      </c>
      <c r="X168" s="108"/>
      <c r="Y168" s="108"/>
      <c r="Z168" s="108"/>
      <c r="AA168" s="108"/>
      <c r="AB168" s="93">
        <f>IFERROR(VLOOKUP(K168,'Վարկանիշային չափորոշիչներ'!$G$6:$GE$68,4,FALSE),0)</f>
        <v>0</v>
      </c>
      <c r="AC168" s="93">
        <f>IFERROR(VLOOKUP(L168,'Վարկանիշային չափորոշիչներ'!$G$6:$GE$68,4,FALSE),0)</f>
        <v>0</v>
      </c>
      <c r="AD168" s="93">
        <f>IFERROR(VLOOKUP(M168,'Վարկանիշային չափորոշիչներ'!$G$6:$GE$68,4,FALSE),0)</f>
        <v>0</v>
      </c>
      <c r="AE168" s="93">
        <f>IFERROR(VLOOKUP(N168,'Վարկանիշային չափորոշիչներ'!$G$6:$GE$68,4,FALSE),0)</f>
        <v>0</v>
      </c>
      <c r="AF168" s="93">
        <f>IFERROR(VLOOKUP(O168,'Վարկանիշային չափորոշիչներ'!$G$6:$GE$68,4,FALSE),0)</f>
        <v>0</v>
      </c>
      <c r="AG168" s="93">
        <f>IFERROR(VLOOKUP(P168,'Վարկանիշային չափորոշիչներ'!$G$6:$GE$68,4,FALSE),0)</f>
        <v>0</v>
      </c>
      <c r="AH168" s="93">
        <f>IFERROR(VLOOKUP(Q168,'Վարկանիշային չափորոշիչներ'!$G$6:$GE$68,4,FALSE),0)</f>
        <v>0</v>
      </c>
      <c r="AI168" s="93">
        <f>IFERROR(VLOOKUP(R168,'Վարկանիշային չափորոշիչներ'!$G$6:$GE$68,4,FALSE),0)</f>
        <v>0</v>
      </c>
      <c r="AJ168" s="93">
        <f>IFERROR(VLOOKUP(S168,'Վարկանիշային չափորոշիչներ'!$G$6:$GE$68,4,FALSE),0)</f>
        <v>0</v>
      </c>
      <c r="AK168" s="93">
        <f>IFERROR(VLOOKUP(T168,'Վարկանիշային չափորոշիչներ'!$G$6:$GE$68,4,FALSE),0)</f>
        <v>0</v>
      </c>
      <c r="AL168" s="93">
        <f>IFERROR(VLOOKUP(U168,'Վարկանիշային չափորոշիչներ'!$G$6:$GE$68,4,FALSE),0)</f>
        <v>0</v>
      </c>
      <c r="AM168" s="93">
        <f>IFERROR(VLOOKUP(V168,'Վարկանիշային չափորոշիչներ'!$G$6:$GE$68,4,FALSE),0)</f>
        <v>0</v>
      </c>
      <c r="AN168" s="93">
        <f t="shared" ref="AN168:AN209" si="48">SUM(AB168:AM168)</f>
        <v>0</v>
      </c>
    </row>
    <row r="169" spans="1:40" outlineLevel="2">
      <c r="A169" s="239">
        <v>1004</v>
      </c>
      <c r="B169" s="239">
        <v>31014</v>
      </c>
      <c r="C169" s="333" t="s">
        <v>263</v>
      </c>
      <c r="D169" s="240"/>
      <c r="E169" s="240"/>
      <c r="F169" s="241"/>
      <c r="G169" s="242"/>
      <c r="H169" s="242"/>
      <c r="I169" s="112"/>
      <c r="J169" s="112"/>
      <c r="K169" s="94"/>
      <c r="L169" s="94"/>
      <c r="M169" s="94"/>
      <c r="N169" s="94"/>
      <c r="O169" s="94"/>
      <c r="P169" s="94"/>
      <c r="Q169" s="94"/>
      <c r="R169" s="94"/>
      <c r="S169" s="94"/>
      <c r="T169" s="94"/>
      <c r="U169" s="94"/>
      <c r="V169" s="94"/>
      <c r="W169" s="93">
        <f t="shared" si="47"/>
        <v>0</v>
      </c>
      <c r="X169" s="108"/>
      <c r="Y169" s="108"/>
      <c r="Z169" s="108"/>
      <c r="AA169" s="108"/>
      <c r="AB169" s="93">
        <f>IFERROR(VLOOKUP(K169,'Վարկանիշային չափորոշիչներ'!$G$6:$GE$68,4,FALSE),0)</f>
        <v>0</v>
      </c>
      <c r="AC169" s="93">
        <f>IFERROR(VLOOKUP(L169,'Վարկանիշային չափորոշիչներ'!$G$6:$GE$68,4,FALSE),0)</f>
        <v>0</v>
      </c>
      <c r="AD169" s="93">
        <f>IFERROR(VLOOKUP(M169,'Վարկանիշային չափորոշիչներ'!$G$6:$GE$68,4,FALSE),0)</f>
        <v>0</v>
      </c>
      <c r="AE169" s="93">
        <f>IFERROR(VLOOKUP(N169,'Վարկանիշային չափորոշիչներ'!$G$6:$GE$68,4,FALSE),0)</f>
        <v>0</v>
      </c>
      <c r="AF169" s="93">
        <f>IFERROR(VLOOKUP(O169,'Վարկանիշային չափորոշիչներ'!$G$6:$GE$68,4,FALSE),0)</f>
        <v>0</v>
      </c>
      <c r="AG169" s="93">
        <f>IFERROR(VLOOKUP(P169,'Վարկանիշային չափորոշիչներ'!$G$6:$GE$68,4,FALSE),0)</f>
        <v>0</v>
      </c>
      <c r="AH169" s="93">
        <f>IFERROR(VLOOKUP(Q169,'Վարկանիշային չափորոշիչներ'!$G$6:$GE$68,4,FALSE),0)</f>
        <v>0</v>
      </c>
      <c r="AI169" s="93">
        <f>IFERROR(VLOOKUP(R169,'Վարկանիշային չափորոշիչներ'!$G$6:$GE$68,4,FALSE),0)</f>
        <v>0</v>
      </c>
      <c r="AJ169" s="93">
        <f>IFERROR(VLOOKUP(S169,'Վարկանիշային չափորոշիչներ'!$G$6:$GE$68,4,FALSE),0)</f>
        <v>0</v>
      </c>
      <c r="AK169" s="93">
        <f>IFERROR(VLOOKUP(T169,'Վարկանիշային չափորոշիչներ'!$G$6:$GE$68,4,FALSE),0)</f>
        <v>0</v>
      </c>
      <c r="AL169" s="93">
        <f>IFERROR(VLOOKUP(U169,'Վարկանիշային չափորոշիչներ'!$G$6:$GE$68,4,FALSE),0)</f>
        <v>0</v>
      </c>
      <c r="AM169" s="93">
        <f>IFERROR(VLOOKUP(V169,'Վարկանիշային չափորոշիչներ'!$G$6:$GE$68,4,FALSE),0)</f>
        <v>0</v>
      </c>
      <c r="AN169" s="93">
        <f t="shared" si="48"/>
        <v>0</v>
      </c>
    </row>
    <row r="170" spans="1:40" outlineLevel="2">
      <c r="A170" s="239">
        <v>1004</v>
      </c>
      <c r="B170" s="239">
        <v>31020</v>
      </c>
      <c r="C170" s="333" t="s">
        <v>264</v>
      </c>
      <c r="D170" s="240"/>
      <c r="E170" s="240"/>
      <c r="F170" s="241"/>
      <c r="G170" s="242"/>
      <c r="H170" s="242"/>
      <c r="I170" s="112"/>
      <c r="J170" s="112"/>
      <c r="K170" s="94"/>
      <c r="L170" s="94"/>
      <c r="M170" s="94"/>
      <c r="N170" s="94"/>
      <c r="O170" s="94"/>
      <c r="P170" s="94"/>
      <c r="Q170" s="94"/>
      <c r="R170" s="94"/>
      <c r="S170" s="94"/>
      <c r="T170" s="94"/>
      <c r="U170" s="94"/>
      <c r="V170" s="94"/>
      <c r="W170" s="93">
        <f t="shared" si="47"/>
        <v>0</v>
      </c>
      <c r="X170" s="108"/>
      <c r="Y170" s="108"/>
      <c r="Z170" s="108"/>
      <c r="AA170" s="108"/>
      <c r="AB170" s="93">
        <f>IFERROR(VLOOKUP(K170,'Վարկանիշային չափորոշիչներ'!$G$6:$GE$68,4,FALSE),0)</f>
        <v>0</v>
      </c>
      <c r="AC170" s="93">
        <f>IFERROR(VLOOKUP(L170,'Վարկանիշային չափորոշիչներ'!$G$6:$GE$68,4,FALSE),0)</f>
        <v>0</v>
      </c>
      <c r="AD170" s="93">
        <f>IFERROR(VLOOKUP(M170,'Վարկանիշային չափորոշիչներ'!$G$6:$GE$68,4,FALSE),0)</f>
        <v>0</v>
      </c>
      <c r="AE170" s="93">
        <f>IFERROR(VLOOKUP(N170,'Վարկանիշային չափորոշիչներ'!$G$6:$GE$68,4,FALSE),0)</f>
        <v>0</v>
      </c>
      <c r="AF170" s="93">
        <f>IFERROR(VLOOKUP(O170,'Վարկանիշային չափորոշիչներ'!$G$6:$GE$68,4,FALSE),0)</f>
        <v>0</v>
      </c>
      <c r="AG170" s="93">
        <f>IFERROR(VLOOKUP(P170,'Վարկանիշային չափորոշիչներ'!$G$6:$GE$68,4,FALSE),0)</f>
        <v>0</v>
      </c>
      <c r="AH170" s="93">
        <f>IFERROR(VLOOKUP(Q170,'Վարկանիշային չափորոշիչներ'!$G$6:$GE$68,4,FALSE),0)</f>
        <v>0</v>
      </c>
      <c r="AI170" s="93">
        <f>IFERROR(VLOOKUP(R170,'Վարկանիշային չափորոշիչներ'!$G$6:$GE$68,4,FALSE),0)</f>
        <v>0</v>
      </c>
      <c r="AJ170" s="93">
        <f>IFERROR(VLOOKUP(S170,'Վարկանիշային չափորոշիչներ'!$G$6:$GE$68,4,FALSE),0)</f>
        <v>0</v>
      </c>
      <c r="AK170" s="93">
        <f>IFERROR(VLOOKUP(T170,'Վարկանիշային չափորոշիչներ'!$G$6:$GE$68,4,FALSE),0)</f>
        <v>0</v>
      </c>
      <c r="AL170" s="93">
        <f>IFERROR(VLOOKUP(U170,'Վարկանիշային չափորոշիչներ'!$G$6:$GE$68,4,FALSE),0)</f>
        <v>0</v>
      </c>
      <c r="AM170" s="93">
        <f>IFERROR(VLOOKUP(V170,'Վարկանիշային չափորոշիչներ'!$G$6:$GE$68,4,FALSE),0)</f>
        <v>0</v>
      </c>
      <c r="AN170" s="93">
        <f t="shared" si="48"/>
        <v>0</v>
      </c>
    </row>
    <row r="171" spans="1:40" outlineLevel="2">
      <c r="A171" s="239">
        <v>1004</v>
      </c>
      <c r="B171" s="239">
        <v>31019</v>
      </c>
      <c r="C171" s="333" t="s">
        <v>265</v>
      </c>
      <c r="D171" s="240"/>
      <c r="E171" s="240"/>
      <c r="F171" s="272"/>
      <c r="G171" s="242"/>
      <c r="H171" s="242"/>
      <c r="I171" s="112"/>
      <c r="J171" s="112"/>
      <c r="K171" s="94"/>
      <c r="L171" s="94"/>
      <c r="M171" s="94"/>
      <c r="N171" s="94"/>
      <c r="O171" s="94"/>
      <c r="P171" s="94"/>
      <c r="Q171" s="94"/>
      <c r="R171" s="94"/>
      <c r="S171" s="94"/>
      <c r="T171" s="94"/>
      <c r="U171" s="94"/>
      <c r="V171" s="94"/>
      <c r="W171" s="93">
        <f t="shared" si="47"/>
        <v>0</v>
      </c>
      <c r="X171" s="108"/>
      <c r="Y171" s="108"/>
      <c r="Z171" s="108"/>
      <c r="AA171" s="108"/>
      <c r="AB171" s="93">
        <f>IFERROR(VLOOKUP(K171,'Վարկանիշային չափորոշիչներ'!$G$6:$GE$68,4,FALSE),0)</f>
        <v>0</v>
      </c>
      <c r="AC171" s="93">
        <f>IFERROR(VLOOKUP(L171,'Վարկանիշային չափորոշիչներ'!$G$6:$GE$68,4,FALSE),0)</f>
        <v>0</v>
      </c>
      <c r="AD171" s="93">
        <f>IFERROR(VLOOKUP(M171,'Վարկանիշային չափորոշիչներ'!$G$6:$GE$68,4,FALSE),0)</f>
        <v>0</v>
      </c>
      <c r="AE171" s="93">
        <f>IFERROR(VLOOKUP(N171,'Վարկանիշային չափորոշիչներ'!$G$6:$GE$68,4,FALSE),0)</f>
        <v>0</v>
      </c>
      <c r="AF171" s="93">
        <f>IFERROR(VLOOKUP(O171,'Վարկանիշային չափորոշիչներ'!$G$6:$GE$68,4,FALSE),0)</f>
        <v>0</v>
      </c>
      <c r="AG171" s="93">
        <f>IFERROR(VLOOKUP(P171,'Վարկանիշային չափորոշիչներ'!$G$6:$GE$68,4,FALSE),0)</f>
        <v>0</v>
      </c>
      <c r="AH171" s="93">
        <f>IFERROR(VLOOKUP(Q171,'Վարկանիշային չափորոշիչներ'!$G$6:$GE$68,4,FALSE),0)</f>
        <v>0</v>
      </c>
      <c r="AI171" s="93">
        <f>IFERROR(VLOOKUP(R171,'Վարկանիշային չափորոշիչներ'!$G$6:$GE$68,4,FALSE),0)</f>
        <v>0</v>
      </c>
      <c r="AJ171" s="93">
        <f>IFERROR(VLOOKUP(S171,'Վարկանիշային չափորոշիչներ'!$G$6:$GE$68,4,FALSE),0)</f>
        <v>0</v>
      </c>
      <c r="AK171" s="93">
        <f>IFERROR(VLOOKUP(T171,'Վարկանիշային չափորոշիչներ'!$G$6:$GE$68,4,FALSE),0)</f>
        <v>0</v>
      </c>
      <c r="AL171" s="93">
        <f>IFERROR(VLOOKUP(U171,'Վարկանիշային չափորոշիչներ'!$G$6:$GE$68,4,FALSE),0)</f>
        <v>0</v>
      </c>
      <c r="AM171" s="93">
        <f>IFERROR(VLOOKUP(V171,'Վարկանիշային չափորոշիչներ'!$G$6:$GE$68,4,FALSE),0)</f>
        <v>0</v>
      </c>
      <c r="AN171" s="93">
        <f t="shared" si="48"/>
        <v>0</v>
      </c>
    </row>
    <row r="172" spans="1:40" ht="24" outlineLevel="2">
      <c r="A172" s="239">
        <v>1004</v>
      </c>
      <c r="B172" s="239">
        <v>31022</v>
      </c>
      <c r="C172" s="333" t="s">
        <v>266</v>
      </c>
      <c r="D172" s="240"/>
      <c r="E172" s="240"/>
      <c r="F172" s="241"/>
      <c r="G172" s="242"/>
      <c r="H172" s="242"/>
      <c r="I172" s="112"/>
      <c r="J172" s="112"/>
      <c r="K172" s="94"/>
      <c r="L172" s="94"/>
      <c r="M172" s="94"/>
      <c r="N172" s="94"/>
      <c r="O172" s="94"/>
      <c r="P172" s="94"/>
      <c r="Q172" s="94"/>
      <c r="R172" s="94"/>
      <c r="S172" s="94"/>
      <c r="T172" s="94"/>
      <c r="U172" s="94"/>
      <c r="V172" s="94"/>
      <c r="W172" s="93">
        <f t="shared" si="47"/>
        <v>0</v>
      </c>
      <c r="X172" s="108"/>
      <c r="Y172" s="108"/>
      <c r="Z172" s="108"/>
      <c r="AA172" s="108"/>
      <c r="AB172" s="93">
        <f>IFERROR(VLOOKUP(K172,'Վարկանիշային չափորոշիչներ'!$G$6:$GE$68,4,FALSE),0)</f>
        <v>0</v>
      </c>
      <c r="AC172" s="93">
        <f>IFERROR(VLOOKUP(L172,'Վարկանիշային չափորոշիչներ'!$G$6:$GE$68,4,FALSE),0)</f>
        <v>0</v>
      </c>
      <c r="AD172" s="93">
        <f>IFERROR(VLOOKUP(M172,'Վարկանիշային չափորոշիչներ'!$G$6:$GE$68,4,FALSE),0)</f>
        <v>0</v>
      </c>
      <c r="AE172" s="93">
        <f>IFERROR(VLOOKUP(N172,'Վարկանիշային չափորոշիչներ'!$G$6:$GE$68,4,FALSE),0)</f>
        <v>0</v>
      </c>
      <c r="AF172" s="93">
        <f>IFERROR(VLOOKUP(O172,'Վարկանիշային չափորոշիչներ'!$G$6:$GE$68,4,FALSE),0)</f>
        <v>0</v>
      </c>
      <c r="AG172" s="93">
        <f>IFERROR(VLOOKUP(P172,'Վարկանիշային չափորոշիչներ'!$G$6:$GE$68,4,FALSE),0)</f>
        <v>0</v>
      </c>
      <c r="AH172" s="93">
        <f>IFERROR(VLOOKUP(Q172,'Վարկանիշային չափորոշիչներ'!$G$6:$GE$68,4,FALSE),0)</f>
        <v>0</v>
      </c>
      <c r="AI172" s="93">
        <f>IFERROR(VLOOKUP(R172,'Վարկանիշային չափորոշիչներ'!$G$6:$GE$68,4,FALSE),0)</f>
        <v>0</v>
      </c>
      <c r="AJ172" s="93">
        <f>IFERROR(VLOOKUP(S172,'Վարկանիշային չափորոշիչներ'!$G$6:$GE$68,4,FALSE),0)</f>
        <v>0</v>
      </c>
      <c r="AK172" s="93">
        <f>IFERROR(VLOOKUP(T172,'Վարկանիշային չափորոշիչներ'!$G$6:$GE$68,4,FALSE),0)</f>
        <v>0</v>
      </c>
      <c r="AL172" s="93">
        <f>IFERROR(VLOOKUP(U172,'Վարկանիշային չափորոշիչներ'!$G$6:$GE$68,4,FALSE),0)</f>
        <v>0</v>
      </c>
      <c r="AM172" s="93">
        <f>IFERROR(VLOOKUP(V172,'Վարկանիշային չափորոշիչներ'!$G$6:$GE$68,4,FALSE),0)</f>
        <v>0</v>
      </c>
      <c r="AN172" s="93">
        <f t="shared" si="48"/>
        <v>0</v>
      </c>
    </row>
    <row r="173" spans="1:40" outlineLevel="2">
      <c r="A173" s="239">
        <v>1004</v>
      </c>
      <c r="B173" s="239">
        <v>31021</v>
      </c>
      <c r="C173" s="371" t="s">
        <v>267</v>
      </c>
      <c r="D173" s="240"/>
      <c r="E173" s="240"/>
      <c r="F173" s="241"/>
      <c r="G173" s="242"/>
      <c r="H173" s="242"/>
      <c r="I173" s="112"/>
      <c r="J173" s="112"/>
      <c r="K173" s="94"/>
      <c r="L173" s="94"/>
      <c r="M173" s="94"/>
      <c r="N173" s="94"/>
      <c r="O173" s="94"/>
      <c r="P173" s="94"/>
      <c r="Q173" s="94"/>
      <c r="R173" s="94"/>
      <c r="S173" s="94"/>
      <c r="T173" s="94"/>
      <c r="U173" s="94"/>
      <c r="V173" s="94"/>
      <c r="W173" s="93">
        <f t="shared" si="47"/>
        <v>0</v>
      </c>
      <c r="X173" s="108"/>
      <c r="Y173" s="108"/>
      <c r="Z173" s="108"/>
      <c r="AA173" s="108"/>
      <c r="AB173" s="93">
        <f>IFERROR(VLOOKUP(K173,'Վարկանիշային չափորոշիչներ'!$G$6:$GE$68,4,FALSE),0)</f>
        <v>0</v>
      </c>
      <c r="AC173" s="93">
        <f>IFERROR(VLOOKUP(L173,'Վարկանիշային չափորոշիչներ'!$G$6:$GE$68,4,FALSE),0)</f>
        <v>0</v>
      </c>
      <c r="AD173" s="93">
        <f>IFERROR(VLOOKUP(M173,'Վարկանիշային չափորոշիչներ'!$G$6:$GE$68,4,FALSE),0)</f>
        <v>0</v>
      </c>
      <c r="AE173" s="93">
        <f>IFERROR(VLOOKUP(N173,'Վարկանիշային չափորոշիչներ'!$G$6:$GE$68,4,FALSE),0)</f>
        <v>0</v>
      </c>
      <c r="AF173" s="93">
        <f>IFERROR(VLOOKUP(O173,'Վարկանիշային չափորոշիչներ'!$G$6:$GE$68,4,FALSE),0)</f>
        <v>0</v>
      </c>
      <c r="AG173" s="93">
        <f>IFERROR(VLOOKUP(P173,'Վարկանիշային չափորոշիչներ'!$G$6:$GE$68,4,FALSE),0)</f>
        <v>0</v>
      </c>
      <c r="AH173" s="93">
        <f>IFERROR(VLOOKUP(Q173,'Վարկանիշային չափորոշիչներ'!$G$6:$GE$68,4,FALSE),0)</f>
        <v>0</v>
      </c>
      <c r="AI173" s="93">
        <f>IFERROR(VLOOKUP(R173,'Վարկանիշային չափորոշիչներ'!$G$6:$GE$68,4,FALSE),0)</f>
        <v>0</v>
      </c>
      <c r="AJ173" s="93">
        <f>IFERROR(VLOOKUP(S173,'Վարկանիշային չափորոշիչներ'!$G$6:$GE$68,4,FALSE),0)</f>
        <v>0</v>
      </c>
      <c r="AK173" s="93">
        <f>IFERROR(VLOOKUP(T173,'Վարկանիշային չափորոշիչներ'!$G$6:$GE$68,4,FALSE),0)</f>
        <v>0</v>
      </c>
      <c r="AL173" s="93">
        <f>IFERROR(VLOOKUP(U173,'Վարկանիշային չափորոշիչներ'!$G$6:$GE$68,4,FALSE),0)</f>
        <v>0</v>
      </c>
      <c r="AM173" s="93">
        <f>IFERROR(VLOOKUP(V173,'Վարկանիշային չափորոշիչներ'!$G$6:$GE$68,4,FALSE),0)</f>
        <v>0</v>
      </c>
      <c r="AN173" s="93">
        <f t="shared" si="48"/>
        <v>0</v>
      </c>
    </row>
    <row r="174" spans="1:40" outlineLevel="1">
      <c r="A174" s="236">
        <v>1017</v>
      </c>
      <c r="B174" s="236"/>
      <c r="C174" s="366" t="s">
        <v>268</v>
      </c>
      <c r="D174" s="237">
        <f>SUM(D175:D176)</f>
        <v>0</v>
      </c>
      <c r="E174" s="237">
        <f t="shared" ref="E174" si="49">SUM(E175:E176)</f>
        <v>0</v>
      </c>
      <c r="F174" s="238">
        <f t="shared" ref="F174:H174" si="50">SUM(F175:F176)</f>
        <v>0</v>
      </c>
      <c r="G174" s="238">
        <f t="shared" si="50"/>
        <v>0</v>
      </c>
      <c r="H174" s="238">
        <f t="shared" si="50"/>
        <v>0</v>
      </c>
      <c r="I174" s="114" t="s">
        <v>79</v>
      </c>
      <c r="J174" s="114" t="s">
        <v>79</v>
      </c>
      <c r="K174" s="114" t="s">
        <v>79</v>
      </c>
      <c r="L174" s="114" t="s">
        <v>79</v>
      </c>
      <c r="M174" s="114" t="s">
        <v>79</v>
      </c>
      <c r="N174" s="114" t="s">
        <v>79</v>
      </c>
      <c r="O174" s="114" t="s">
        <v>79</v>
      </c>
      <c r="P174" s="114" t="s">
        <v>79</v>
      </c>
      <c r="Q174" s="114" t="s">
        <v>79</v>
      </c>
      <c r="R174" s="114" t="s">
        <v>79</v>
      </c>
      <c r="S174" s="114" t="s">
        <v>79</v>
      </c>
      <c r="T174" s="114" t="s">
        <v>79</v>
      </c>
      <c r="U174" s="114" t="s">
        <v>79</v>
      </c>
      <c r="V174" s="114" t="s">
        <v>79</v>
      </c>
      <c r="W174" s="114" t="s">
        <v>79</v>
      </c>
      <c r="X174" s="108"/>
      <c r="Y174" s="108"/>
      <c r="Z174" s="108"/>
      <c r="AA174" s="108"/>
      <c r="AB174" s="93">
        <f>IFERROR(VLOOKUP(K174,'Վարկանիշային չափորոշիչներ'!$G$6:$GE$68,4,FALSE),0)</f>
        <v>0</v>
      </c>
      <c r="AC174" s="93">
        <f>IFERROR(VLOOKUP(L174,'Վարկանիշային չափորոշիչներ'!$G$6:$GE$68,4,FALSE),0)</f>
        <v>0</v>
      </c>
      <c r="AD174" s="93">
        <f>IFERROR(VLOOKUP(M174,'Վարկանիշային չափորոշիչներ'!$G$6:$GE$68,4,FALSE),0)</f>
        <v>0</v>
      </c>
      <c r="AE174" s="93">
        <f>IFERROR(VLOOKUP(N174,'Վարկանիշային չափորոշիչներ'!$G$6:$GE$68,4,FALSE),0)</f>
        <v>0</v>
      </c>
      <c r="AF174" s="93">
        <f>IFERROR(VLOOKUP(O174,'Վարկանիշային չափորոշիչներ'!$G$6:$GE$68,4,FALSE),0)</f>
        <v>0</v>
      </c>
      <c r="AG174" s="93">
        <f>IFERROR(VLOOKUP(P174,'Վարկանիշային չափորոշիչներ'!$G$6:$GE$68,4,FALSE),0)</f>
        <v>0</v>
      </c>
      <c r="AH174" s="93">
        <f>IFERROR(VLOOKUP(Q174,'Վարկանիշային չափորոշիչներ'!$G$6:$GE$68,4,FALSE),0)</f>
        <v>0</v>
      </c>
      <c r="AI174" s="93">
        <f>IFERROR(VLOOKUP(R174,'Վարկանիշային չափորոշիչներ'!$G$6:$GE$68,4,FALSE),0)</f>
        <v>0</v>
      </c>
      <c r="AJ174" s="93">
        <f>IFERROR(VLOOKUP(S174,'Վարկանիշային չափորոշիչներ'!$G$6:$GE$68,4,FALSE),0)</f>
        <v>0</v>
      </c>
      <c r="AK174" s="93">
        <f>IFERROR(VLOOKUP(T174,'Վարկանիշային չափորոշիչներ'!$G$6:$GE$68,4,FALSE),0)</f>
        <v>0</v>
      </c>
      <c r="AL174" s="93">
        <f>IFERROR(VLOOKUP(U174,'Վարկանիշային չափորոշիչներ'!$G$6:$GE$68,4,FALSE),0)</f>
        <v>0</v>
      </c>
      <c r="AM174" s="93">
        <f>IFERROR(VLOOKUP(V174,'Վարկանիշային չափորոշիչներ'!$G$6:$GE$68,4,FALSE),0)</f>
        <v>0</v>
      </c>
      <c r="AN174" s="93">
        <f t="shared" si="48"/>
        <v>0</v>
      </c>
    </row>
    <row r="175" spans="1:40" outlineLevel="2">
      <c r="A175" s="239">
        <v>1017</v>
      </c>
      <c r="B175" s="239">
        <v>11001</v>
      </c>
      <c r="C175" s="333" t="s">
        <v>269</v>
      </c>
      <c r="D175" s="240"/>
      <c r="E175" s="240"/>
      <c r="F175" s="241"/>
      <c r="G175" s="242"/>
      <c r="H175" s="242"/>
      <c r="I175" s="112"/>
      <c r="J175" s="112"/>
      <c r="K175" s="94"/>
      <c r="L175" s="94"/>
      <c r="M175" s="94"/>
      <c r="N175" s="94"/>
      <c r="O175" s="94"/>
      <c r="P175" s="94"/>
      <c r="Q175" s="94"/>
      <c r="R175" s="94"/>
      <c r="S175" s="94"/>
      <c r="T175" s="94"/>
      <c r="U175" s="94"/>
      <c r="V175" s="94"/>
      <c r="W175" s="93">
        <f>AN175</f>
        <v>0</v>
      </c>
      <c r="X175" s="108"/>
      <c r="Y175" s="108"/>
      <c r="Z175" s="108"/>
      <c r="AA175" s="108"/>
      <c r="AB175" s="93">
        <f>IFERROR(VLOOKUP(K175,'Վարկանիշային չափորոշիչներ'!$G$6:$GE$68,4,FALSE),0)</f>
        <v>0</v>
      </c>
      <c r="AC175" s="93">
        <f>IFERROR(VLOOKUP(L175,'Վարկանիշային չափորոշիչներ'!$G$6:$GE$68,4,FALSE),0)</f>
        <v>0</v>
      </c>
      <c r="AD175" s="93">
        <f>IFERROR(VLOOKUP(M175,'Վարկանիշային չափորոշիչներ'!$G$6:$GE$68,4,FALSE),0)</f>
        <v>0</v>
      </c>
      <c r="AE175" s="93">
        <f>IFERROR(VLOOKUP(N175,'Վարկանիշային չափորոշիչներ'!$G$6:$GE$68,4,FALSE),0)</f>
        <v>0</v>
      </c>
      <c r="AF175" s="93">
        <f>IFERROR(VLOOKUP(O175,'Վարկանիշային չափորոշիչներ'!$G$6:$GE$68,4,FALSE),0)</f>
        <v>0</v>
      </c>
      <c r="AG175" s="93">
        <f>IFERROR(VLOOKUP(P175,'Վարկանիշային չափորոշիչներ'!$G$6:$GE$68,4,FALSE),0)</f>
        <v>0</v>
      </c>
      <c r="AH175" s="93">
        <f>IFERROR(VLOOKUP(Q175,'Վարկանիշային չափորոշիչներ'!$G$6:$GE$68,4,FALSE),0)</f>
        <v>0</v>
      </c>
      <c r="AI175" s="93">
        <f>IFERROR(VLOOKUP(R175,'Վարկանիշային չափորոշիչներ'!$G$6:$GE$68,4,FALSE),0)</f>
        <v>0</v>
      </c>
      <c r="AJ175" s="93">
        <f>IFERROR(VLOOKUP(S175,'Վարկանիշային չափորոշիչներ'!$G$6:$GE$68,4,FALSE),0)</f>
        <v>0</v>
      </c>
      <c r="AK175" s="93">
        <f>IFERROR(VLOOKUP(T175,'Վարկանիշային չափորոշիչներ'!$G$6:$GE$68,4,FALSE),0)</f>
        <v>0</v>
      </c>
      <c r="AL175" s="93">
        <f>IFERROR(VLOOKUP(U175,'Վարկանիշային չափորոշիչներ'!$G$6:$GE$68,4,FALSE),0)</f>
        <v>0</v>
      </c>
      <c r="AM175" s="93">
        <f>IFERROR(VLOOKUP(V175,'Վարկանիշային չափորոշիչներ'!$G$6:$GE$68,4,FALSE),0)</f>
        <v>0</v>
      </c>
      <c r="AN175" s="93">
        <f t="shared" si="48"/>
        <v>0</v>
      </c>
    </row>
    <row r="176" spans="1:40" outlineLevel="2">
      <c r="A176" s="239">
        <v>1017</v>
      </c>
      <c r="B176" s="239">
        <v>21001</v>
      </c>
      <c r="C176" s="333" t="s">
        <v>270</v>
      </c>
      <c r="D176" s="240"/>
      <c r="E176" s="240"/>
      <c r="F176" s="273"/>
      <c r="G176" s="242"/>
      <c r="H176" s="242"/>
      <c r="I176" s="112"/>
      <c r="J176" s="112"/>
      <c r="K176" s="94"/>
      <c r="L176" s="94"/>
      <c r="M176" s="94"/>
      <c r="N176" s="94"/>
      <c r="O176" s="94"/>
      <c r="P176" s="94"/>
      <c r="Q176" s="94"/>
      <c r="R176" s="94"/>
      <c r="S176" s="94"/>
      <c r="T176" s="94"/>
      <c r="U176" s="94"/>
      <c r="V176" s="94"/>
      <c r="W176" s="93">
        <f>AN176</f>
        <v>0</v>
      </c>
      <c r="X176" s="108"/>
      <c r="Y176" s="108"/>
      <c r="Z176" s="108"/>
      <c r="AA176" s="108"/>
      <c r="AB176" s="93">
        <f>IFERROR(VLOOKUP(K176,'Վարկանիշային չափորոշիչներ'!$G$6:$GE$68,4,FALSE),0)</f>
        <v>0</v>
      </c>
      <c r="AC176" s="93">
        <f>IFERROR(VLOOKUP(L176,'Վարկանիշային չափորոշիչներ'!$G$6:$GE$68,4,FALSE),0)</f>
        <v>0</v>
      </c>
      <c r="AD176" s="93">
        <f>IFERROR(VLOOKUP(M176,'Վարկանիշային չափորոշիչներ'!$G$6:$GE$68,4,FALSE),0)</f>
        <v>0</v>
      </c>
      <c r="AE176" s="93">
        <f>IFERROR(VLOOKUP(N176,'Վարկանիշային չափորոշիչներ'!$G$6:$GE$68,4,FALSE),0)</f>
        <v>0</v>
      </c>
      <c r="AF176" s="93">
        <f>IFERROR(VLOOKUP(O176,'Վարկանիշային չափորոշիչներ'!$G$6:$GE$68,4,FALSE),0)</f>
        <v>0</v>
      </c>
      <c r="AG176" s="93">
        <f>IFERROR(VLOOKUP(P176,'Վարկանիշային չափորոշիչներ'!$G$6:$GE$68,4,FALSE),0)</f>
        <v>0</v>
      </c>
      <c r="AH176" s="93">
        <f>IFERROR(VLOOKUP(Q176,'Վարկանիշային չափորոշիչներ'!$G$6:$GE$68,4,FALSE),0)</f>
        <v>0</v>
      </c>
      <c r="AI176" s="93">
        <f>IFERROR(VLOOKUP(R176,'Վարկանիշային չափորոշիչներ'!$G$6:$GE$68,4,FALSE),0)</f>
        <v>0</v>
      </c>
      <c r="AJ176" s="93">
        <f>IFERROR(VLOOKUP(S176,'Վարկանիշային չափորոշիչներ'!$G$6:$GE$68,4,FALSE),0)</f>
        <v>0</v>
      </c>
      <c r="AK176" s="93">
        <f>IFERROR(VLOOKUP(T176,'Վարկանիշային չափորոշիչներ'!$G$6:$GE$68,4,FALSE),0)</f>
        <v>0</v>
      </c>
      <c r="AL176" s="93">
        <f>IFERROR(VLOOKUP(U176,'Վարկանիշային չափորոշիչներ'!$G$6:$GE$68,4,FALSE),0)</f>
        <v>0</v>
      </c>
      <c r="AM176" s="93">
        <f>IFERROR(VLOOKUP(V176,'Վարկանիշային չափորոշիչներ'!$G$6:$GE$68,4,FALSE),0)</f>
        <v>0</v>
      </c>
      <c r="AN176" s="93">
        <f t="shared" si="48"/>
        <v>0</v>
      </c>
    </row>
    <row r="177" spans="1:40" outlineLevel="1">
      <c r="A177" s="274">
        <v>1019</v>
      </c>
      <c r="B177" s="236"/>
      <c r="C177" s="366" t="s">
        <v>271</v>
      </c>
      <c r="D177" s="237">
        <f>SUM(D178:D182)</f>
        <v>0</v>
      </c>
      <c r="E177" s="237">
        <f t="shared" ref="E177" si="51">SUM(E178:E182)</f>
        <v>0</v>
      </c>
      <c r="F177" s="238">
        <f t="shared" ref="F177:H177" si="52">SUM(F178:F182)</f>
        <v>0</v>
      </c>
      <c r="G177" s="238">
        <f t="shared" si="52"/>
        <v>0</v>
      </c>
      <c r="H177" s="238">
        <f t="shared" si="52"/>
        <v>0</v>
      </c>
      <c r="I177" s="114" t="s">
        <v>79</v>
      </c>
      <c r="J177" s="114" t="s">
        <v>79</v>
      </c>
      <c r="K177" s="114" t="s">
        <v>79</v>
      </c>
      <c r="L177" s="114" t="s">
        <v>79</v>
      </c>
      <c r="M177" s="114" t="s">
        <v>79</v>
      </c>
      <c r="N177" s="114" t="s">
        <v>79</v>
      </c>
      <c r="O177" s="114" t="s">
        <v>79</v>
      </c>
      <c r="P177" s="114" t="s">
        <v>79</v>
      </c>
      <c r="Q177" s="114" t="s">
        <v>79</v>
      </c>
      <c r="R177" s="114" t="s">
        <v>79</v>
      </c>
      <c r="S177" s="114" t="s">
        <v>79</v>
      </c>
      <c r="T177" s="114" t="s">
        <v>79</v>
      </c>
      <c r="U177" s="114" t="s">
        <v>79</v>
      </c>
      <c r="V177" s="114" t="s">
        <v>79</v>
      </c>
      <c r="W177" s="114" t="s">
        <v>79</v>
      </c>
      <c r="X177" s="108"/>
      <c r="Y177" s="108"/>
      <c r="Z177" s="108"/>
      <c r="AA177" s="108"/>
      <c r="AB177" s="93">
        <f>IFERROR(VLOOKUP(K177,'Վարկանիշային չափորոշիչներ'!$G$6:$GE$68,4,FALSE),0)</f>
        <v>0</v>
      </c>
      <c r="AC177" s="93">
        <f>IFERROR(VLOOKUP(L177,'Վարկանիշային չափորոշիչներ'!$G$6:$GE$68,4,FALSE),0)</f>
        <v>0</v>
      </c>
      <c r="AD177" s="93">
        <f>IFERROR(VLOOKUP(M177,'Վարկանիշային չափորոշիչներ'!$G$6:$GE$68,4,FALSE),0)</f>
        <v>0</v>
      </c>
      <c r="AE177" s="93">
        <f>IFERROR(VLOOKUP(N177,'Վարկանիշային չափորոշիչներ'!$G$6:$GE$68,4,FALSE),0)</f>
        <v>0</v>
      </c>
      <c r="AF177" s="93">
        <f>IFERROR(VLOOKUP(O177,'Վարկանիշային չափորոշիչներ'!$G$6:$GE$68,4,FALSE),0)</f>
        <v>0</v>
      </c>
      <c r="AG177" s="93">
        <f>IFERROR(VLOOKUP(P177,'Վարկանիշային չափորոշիչներ'!$G$6:$GE$68,4,FALSE),0)</f>
        <v>0</v>
      </c>
      <c r="AH177" s="93">
        <f>IFERROR(VLOOKUP(Q177,'Վարկանիշային չափորոշիչներ'!$G$6:$GE$68,4,FALSE),0)</f>
        <v>0</v>
      </c>
      <c r="AI177" s="93">
        <f>IFERROR(VLOOKUP(R177,'Վարկանիշային չափորոշիչներ'!$G$6:$GE$68,4,FALSE),0)</f>
        <v>0</v>
      </c>
      <c r="AJ177" s="93">
        <f>IFERROR(VLOOKUP(S177,'Վարկանիշային չափորոշիչներ'!$G$6:$GE$68,4,FALSE),0)</f>
        <v>0</v>
      </c>
      <c r="AK177" s="93">
        <f>IFERROR(VLOOKUP(T177,'Վարկանիշային չափորոշիչներ'!$G$6:$GE$68,4,FALSE),0)</f>
        <v>0</v>
      </c>
      <c r="AL177" s="93">
        <f>IFERROR(VLOOKUP(U177,'Վարկանիշային չափորոշիչներ'!$G$6:$GE$68,4,FALSE),0)</f>
        <v>0</v>
      </c>
      <c r="AM177" s="93">
        <f>IFERROR(VLOOKUP(V177,'Վարկանիշային չափորոշիչներ'!$G$6:$GE$68,4,FALSE),0)</f>
        <v>0</v>
      </c>
      <c r="AN177" s="93">
        <f t="shared" si="48"/>
        <v>0</v>
      </c>
    </row>
    <row r="178" spans="1:40" ht="36" outlineLevel="2">
      <c r="A178" s="274">
        <v>1019</v>
      </c>
      <c r="B178" s="239">
        <v>11003</v>
      </c>
      <c r="C178" s="333" t="s">
        <v>272</v>
      </c>
      <c r="D178" s="240"/>
      <c r="E178" s="240"/>
      <c r="F178" s="241"/>
      <c r="G178" s="242"/>
      <c r="H178" s="242"/>
      <c r="I178" s="112"/>
      <c r="J178" s="112"/>
      <c r="K178" s="94"/>
      <c r="L178" s="94"/>
      <c r="M178" s="94"/>
      <c r="N178" s="94"/>
      <c r="O178" s="94"/>
      <c r="P178" s="94"/>
      <c r="Q178" s="94"/>
      <c r="R178" s="94"/>
      <c r="S178" s="94"/>
      <c r="T178" s="94"/>
      <c r="U178" s="94"/>
      <c r="V178" s="94"/>
      <c r="W178" s="93">
        <f t="shared" ref="W178:W182" si="53">AN178</f>
        <v>0</v>
      </c>
      <c r="X178" s="108"/>
      <c r="Y178" s="108"/>
      <c r="Z178" s="108"/>
      <c r="AA178" s="108"/>
      <c r="AB178" s="93">
        <f>IFERROR(VLOOKUP(K178,'Վարկանիշային չափորոշիչներ'!$G$6:$GE$68,4,FALSE),0)</f>
        <v>0</v>
      </c>
      <c r="AC178" s="93">
        <f>IFERROR(VLOOKUP(L178,'Վարկանիշային չափորոշիչներ'!$G$6:$GE$68,4,FALSE),0)</f>
        <v>0</v>
      </c>
      <c r="AD178" s="93">
        <f>IFERROR(VLOOKUP(M178,'Վարկանիշային չափորոշիչներ'!$G$6:$GE$68,4,FALSE),0)</f>
        <v>0</v>
      </c>
      <c r="AE178" s="93">
        <f>IFERROR(VLOOKUP(N178,'Վարկանիշային չափորոշիչներ'!$G$6:$GE$68,4,FALSE),0)</f>
        <v>0</v>
      </c>
      <c r="AF178" s="93">
        <f>IFERROR(VLOOKUP(O178,'Վարկանիշային չափորոշիչներ'!$G$6:$GE$68,4,FALSE),0)</f>
        <v>0</v>
      </c>
      <c r="AG178" s="93">
        <f>IFERROR(VLOOKUP(P178,'Վարկանիշային չափորոշիչներ'!$G$6:$GE$68,4,FALSE),0)</f>
        <v>0</v>
      </c>
      <c r="AH178" s="93">
        <f>IFERROR(VLOOKUP(Q178,'Վարկանիշային չափորոշիչներ'!$G$6:$GE$68,4,FALSE),0)</f>
        <v>0</v>
      </c>
      <c r="AI178" s="93">
        <f>IFERROR(VLOOKUP(R178,'Վարկանիշային չափորոշիչներ'!$G$6:$GE$68,4,FALSE),0)</f>
        <v>0</v>
      </c>
      <c r="AJ178" s="93">
        <f>IFERROR(VLOOKUP(S178,'Վարկանիշային չափորոշիչներ'!$G$6:$GE$68,4,FALSE),0)</f>
        <v>0</v>
      </c>
      <c r="AK178" s="93">
        <f>IFERROR(VLOOKUP(T178,'Վարկանիշային չափորոշիչներ'!$G$6:$GE$68,4,FALSE),0)</f>
        <v>0</v>
      </c>
      <c r="AL178" s="93">
        <f>IFERROR(VLOOKUP(U178,'Վարկանիշային չափորոշիչներ'!$G$6:$GE$68,4,FALSE),0)</f>
        <v>0</v>
      </c>
      <c r="AM178" s="93">
        <f>IFERROR(VLOOKUP(V178,'Վարկանիշային չափորոշիչներ'!$G$6:$GE$68,4,FALSE),0)</f>
        <v>0</v>
      </c>
      <c r="AN178" s="93">
        <f t="shared" si="48"/>
        <v>0</v>
      </c>
    </row>
    <row r="179" spans="1:40" ht="36" outlineLevel="2">
      <c r="A179" s="274">
        <v>1019</v>
      </c>
      <c r="B179" s="239">
        <v>11004</v>
      </c>
      <c r="C179" s="333" t="s">
        <v>273</v>
      </c>
      <c r="D179" s="240"/>
      <c r="E179" s="240"/>
      <c r="F179" s="241"/>
      <c r="G179" s="242"/>
      <c r="H179" s="242"/>
      <c r="I179" s="112"/>
      <c r="J179" s="112"/>
      <c r="K179" s="94"/>
      <c r="L179" s="94"/>
      <c r="M179" s="94"/>
      <c r="N179" s="94"/>
      <c r="O179" s="94"/>
      <c r="P179" s="94"/>
      <c r="Q179" s="94"/>
      <c r="R179" s="94"/>
      <c r="S179" s="94"/>
      <c r="T179" s="94"/>
      <c r="U179" s="94"/>
      <c r="V179" s="94"/>
      <c r="W179" s="93">
        <f t="shared" si="53"/>
        <v>0</v>
      </c>
      <c r="X179" s="108"/>
      <c r="Y179" s="108"/>
      <c r="Z179" s="108"/>
      <c r="AA179" s="108"/>
      <c r="AB179" s="93">
        <f>IFERROR(VLOOKUP(K179,'Վարկանիշային չափորոշիչներ'!$G$6:$GE$68,4,FALSE),0)</f>
        <v>0</v>
      </c>
      <c r="AC179" s="93">
        <f>IFERROR(VLOOKUP(L179,'Վարկանիշային չափորոշիչներ'!$G$6:$GE$68,4,FALSE),0)</f>
        <v>0</v>
      </c>
      <c r="AD179" s="93">
        <f>IFERROR(VLOOKUP(M179,'Վարկանիշային չափորոշիչներ'!$G$6:$GE$68,4,FALSE),0)</f>
        <v>0</v>
      </c>
      <c r="AE179" s="93">
        <f>IFERROR(VLOOKUP(N179,'Վարկանիշային չափորոշիչներ'!$G$6:$GE$68,4,FALSE),0)</f>
        <v>0</v>
      </c>
      <c r="AF179" s="93">
        <f>IFERROR(VLOOKUP(O179,'Վարկանիշային չափորոշիչներ'!$G$6:$GE$68,4,FALSE),0)</f>
        <v>0</v>
      </c>
      <c r="AG179" s="93">
        <f>IFERROR(VLOOKUP(P179,'Վարկանիշային չափորոշիչներ'!$G$6:$GE$68,4,FALSE),0)</f>
        <v>0</v>
      </c>
      <c r="AH179" s="93">
        <f>IFERROR(VLOOKUP(Q179,'Վարկանիշային չափորոշիչներ'!$G$6:$GE$68,4,FALSE),0)</f>
        <v>0</v>
      </c>
      <c r="AI179" s="93">
        <f>IFERROR(VLOOKUP(R179,'Վարկանիշային չափորոշիչներ'!$G$6:$GE$68,4,FALSE),0)</f>
        <v>0</v>
      </c>
      <c r="AJ179" s="93">
        <f>IFERROR(VLOOKUP(S179,'Վարկանիշային չափորոշիչներ'!$G$6:$GE$68,4,FALSE),0)</f>
        <v>0</v>
      </c>
      <c r="AK179" s="93">
        <f>IFERROR(VLOOKUP(T179,'Վարկանիշային չափորոշիչներ'!$G$6:$GE$68,4,FALSE),0)</f>
        <v>0</v>
      </c>
      <c r="AL179" s="93">
        <f>IFERROR(VLOOKUP(U179,'Վարկանիշային չափորոշիչներ'!$G$6:$GE$68,4,FALSE),0)</f>
        <v>0</v>
      </c>
      <c r="AM179" s="93">
        <f>IFERROR(VLOOKUP(V179,'Վարկանիշային չափորոշիչներ'!$G$6:$GE$68,4,FALSE),0)</f>
        <v>0</v>
      </c>
      <c r="AN179" s="93">
        <f t="shared" si="48"/>
        <v>0</v>
      </c>
    </row>
    <row r="180" spans="1:40" ht="60" outlineLevel="2">
      <c r="A180" s="274">
        <v>1019</v>
      </c>
      <c r="B180" s="239">
        <v>12001</v>
      </c>
      <c r="C180" s="333" t="s">
        <v>274</v>
      </c>
      <c r="D180" s="240"/>
      <c r="E180" s="240"/>
      <c r="F180" s="241"/>
      <c r="G180" s="242"/>
      <c r="H180" s="242"/>
      <c r="I180" s="112"/>
      <c r="J180" s="112"/>
      <c r="K180" s="94"/>
      <c r="L180" s="94"/>
      <c r="M180" s="94"/>
      <c r="N180" s="94"/>
      <c r="O180" s="94"/>
      <c r="P180" s="94"/>
      <c r="Q180" s="94"/>
      <c r="R180" s="94"/>
      <c r="S180" s="94"/>
      <c r="T180" s="94"/>
      <c r="U180" s="94"/>
      <c r="V180" s="94"/>
      <c r="W180" s="93">
        <f t="shared" si="53"/>
        <v>0</v>
      </c>
      <c r="X180" s="108"/>
      <c r="Y180" s="108"/>
      <c r="Z180" s="108"/>
      <c r="AA180" s="108"/>
      <c r="AB180" s="93">
        <f>IFERROR(VLOOKUP(K180,'Վարկանիշային չափորոշիչներ'!$G$6:$GE$68,4,FALSE),0)</f>
        <v>0</v>
      </c>
      <c r="AC180" s="93">
        <f>IFERROR(VLOOKUP(L180,'Վարկանիշային չափորոշիչներ'!$G$6:$GE$68,4,FALSE),0)</f>
        <v>0</v>
      </c>
      <c r="AD180" s="93">
        <f>IFERROR(VLOOKUP(M180,'Վարկանիշային չափորոշիչներ'!$G$6:$GE$68,4,FALSE),0)</f>
        <v>0</v>
      </c>
      <c r="AE180" s="93">
        <f>IFERROR(VLOOKUP(N180,'Վարկանիշային չափորոշիչներ'!$G$6:$GE$68,4,FALSE),0)</f>
        <v>0</v>
      </c>
      <c r="AF180" s="93">
        <f>IFERROR(VLOOKUP(O180,'Վարկանիշային չափորոշիչներ'!$G$6:$GE$68,4,FALSE),0)</f>
        <v>0</v>
      </c>
      <c r="AG180" s="93">
        <f>IFERROR(VLOOKUP(P180,'Վարկանիշային չափորոշիչներ'!$G$6:$GE$68,4,FALSE),0)</f>
        <v>0</v>
      </c>
      <c r="AH180" s="93">
        <f>IFERROR(VLOOKUP(Q180,'Վարկանիշային չափորոշիչներ'!$G$6:$GE$68,4,FALSE),0)</f>
        <v>0</v>
      </c>
      <c r="AI180" s="93">
        <f>IFERROR(VLOOKUP(R180,'Վարկանիշային չափորոշիչներ'!$G$6:$GE$68,4,FALSE),0)</f>
        <v>0</v>
      </c>
      <c r="AJ180" s="93">
        <f>IFERROR(VLOOKUP(S180,'Վարկանիշային չափորոշիչներ'!$G$6:$GE$68,4,FALSE),0)</f>
        <v>0</v>
      </c>
      <c r="AK180" s="93">
        <f>IFERROR(VLOOKUP(T180,'Վարկանիշային չափորոշիչներ'!$G$6:$GE$68,4,FALSE),0)</f>
        <v>0</v>
      </c>
      <c r="AL180" s="93">
        <f>IFERROR(VLOOKUP(U180,'Վարկանիշային չափորոշիչներ'!$G$6:$GE$68,4,FALSE),0)</f>
        <v>0</v>
      </c>
      <c r="AM180" s="93">
        <f>IFERROR(VLOOKUP(V180,'Վարկանիշային չափորոշիչներ'!$G$6:$GE$68,4,FALSE),0)</f>
        <v>0</v>
      </c>
      <c r="AN180" s="93">
        <f t="shared" si="48"/>
        <v>0</v>
      </c>
    </row>
    <row r="181" spans="1:40" ht="60" outlineLevel="2">
      <c r="A181" s="274">
        <v>1019</v>
      </c>
      <c r="B181" s="239">
        <v>12004</v>
      </c>
      <c r="C181" s="333" t="s">
        <v>275</v>
      </c>
      <c r="D181" s="240"/>
      <c r="E181" s="240"/>
      <c r="F181" s="241"/>
      <c r="G181" s="242"/>
      <c r="H181" s="242"/>
      <c r="I181" s="112"/>
      <c r="J181" s="112"/>
      <c r="K181" s="94"/>
      <c r="L181" s="94"/>
      <c r="M181" s="94"/>
      <c r="N181" s="94"/>
      <c r="O181" s="94"/>
      <c r="P181" s="94"/>
      <c r="Q181" s="94"/>
      <c r="R181" s="94"/>
      <c r="S181" s="94"/>
      <c r="T181" s="94"/>
      <c r="U181" s="94"/>
      <c r="V181" s="94"/>
      <c r="W181" s="93">
        <f t="shared" si="53"/>
        <v>0</v>
      </c>
      <c r="X181" s="108"/>
      <c r="Y181" s="108"/>
      <c r="Z181" s="108"/>
      <c r="AA181" s="108"/>
      <c r="AB181" s="93">
        <f>IFERROR(VLOOKUP(K181,'Վարկանիշային չափորոշիչներ'!$G$6:$GE$68,4,FALSE),0)</f>
        <v>0</v>
      </c>
      <c r="AC181" s="93">
        <f>IFERROR(VLOOKUP(L181,'Վարկանիշային չափորոշիչներ'!$G$6:$GE$68,4,FALSE),0)</f>
        <v>0</v>
      </c>
      <c r="AD181" s="93">
        <f>IFERROR(VLOOKUP(M181,'Վարկանիշային չափորոշիչներ'!$G$6:$GE$68,4,FALSE),0)</f>
        <v>0</v>
      </c>
      <c r="AE181" s="93">
        <f>IFERROR(VLOOKUP(N181,'Վարկանիշային չափորոշիչներ'!$G$6:$GE$68,4,FALSE),0)</f>
        <v>0</v>
      </c>
      <c r="AF181" s="93">
        <f>IFERROR(VLOOKUP(O181,'Վարկանիշային չափորոշիչներ'!$G$6:$GE$68,4,FALSE),0)</f>
        <v>0</v>
      </c>
      <c r="AG181" s="93">
        <f>IFERROR(VLOOKUP(P181,'Վարկանիշային չափորոշիչներ'!$G$6:$GE$68,4,FALSE),0)</f>
        <v>0</v>
      </c>
      <c r="AH181" s="93">
        <f>IFERROR(VLOOKUP(Q181,'Վարկանիշային չափորոշիչներ'!$G$6:$GE$68,4,FALSE),0)</f>
        <v>0</v>
      </c>
      <c r="AI181" s="93">
        <f>IFERROR(VLOOKUP(R181,'Վարկանիշային չափորոշիչներ'!$G$6:$GE$68,4,FALSE),0)</f>
        <v>0</v>
      </c>
      <c r="AJ181" s="93">
        <f>IFERROR(VLOOKUP(S181,'Վարկանիշային չափորոշիչներ'!$G$6:$GE$68,4,FALSE),0)</f>
        <v>0</v>
      </c>
      <c r="AK181" s="93">
        <f>IFERROR(VLOOKUP(T181,'Վարկանիշային չափորոշիչներ'!$G$6:$GE$68,4,FALSE),0)</f>
        <v>0</v>
      </c>
      <c r="AL181" s="93">
        <f>IFERROR(VLOOKUP(U181,'Վարկանիշային չափորոշիչներ'!$G$6:$GE$68,4,FALSE),0)</f>
        <v>0</v>
      </c>
      <c r="AM181" s="93">
        <f>IFERROR(VLOOKUP(V181,'Վարկանիշային չափորոշիչներ'!$G$6:$GE$68,4,FALSE),0)</f>
        <v>0</v>
      </c>
      <c r="AN181" s="93">
        <f t="shared" si="48"/>
        <v>0</v>
      </c>
    </row>
    <row r="182" spans="1:40" ht="60" outlineLevel="2">
      <c r="A182" s="274">
        <v>1019</v>
      </c>
      <c r="B182" s="239">
        <v>12005</v>
      </c>
      <c r="C182" s="333" t="s">
        <v>276</v>
      </c>
      <c r="D182" s="240"/>
      <c r="E182" s="240"/>
      <c r="F182" s="241"/>
      <c r="G182" s="242"/>
      <c r="H182" s="242"/>
      <c r="I182" s="112"/>
      <c r="J182" s="112"/>
      <c r="K182" s="94"/>
      <c r="L182" s="94"/>
      <c r="M182" s="94"/>
      <c r="N182" s="94"/>
      <c r="O182" s="94"/>
      <c r="P182" s="94"/>
      <c r="Q182" s="94"/>
      <c r="R182" s="94"/>
      <c r="S182" s="94"/>
      <c r="T182" s="94"/>
      <c r="U182" s="94"/>
      <c r="V182" s="94"/>
      <c r="W182" s="93">
        <f t="shared" si="53"/>
        <v>0</v>
      </c>
      <c r="X182" s="108"/>
      <c r="Y182" s="108"/>
      <c r="Z182" s="108"/>
      <c r="AA182" s="108"/>
      <c r="AB182" s="93">
        <f>IFERROR(VLOOKUP(K182,'Վարկանիշային չափորոշիչներ'!$G$6:$GE$68,4,FALSE),0)</f>
        <v>0</v>
      </c>
      <c r="AC182" s="93">
        <f>IFERROR(VLOOKUP(L182,'Վարկանիշային չափորոշիչներ'!$G$6:$GE$68,4,FALSE),0)</f>
        <v>0</v>
      </c>
      <c r="AD182" s="93">
        <f>IFERROR(VLOOKUP(M182,'Վարկանիշային չափորոշիչներ'!$G$6:$GE$68,4,FALSE),0)</f>
        <v>0</v>
      </c>
      <c r="AE182" s="93">
        <f>IFERROR(VLOOKUP(N182,'Վարկանիշային չափորոշիչներ'!$G$6:$GE$68,4,FALSE),0)</f>
        <v>0</v>
      </c>
      <c r="AF182" s="93">
        <f>IFERROR(VLOOKUP(O182,'Վարկանիշային չափորոշիչներ'!$G$6:$GE$68,4,FALSE),0)</f>
        <v>0</v>
      </c>
      <c r="AG182" s="93">
        <f>IFERROR(VLOOKUP(P182,'Վարկանիշային չափորոշիչներ'!$G$6:$GE$68,4,FALSE),0)</f>
        <v>0</v>
      </c>
      <c r="AH182" s="93">
        <f>IFERROR(VLOOKUP(Q182,'Վարկանիշային չափորոշիչներ'!$G$6:$GE$68,4,FALSE),0)</f>
        <v>0</v>
      </c>
      <c r="AI182" s="93">
        <f>IFERROR(VLOOKUP(R182,'Վարկանիշային չափորոշիչներ'!$G$6:$GE$68,4,FALSE),0)</f>
        <v>0</v>
      </c>
      <c r="AJ182" s="93">
        <f>IFERROR(VLOOKUP(S182,'Վարկանիշային չափորոշիչներ'!$G$6:$GE$68,4,FALSE),0)</f>
        <v>0</v>
      </c>
      <c r="AK182" s="93">
        <f>IFERROR(VLOOKUP(T182,'Վարկանիշային չափորոշիչներ'!$G$6:$GE$68,4,FALSE),0)</f>
        <v>0</v>
      </c>
      <c r="AL182" s="93">
        <f>IFERROR(VLOOKUP(U182,'Վարկանիշային չափորոշիչներ'!$G$6:$GE$68,4,FALSE),0)</f>
        <v>0</v>
      </c>
      <c r="AM182" s="93">
        <f>IFERROR(VLOOKUP(V182,'Վարկանիշային չափորոշիչներ'!$G$6:$GE$68,4,FALSE),0)</f>
        <v>0</v>
      </c>
      <c r="AN182" s="93">
        <f t="shared" si="48"/>
        <v>0</v>
      </c>
    </row>
    <row r="183" spans="1:40" outlineLevel="1">
      <c r="A183" s="236">
        <v>1027</v>
      </c>
      <c r="B183" s="236"/>
      <c r="C183" s="366" t="s">
        <v>277</v>
      </c>
      <c r="D183" s="237">
        <f>SUM(D184)</f>
        <v>0</v>
      </c>
      <c r="E183" s="237">
        <f t="shared" ref="E183:H183" si="54">SUM(E184)</f>
        <v>0</v>
      </c>
      <c r="F183" s="238">
        <f t="shared" si="54"/>
        <v>0</v>
      </c>
      <c r="G183" s="238">
        <f t="shared" si="54"/>
        <v>0</v>
      </c>
      <c r="H183" s="238">
        <f t="shared" si="54"/>
        <v>0</v>
      </c>
      <c r="I183" s="114" t="s">
        <v>79</v>
      </c>
      <c r="J183" s="114" t="s">
        <v>79</v>
      </c>
      <c r="K183" s="114" t="s">
        <v>79</v>
      </c>
      <c r="L183" s="114" t="s">
        <v>79</v>
      </c>
      <c r="M183" s="114" t="s">
        <v>79</v>
      </c>
      <c r="N183" s="114" t="s">
        <v>79</v>
      </c>
      <c r="O183" s="114" t="s">
        <v>79</v>
      </c>
      <c r="P183" s="114" t="s">
        <v>79</v>
      </c>
      <c r="Q183" s="114" t="s">
        <v>79</v>
      </c>
      <c r="R183" s="114" t="s">
        <v>79</v>
      </c>
      <c r="S183" s="114" t="s">
        <v>79</v>
      </c>
      <c r="T183" s="114" t="s">
        <v>79</v>
      </c>
      <c r="U183" s="114" t="s">
        <v>79</v>
      </c>
      <c r="V183" s="114" t="s">
        <v>79</v>
      </c>
      <c r="W183" s="114" t="s">
        <v>79</v>
      </c>
      <c r="X183" s="108"/>
      <c r="Y183" s="108"/>
      <c r="Z183" s="108"/>
      <c r="AA183" s="108"/>
      <c r="AB183" s="93">
        <f>IFERROR(VLOOKUP(K183,'Վարկանիշային չափորոշիչներ'!$G$6:$GE$68,4,FALSE),0)</f>
        <v>0</v>
      </c>
      <c r="AC183" s="93">
        <f>IFERROR(VLOOKUP(L183,'Վարկանիշային չափորոշիչներ'!$G$6:$GE$68,4,FALSE),0)</f>
        <v>0</v>
      </c>
      <c r="AD183" s="93">
        <f>IFERROR(VLOOKUP(M183,'Վարկանիշային չափորոշիչներ'!$G$6:$GE$68,4,FALSE),0)</f>
        <v>0</v>
      </c>
      <c r="AE183" s="93">
        <f>IFERROR(VLOOKUP(N183,'Վարկանիշային չափորոշիչներ'!$G$6:$GE$68,4,FALSE),0)</f>
        <v>0</v>
      </c>
      <c r="AF183" s="93">
        <f>IFERROR(VLOOKUP(O183,'Վարկանիշային չափորոշիչներ'!$G$6:$GE$68,4,FALSE),0)</f>
        <v>0</v>
      </c>
      <c r="AG183" s="93">
        <f>IFERROR(VLOOKUP(P183,'Վարկանիշային չափորոշիչներ'!$G$6:$GE$68,4,FALSE),0)</f>
        <v>0</v>
      </c>
      <c r="AH183" s="93">
        <f>IFERROR(VLOOKUP(Q183,'Վարկանիշային չափորոշիչներ'!$G$6:$GE$68,4,FALSE),0)</f>
        <v>0</v>
      </c>
      <c r="AI183" s="93">
        <f>IFERROR(VLOOKUP(R183,'Վարկանիշային չափորոշիչներ'!$G$6:$GE$68,4,FALSE),0)</f>
        <v>0</v>
      </c>
      <c r="AJ183" s="93">
        <f>IFERROR(VLOOKUP(S183,'Վարկանիշային չափորոշիչներ'!$G$6:$GE$68,4,FALSE),0)</f>
        <v>0</v>
      </c>
      <c r="AK183" s="93">
        <f>IFERROR(VLOOKUP(T183,'Վարկանիշային չափորոշիչներ'!$G$6:$GE$68,4,FALSE),0)</f>
        <v>0</v>
      </c>
      <c r="AL183" s="93">
        <f>IFERROR(VLOOKUP(U183,'Վարկանիշային չափորոշիչներ'!$G$6:$GE$68,4,FALSE),0)</f>
        <v>0</v>
      </c>
      <c r="AM183" s="93">
        <f>IFERROR(VLOOKUP(V183,'Վարկանիշային չափորոշիչներ'!$G$6:$GE$68,4,FALSE),0)</f>
        <v>0</v>
      </c>
      <c r="AN183" s="93">
        <f t="shared" si="48"/>
        <v>0</v>
      </c>
    </row>
    <row r="184" spans="1:40" outlineLevel="2">
      <c r="A184" s="239">
        <v>1027</v>
      </c>
      <c r="B184" s="239">
        <v>11001</v>
      </c>
      <c r="C184" s="333" t="s">
        <v>278</v>
      </c>
      <c r="D184" s="240"/>
      <c r="E184" s="240"/>
      <c r="F184" s="241"/>
      <c r="G184" s="242"/>
      <c r="H184" s="242"/>
      <c r="I184" s="112"/>
      <c r="J184" s="112"/>
      <c r="K184" s="94"/>
      <c r="L184" s="94"/>
      <c r="M184" s="94"/>
      <c r="N184" s="94"/>
      <c r="O184" s="94"/>
      <c r="P184" s="94"/>
      <c r="Q184" s="94"/>
      <c r="R184" s="94"/>
      <c r="S184" s="94"/>
      <c r="T184" s="94"/>
      <c r="U184" s="94"/>
      <c r="V184" s="94"/>
      <c r="W184" s="93">
        <f>AN184</f>
        <v>0</v>
      </c>
      <c r="X184" s="108"/>
      <c r="Y184" s="108"/>
      <c r="Z184" s="108"/>
      <c r="AA184" s="108"/>
      <c r="AB184" s="93">
        <f>IFERROR(VLOOKUP(K184,'Վարկանիշային չափորոշիչներ'!$G$6:$GE$68,4,FALSE),0)</f>
        <v>0</v>
      </c>
      <c r="AC184" s="93">
        <f>IFERROR(VLOOKUP(L184,'Վարկանիշային չափորոշիչներ'!$G$6:$GE$68,4,FALSE),0)</f>
        <v>0</v>
      </c>
      <c r="AD184" s="93">
        <f>IFERROR(VLOOKUP(M184,'Վարկանիշային չափորոշիչներ'!$G$6:$GE$68,4,FALSE),0)</f>
        <v>0</v>
      </c>
      <c r="AE184" s="93">
        <f>IFERROR(VLOOKUP(N184,'Վարկանիշային չափորոշիչներ'!$G$6:$GE$68,4,FALSE),0)</f>
        <v>0</v>
      </c>
      <c r="AF184" s="93">
        <f>IFERROR(VLOOKUP(O184,'Վարկանիշային չափորոշիչներ'!$G$6:$GE$68,4,FALSE),0)</f>
        <v>0</v>
      </c>
      <c r="AG184" s="93">
        <f>IFERROR(VLOOKUP(P184,'Վարկանիշային չափորոշիչներ'!$G$6:$GE$68,4,FALSE),0)</f>
        <v>0</v>
      </c>
      <c r="AH184" s="93">
        <f>IFERROR(VLOOKUP(Q184,'Վարկանիշային չափորոշիչներ'!$G$6:$GE$68,4,FALSE),0)</f>
        <v>0</v>
      </c>
      <c r="AI184" s="93">
        <f>IFERROR(VLOOKUP(R184,'Վարկանիշային չափորոշիչներ'!$G$6:$GE$68,4,FALSE),0)</f>
        <v>0</v>
      </c>
      <c r="AJ184" s="93">
        <f>IFERROR(VLOOKUP(S184,'Վարկանիշային չափորոշիչներ'!$G$6:$GE$68,4,FALSE),0)</f>
        <v>0</v>
      </c>
      <c r="AK184" s="93">
        <f>IFERROR(VLOOKUP(T184,'Վարկանիշային չափորոշիչներ'!$G$6:$GE$68,4,FALSE),0)</f>
        <v>0</v>
      </c>
      <c r="AL184" s="93">
        <f>IFERROR(VLOOKUP(U184,'Վարկանիշային չափորոշիչներ'!$G$6:$GE$68,4,FALSE),0)</f>
        <v>0</v>
      </c>
      <c r="AM184" s="93">
        <f>IFERROR(VLOOKUP(V184,'Վարկանիշային չափորոշիչներ'!$G$6:$GE$68,4,FALSE),0)</f>
        <v>0</v>
      </c>
      <c r="AN184" s="93">
        <f t="shared" si="48"/>
        <v>0</v>
      </c>
    </row>
    <row r="185" spans="1:40" ht="36" outlineLevel="1">
      <c r="A185" s="236">
        <v>1038</v>
      </c>
      <c r="B185" s="236"/>
      <c r="C185" s="366" t="s">
        <v>279</v>
      </c>
      <c r="D185" s="237">
        <f t="shared" ref="D185:H185" si="55">SUM(D186)</f>
        <v>0</v>
      </c>
      <c r="E185" s="237">
        <f t="shared" si="55"/>
        <v>0</v>
      </c>
      <c r="F185" s="238">
        <f t="shared" si="55"/>
        <v>0</v>
      </c>
      <c r="G185" s="238">
        <f t="shared" si="55"/>
        <v>0</v>
      </c>
      <c r="H185" s="238">
        <f t="shared" si="55"/>
        <v>0</v>
      </c>
      <c r="I185" s="114" t="s">
        <v>79</v>
      </c>
      <c r="J185" s="114" t="s">
        <v>79</v>
      </c>
      <c r="K185" s="114" t="s">
        <v>79</v>
      </c>
      <c r="L185" s="114" t="s">
        <v>79</v>
      </c>
      <c r="M185" s="114" t="s">
        <v>79</v>
      </c>
      <c r="N185" s="114" t="s">
        <v>79</v>
      </c>
      <c r="O185" s="114" t="s">
        <v>79</v>
      </c>
      <c r="P185" s="114" t="s">
        <v>79</v>
      </c>
      <c r="Q185" s="114" t="s">
        <v>79</v>
      </c>
      <c r="R185" s="114" t="s">
        <v>79</v>
      </c>
      <c r="S185" s="114" t="s">
        <v>79</v>
      </c>
      <c r="T185" s="114" t="s">
        <v>79</v>
      </c>
      <c r="U185" s="114" t="s">
        <v>79</v>
      </c>
      <c r="V185" s="114" t="s">
        <v>79</v>
      </c>
      <c r="W185" s="114" t="s">
        <v>79</v>
      </c>
      <c r="X185" s="108"/>
      <c r="Y185" s="108"/>
      <c r="Z185" s="108"/>
      <c r="AA185" s="108"/>
      <c r="AB185" s="93">
        <f>IFERROR(VLOOKUP(K185,'Վարկանիշային չափորոշիչներ'!$G$6:$GE$68,4,FALSE),0)</f>
        <v>0</v>
      </c>
      <c r="AC185" s="93">
        <f>IFERROR(VLOOKUP(L185,'Վարկանիշային չափորոշիչներ'!$G$6:$GE$68,4,FALSE),0)</f>
        <v>0</v>
      </c>
      <c r="AD185" s="93">
        <f>IFERROR(VLOOKUP(M185,'Վարկանիշային չափորոշիչներ'!$G$6:$GE$68,4,FALSE),0)</f>
        <v>0</v>
      </c>
      <c r="AE185" s="93">
        <f>IFERROR(VLOOKUP(N185,'Վարկանիշային չափորոշիչներ'!$G$6:$GE$68,4,FALSE),0)</f>
        <v>0</v>
      </c>
      <c r="AF185" s="93">
        <f>IFERROR(VLOOKUP(O185,'Վարկանիշային չափորոշիչներ'!$G$6:$GE$68,4,FALSE),0)</f>
        <v>0</v>
      </c>
      <c r="AG185" s="93">
        <f>IFERROR(VLOOKUP(P185,'Վարկանիշային չափորոշիչներ'!$G$6:$GE$68,4,FALSE),0)</f>
        <v>0</v>
      </c>
      <c r="AH185" s="93">
        <f>IFERROR(VLOOKUP(Q185,'Վարկանիշային չափորոշիչներ'!$G$6:$GE$68,4,FALSE),0)</f>
        <v>0</v>
      </c>
      <c r="AI185" s="93">
        <f>IFERROR(VLOOKUP(R185,'Վարկանիշային չափորոշիչներ'!$G$6:$GE$68,4,FALSE),0)</f>
        <v>0</v>
      </c>
      <c r="AJ185" s="93">
        <f>IFERROR(VLOOKUP(S185,'Վարկանիշային չափորոշիչներ'!$G$6:$GE$68,4,FALSE),0)</f>
        <v>0</v>
      </c>
      <c r="AK185" s="93">
        <f>IFERROR(VLOOKUP(T185,'Վարկանիշային չափորոշիչներ'!$G$6:$GE$68,4,FALSE),0)</f>
        <v>0</v>
      </c>
      <c r="AL185" s="93">
        <f>IFERROR(VLOOKUP(U185,'Վարկանիշային չափորոշիչներ'!$G$6:$GE$68,4,FALSE),0)</f>
        <v>0</v>
      </c>
      <c r="AM185" s="93">
        <f>IFERROR(VLOOKUP(V185,'Վարկանիշային չափորոշիչներ'!$G$6:$GE$68,4,FALSE),0)</f>
        <v>0</v>
      </c>
      <c r="AN185" s="93">
        <f t="shared" si="48"/>
        <v>0</v>
      </c>
    </row>
    <row r="186" spans="1:40" outlineLevel="2">
      <c r="A186" s="239">
        <v>1038</v>
      </c>
      <c r="B186" s="239">
        <v>11001</v>
      </c>
      <c r="C186" s="333" t="s">
        <v>280</v>
      </c>
      <c r="D186" s="240"/>
      <c r="E186" s="240"/>
      <c r="F186" s="241"/>
      <c r="G186" s="242"/>
      <c r="H186" s="242"/>
      <c r="I186" s="112"/>
      <c r="J186" s="112"/>
      <c r="K186" s="94"/>
      <c r="L186" s="94"/>
      <c r="M186" s="94"/>
      <c r="N186" s="94"/>
      <c r="O186" s="94"/>
      <c r="P186" s="94"/>
      <c r="Q186" s="94"/>
      <c r="R186" s="94"/>
      <c r="S186" s="94"/>
      <c r="T186" s="94"/>
      <c r="U186" s="94"/>
      <c r="V186" s="94"/>
      <c r="W186" s="93">
        <f>AN186</f>
        <v>0</v>
      </c>
      <c r="X186" s="108"/>
      <c r="Y186" s="108"/>
      <c r="Z186" s="108"/>
      <c r="AA186" s="108"/>
      <c r="AB186" s="93">
        <f>IFERROR(VLOOKUP(K186,'Վարկանիշային չափորոշիչներ'!$G$6:$GE$68,4,FALSE),0)</f>
        <v>0</v>
      </c>
      <c r="AC186" s="93">
        <f>IFERROR(VLOOKUP(L186,'Վարկանիշային չափորոշիչներ'!$G$6:$GE$68,4,FALSE),0)</f>
        <v>0</v>
      </c>
      <c r="AD186" s="93">
        <f>IFERROR(VLOOKUP(M186,'Վարկանիշային չափորոշիչներ'!$G$6:$GE$68,4,FALSE),0)</f>
        <v>0</v>
      </c>
      <c r="AE186" s="93">
        <f>IFERROR(VLOOKUP(N186,'Վարկանիշային չափորոշիչներ'!$G$6:$GE$68,4,FALSE),0)</f>
        <v>0</v>
      </c>
      <c r="AF186" s="93">
        <f>IFERROR(VLOOKUP(O186,'Վարկանիշային չափորոշիչներ'!$G$6:$GE$68,4,FALSE),0)</f>
        <v>0</v>
      </c>
      <c r="AG186" s="93">
        <f>IFERROR(VLOOKUP(P186,'Վարկանիշային չափորոշիչներ'!$G$6:$GE$68,4,FALSE),0)</f>
        <v>0</v>
      </c>
      <c r="AH186" s="93">
        <f>IFERROR(VLOOKUP(Q186,'Վարկանիշային չափորոշիչներ'!$G$6:$GE$68,4,FALSE),0)</f>
        <v>0</v>
      </c>
      <c r="AI186" s="93">
        <f>IFERROR(VLOOKUP(R186,'Վարկանիշային չափորոշիչներ'!$G$6:$GE$68,4,FALSE),0)</f>
        <v>0</v>
      </c>
      <c r="AJ186" s="93">
        <f>IFERROR(VLOOKUP(S186,'Վարկանիշային չափորոշիչներ'!$G$6:$GE$68,4,FALSE),0)</f>
        <v>0</v>
      </c>
      <c r="AK186" s="93">
        <f>IFERROR(VLOOKUP(T186,'Վարկանիշային չափորոշիչներ'!$G$6:$GE$68,4,FALSE),0)</f>
        <v>0</v>
      </c>
      <c r="AL186" s="93">
        <f>IFERROR(VLOOKUP(U186,'Վարկանիշային չափորոշիչներ'!$G$6:$GE$68,4,FALSE),0)</f>
        <v>0</v>
      </c>
      <c r="AM186" s="93">
        <f>IFERROR(VLOOKUP(V186,'Վարկանիշային չափորոշիչներ'!$G$6:$GE$68,4,FALSE),0)</f>
        <v>0</v>
      </c>
      <c r="AN186" s="93">
        <f t="shared" si="48"/>
        <v>0</v>
      </c>
    </row>
    <row r="187" spans="1:40" outlineLevel="1">
      <c r="A187" s="236">
        <v>1040</v>
      </c>
      <c r="B187" s="236"/>
      <c r="C187" s="366" t="s">
        <v>281</v>
      </c>
      <c r="D187" s="237">
        <f>SUM(D188:D190)</f>
        <v>0</v>
      </c>
      <c r="E187" s="237">
        <f t="shared" ref="E187" si="56">SUM(E188:E190)</f>
        <v>0</v>
      </c>
      <c r="F187" s="238">
        <f t="shared" ref="F187:H187" si="57">SUM(F188:F190)</f>
        <v>0</v>
      </c>
      <c r="G187" s="238">
        <f t="shared" si="57"/>
        <v>0</v>
      </c>
      <c r="H187" s="238">
        <f t="shared" si="57"/>
        <v>0</v>
      </c>
      <c r="I187" s="114" t="s">
        <v>79</v>
      </c>
      <c r="J187" s="114" t="s">
        <v>79</v>
      </c>
      <c r="K187" s="114" t="s">
        <v>79</v>
      </c>
      <c r="L187" s="114" t="s">
        <v>79</v>
      </c>
      <c r="M187" s="114" t="s">
        <v>79</v>
      </c>
      <c r="N187" s="114" t="s">
        <v>79</v>
      </c>
      <c r="O187" s="114" t="s">
        <v>79</v>
      </c>
      <c r="P187" s="114" t="s">
        <v>79</v>
      </c>
      <c r="Q187" s="114" t="s">
        <v>79</v>
      </c>
      <c r="R187" s="114" t="s">
        <v>79</v>
      </c>
      <c r="S187" s="114" t="s">
        <v>79</v>
      </c>
      <c r="T187" s="114" t="s">
        <v>79</v>
      </c>
      <c r="U187" s="114" t="s">
        <v>79</v>
      </c>
      <c r="V187" s="114" t="s">
        <v>79</v>
      </c>
      <c r="W187" s="114" t="s">
        <v>79</v>
      </c>
      <c r="X187" s="108"/>
      <c r="Y187" s="108"/>
      <c r="Z187" s="108"/>
      <c r="AA187" s="108"/>
      <c r="AB187" s="93">
        <f>IFERROR(VLOOKUP(K187,'Վարկանիշային չափորոշիչներ'!$G$6:$GE$68,4,FALSE),0)</f>
        <v>0</v>
      </c>
      <c r="AC187" s="93">
        <f>IFERROR(VLOOKUP(L187,'Վարկանիշային չափորոշիչներ'!$G$6:$GE$68,4,FALSE),0)</f>
        <v>0</v>
      </c>
      <c r="AD187" s="93">
        <f>IFERROR(VLOOKUP(M187,'Վարկանիշային չափորոշիչներ'!$G$6:$GE$68,4,FALSE),0)</f>
        <v>0</v>
      </c>
      <c r="AE187" s="93">
        <f>IFERROR(VLOOKUP(N187,'Վարկանիշային չափորոշիչներ'!$G$6:$GE$68,4,FALSE),0)</f>
        <v>0</v>
      </c>
      <c r="AF187" s="93">
        <f>IFERROR(VLOOKUP(O187,'Վարկանիշային չափորոշիչներ'!$G$6:$GE$68,4,FALSE),0)</f>
        <v>0</v>
      </c>
      <c r="AG187" s="93">
        <f>IFERROR(VLOOKUP(P187,'Վարկանիշային չափորոշիչներ'!$G$6:$GE$68,4,FALSE),0)</f>
        <v>0</v>
      </c>
      <c r="AH187" s="93">
        <f>IFERROR(VLOOKUP(Q187,'Վարկանիշային չափորոշիչներ'!$G$6:$GE$68,4,FALSE),0)</f>
        <v>0</v>
      </c>
      <c r="AI187" s="93">
        <f>IFERROR(VLOOKUP(R187,'Վարկանիշային չափորոշիչներ'!$G$6:$GE$68,4,FALSE),0)</f>
        <v>0</v>
      </c>
      <c r="AJ187" s="93">
        <f>IFERROR(VLOOKUP(S187,'Վարկանիշային չափորոշիչներ'!$G$6:$GE$68,4,FALSE),0)</f>
        <v>0</v>
      </c>
      <c r="AK187" s="93">
        <f>IFERROR(VLOOKUP(T187,'Վարկանիշային չափորոշիչներ'!$G$6:$GE$68,4,FALSE),0)</f>
        <v>0</v>
      </c>
      <c r="AL187" s="93">
        <f>IFERROR(VLOOKUP(U187,'Վարկանիշային չափորոշիչներ'!$G$6:$GE$68,4,FALSE),0)</f>
        <v>0</v>
      </c>
      <c r="AM187" s="93">
        <f>IFERROR(VLOOKUP(V187,'Վարկանիշային չափորոշիչներ'!$G$6:$GE$68,4,FALSE),0)</f>
        <v>0</v>
      </c>
      <c r="AN187" s="93">
        <f t="shared" si="48"/>
        <v>0</v>
      </c>
    </row>
    <row r="188" spans="1:40" ht="36" outlineLevel="2">
      <c r="A188" s="236">
        <v>1040</v>
      </c>
      <c r="B188" s="239">
        <v>12002</v>
      </c>
      <c r="C188" s="333" t="s">
        <v>282</v>
      </c>
      <c r="D188" s="240"/>
      <c r="E188" s="240"/>
      <c r="F188" s="241"/>
      <c r="G188" s="242"/>
      <c r="H188" s="242"/>
      <c r="I188" s="112"/>
      <c r="J188" s="112"/>
      <c r="K188" s="94"/>
      <c r="L188" s="94"/>
      <c r="M188" s="94"/>
      <c r="N188" s="94"/>
      <c r="O188" s="94"/>
      <c r="P188" s="94"/>
      <c r="Q188" s="94"/>
      <c r="R188" s="94"/>
      <c r="S188" s="94"/>
      <c r="T188" s="94"/>
      <c r="U188" s="94"/>
      <c r="V188" s="94"/>
      <c r="W188" s="93">
        <f t="shared" ref="W188:W190" si="58">AN188</f>
        <v>0</v>
      </c>
      <c r="X188" s="108"/>
      <c r="Y188" s="108"/>
      <c r="Z188" s="108"/>
      <c r="AA188" s="108"/>
      <c r="AB188" s="93">
        <f>IFERROR(VLOOKUP(K188,'Վարկանիշային չափորոշիչներ'!$G$6:$GE$68,4,FALSE),0)</f>
        <v>0</v>
      </c>
      <c r="AC188" s="93">
        <f>IFERROR(VLOOKUP(L188,'Վարկանիշային չափորոշիչներ'!$G$6:$GE$68,4,FALSE),0)</f>
        <v>0</v>
      </c>
      <c r="AD188" s="93">
        <f>IFERROR(VLOOKUP(M188,'Վարկանիշային չափորոշիչներ'!$G$6:$GE$68,4,FALSE),0)</f>
        <v>0</v>
      </c>
      <c r="AE188" s="93">
        <f>IFERROR(VLOOKUP(N188,'Վարկանիշային չափորոշիչներ'!$G$6:$GE$68,4,FALSE),0)</f>
        <v>0</v>
      </c>
      <c r="AF188" s="93">
        <f>IFERROR(VLOOKUP(O188,'Վարկանիշային չափորոշիչներ'!$G$6:$GE$68,4,FALSE),0)</f>
        <v>0</v>
      </c>
      <c r="AG188" s="93">
        <f>IFERROR(VLOOKUP(P188,'Վարկանիշային չափորոշիչներ'!$G$6:$GE$68,4,FALSE),0)</f>
        <v>0</v>
      </c>
      <c r="AH188" s="93">
        <f>IFERROR(VLOOKUP(Q188,'Վարկանիշային չափորոշիչներ'!$G$6:$GE$68,4,FALSE),0)</f>
        <v>0</v>
      </c>
      <c r="AI188" s="93">
        <f>IFERROR(VLOOKUP(R188,'Վարկանիշային չափորոշիչներ'!$G$6:$GE$68,4,FALSE),0)</f>
        <v>0</v>
      </c>
      <c r="AJ188" s="93">
        <f>IFERROR(VLOOKUP(S188,'Վարկանիշային չափորոշիչներ'!$G$6:$GE$68,4,FALSE),0)</f>
        <v>0</v>
      </c>
      <c r="AK188" s="93">
        <f>IFERROR(VLOOKUP(T188,'Վարկանիշային չափորոշիչներ'!$G$6:$GE$68,4,FALSE),0)</f>
        <v>0</v>
      </c>
      <c r="AL188" s="93">
        <f>IFERROR(VLOOKUP(U188,'Վարկանիշային չափորոշիչներ'!$G$6:$GE$68,4,FALSE),0)</f>
        <v>0</v>
      </c>
      <c r="AM188" s="93">
        <f>IFERROR(VLOOKUP(V188,'Վարկանիշային չափորոշիչներ'!$G$6:$GE$68,4,FALSE),0)</f>
        <v>0</v>
      </c>
      <c r="AN188" s="93">
        <f t="shared" si="48"/>
        <v>0</v>
      </c>
    </row>
    <row r="189" spans="1:40" ht="36" outlineLevel="2">
      <c r="A189" s="236">
        <v>1040</v>
      </c>
      <c r="B189" s="239">
        <v>32004</v>
      </c>
      <c r="C189" s="333" t="s">
        <v>283</v>
      </c>
      <c r="D189" s="240"/>
      <c r="E189" s="240"/>
      <c r="F189" s="241"/>
      <c r="G189" s="242"/>
      <c r="H189" s="242"/>
      <c r="I189" s="112"/>
      <c r="J189" s="112"/>
      <c r="K189" s="94"/>
      <c r="L189" s="94"/>
      <c r="M189" s="94"/>
      <c r="N189" s="94"/>
      <c r="O189" s="94"/>
      <c r="P189" s="94"/>
      <c r="Q189" s="94"/>
      <c r="R189" s="94"/>
      <c r="S189" s="94"/>
      <c r="T189" s="94"/>
      <c r="U189" s="94"/>
      <c r="V189" s="94"/>
      <c r="W189" s="93">
        <f t="shared" si="58"/>
        <v>0</v>
      </c>
      <c r="X189" s="108"/>
      <c r="Y189" s="108"/>
      <c r="Z189" s="108"/>
      <c r="AA189" s="108"/>
      <c r="AB189" s="93">
        <f>IFERROR(VLOOKUP(K189,'Վարկանիշային չափորոշիչներ'!$G$6:$GE$68,4,FALSE),0)</f>
        <v>0</v>
      </c>
      <c r="AC189" s="93">
        <f>IFERROR(VLOOKUP(L189,'Վարկանիշային չափորոշիչներ'!$G$6:$GE$68,4,FALSE),0)</f>
        <v>0</v>
      </c>
      <c r="AD189" s="93">
        <f>IFERROR(VLOOKUP(M189,'Վարկանիշային չափորոշիչներ'!$G$6:$GE$68,4,FALSE),0)</f>
        <v>0</v>
      </c>
      <c r="AE189" s="93">
        <f>IFERROR(VLOOKUP(N189,'Վարկանիշային չափորոշիչներ'!$G$6:$GE$68,4,FALSE),0)</f>
        <v>0</v>
      </c>
      <c r="AF189" s="93">
        <f>IFERROR(VLOOKUP(O189,'Վարկանիշային չափորոշիչներ'!$G$6:$GE$68,4,FALSE),0)</f>
        <v>0</v>
      </c>
      <c r="AG189" s="93">
        <f>IFERROR(VLOOKUP(P189,'Վարկանիշային չափորոշիչներ'!$G$6:$GE$68,4,FALSE),0)</f>
        <v>0</v>
      </c>
      <c r="AH189" s="93">
        <f>IFERROR(VLOOKUP(Q189,'Վարկանիշային չափորոշիչներ'!$G$6:$GE$68,4,FALSE),0)</f>
        <v>0</v>
      </c>
      <c r="AI189" s="93">
        <f>IFERROR(VLOOKUP(R189,'Վարկանիշային չափորոշիչներ'!$G$6:$GE$68,4,FALSE),0)</f>
        <v>0</v>
      </c>
      <c r="AJ189" s="93">
        <f>IFERROR(VLOOKUP(S189,'Վարկանիշային չափորոշիչներ'!$G$6:$GE$68,4,FALSE),0)</f>
        <v>0</v>
      </c>
      <c r="AK189" s="93">
        <f>IFERROR(VLOOKUP(T189,'Վարկանիշային չափորոշիչներ'!$G$6:$GE$68,4,FALSE),0)</f>
        <v>0</v>
      </c>
      <c r="AL189" s="93">
        <f>IFERROR(VLOOKUP(U189,'Վարկանիշային չափորոշիչներ'!$G$6:$GE$68,4,FALSE),0)</f>
        <v>0</v>
      </c>
      <c r="AM189" s="93">
        <f>IFERROR(VLOOKUP(V189,'Վարկանիշային չափորոշիչներ'!$G$6:$GE$68,4,FALSE),0)</f>
        <v>0</v>
      </c>
      <c r="AN189" s="93">
        <f t="shared" si="48"/>
        <v>0</v>
      </c>
    </row>
    <row r="190" spans="1:40" ht="24" outlineLevel="2">
      <c r="A190" s="236">
        <v>1040</v>
      </c>
      <c r="B190" s="239">
        <v>32009</v>
      </c>
      <c r="C190" s="333" t="s">
        <v>284</v>
      </c>
      <c r="D190" s="240"/>
      <c r="E190" s="240"/>
      <c r="F190" s="242"/>
      <c r="G190" s="242"/>
      <c r="H190" s="242"/>
      <c r="I190" s="112"/>
      <c r="J190" s="112"/>
      <c r="K190" s="94"/>
      <c r="L190" s="94"/>
      <c r="M190" s="94"/>
      <c r="N190" s="94"/>
      <c r="O190" s="94"/>
      <c r="P190" s="94"/>
      <c r="Q190" s="94"/>
      <c r="R190" s="94"/>
      <c r="S190" s="94"/>
      <c r="T190" s="94"/>
      <c r="U190" s="94"/>
      <c r="V190" s="94"/>
      <c r="W190" s="93">
        <f t="shared" si="58"/>
        <v>0</v>
      </c>
      <c r="X190" s="108"/>
      <c r="Y190" s="108"/>
      <c r="Z190" s="108"/>
      <c r="AA190" s="108"/>
      <c r="AB190" s="93">
        <f>IFERROR(VLOOKUP(K190,'Վարկանիշային չափորոշիչներ'!$G$6:$GE$68,4,FALSE),0)</f>
        <v>0</v>
      </c>
      <c r="AC190" s="93">
        <f>IFERROR(VLOOKUP(L190,'Վարկանիշային չափորոշիչներ'!$G$6:$GE$68,4,FALSE),0)</f>
        <v>0</v>
      </c>
      <c r="AD190" s="93">
        <f>IFERROR(VLOOKUP(M190,'Վարկանիշային չափորոշիչներ'!$G$6:$GE$68,4,FALSE),0)</f>
        <v>0</v>
      </c>
      <c r="AE190" s="93">
        <f>IFERROR(VLOOKUP(N190,'Վարկանիշային չափորոշիչներ'!$G$6:$GE$68,4,FALSE),0)</f>
        <v>0</v>
      </c>
      <c r="AF190" s="93">
        <f>IFERROR(VLOOKUP(O190,'Վարկանիշային չափորոշիչներ'!$G$6:$GE$68,4,FALSE),0)</f>
        <v>0</v>
      </c>
      <c r="AG190" s="93">
        <f>IFERROR(VLOOKUP(P190,'Վարկանիշային չափորոշիչներ'!$G$6:$GE$68,4,FALSE),0)</f>
        <v>0</v>
      </c>
      <c r="AH190" s="93">
        <f>IFERROR(VLOOKUP(Q190,'Վարկանիշային չափորոշիչներ'!$G$6:$GE$68,4,FALSE),0)</f>
        <v>0</v>
      </c>
      <c r="AI190" s="93">
        <f>IFERROR(VLOOKUP(R190,'Վարկանիշային չափորոշիչներ'!$G$6:$GE$68,4,FALSE),0)</f>
        <v>0</v>
      </c>
      <c r="AJ190" s="93">
        <f>IFERROR(VLOOKUP(S190,'Վարկանիշային չափորոշիչներ'!$G$6:$GE$68,4,FALSE),0)</f>
        <v>0</v>
      </c>
      <c r="AK190" s="93">
        <f>IFERROR(VLOOKUP(T190,'Վարկանիշային չափորոշիչներ'!$G$6:$GE$68,4,FALSE),0)</f>
        <v>0</v>
      </c>
      <c r="AL190" s="93">
        <f>IFERROR(VLOOKUP(U190,'Վարկանիշային չափորոշիչներ'!$G$6:$GE$68,4,FALSE),0)</f>
        <v>0</v>
      </c>
      <c r="AM190" s="93">
        <f>IFERROR(VLOOKUP(V190,'Վարկանիշային չափորոշիչներ'!$G$6:$GE$68,4,FALSE),0)</f>
        <v>0</v>
      </c>
      <c r="AN190" s="93">
        <f t="shared" si="48"/>
        <v>0</v>
      </c>
    </row>
    <row r="191" spans="1:40" outlineLevel="1">
      <c r="A191" s="236">
        <v>1049</v>
      </c>
      <c r="B191" s="236"/>
      <c r="C191" s="369" t="s">
        <v>285</v>
      </c>
      <c r="D191" s="250">
        <f>SUM(D192:D224)</f>
        <v>0</v>
      </c>
      <c r="E191" s="250">
        <f>SUM(E192:E224)</f>
        <v>0</v>
      </c>
      <c r="F191" s="251">
        <f t="shared" ref="F191:H191" si="59">SUM(F192:F224)</f>
        <v>0</v>
      </c>
      <c r="G191" s="251">
        <f t="shared" si="59"/>
        <v>0</v>
      </c>
      <c r="H191" s="251">
        <f t="shared" si="59"/>
        <v>0</v>
      </c>
      <c r="I191" s="118" t="s">
        <v>79</v>
      </c>
      <c r="J191" s="118" t="s">
        <v>79</v>
      </c>
      <c r="K191" s="118" t="s">
        <v>79</v>
      </c>
      <c r="L191" s="118" t="s">
        <v>79</v>
      </c>
      <c r="M191" s="118" t="s">
        <v>79</v>
      </c>
      <c r="N191" s="118" t="s">
        <v>79</v>
      </c>
      <c r="O191" s="118" t="s">
        <v>79</v>
      </c>
      <c r="P191" s="118" t="s">
        <v>79</v>
      </c>
      <c r="Q191" s="118" t="s">
        <v>79</v>
      </c>
      <c r="R191" s="118" t="s">
        <v>79</v>
      </c>
      <c r="S191" s="118" t="s">
        <v>79</v>
      </c>
      <c r="T191" s="118" t="s">
        <v>79</v>
      </c>
      <c r="U191" s="118" t="s">
        <v>79</v>
      </c>
      <c r="V191" s="118" t="s">
        <v>79</v>
      </c>
      <c r="W191" s="114" t="s">
        <v>79</v>
      </c>
      <c r="X191" s="108"/>
      <c r="Y191" s="108"/>
      <c r="Z191" s="108"/>
      <c r="AA191" s="108"/>
      <c r="AB191" s="93">
        <f>IFERROR(VLOOKUP(K191,'Վարկանիշային չափորոշիչներ'!$G$6:$GE$68,4,FALSE),0)</f>
        <v>0</v>
      </c>
      <c r="AC191" s="93">
        <f>IFERROR(VLOOKUP(L191,'Վարկանիշային չափորոշիչներ'!$G$6:$GE$68,4,FALSE),0)</f>
        <v>0</v>
      </c>
      <c r="AD191" s="93">
        <f>IFERROR(VLOOKUP(M191,'Վարկանիշային չափորոշիչներ'!$G$6:$GE$68,4,FALSE),0)</f>
        <v>0</v>
      </c>
      <c r="AE191" s="93">
        <f>IFERROR(VLOOKUP(N191,'Վարկանիշային չափորոշիչներ'!$G$6:$GE$68,4,FALSE),0)</f>
        <v>0</v>
      </c>
      <c r="AF191" s="93">
        <f>IFERROR(VLOOKUP(O191,'Վարկանիշային չափորոշիչներ'!$G$6:$GE$68,4,FALSE),0)</f>
        <v>0</v>
      </c>
      <c r="AG191" s="93">
        <f>IFERROR(VLOOKUP(P191,'Վարկանիշային չափորոշիչներ'!$G$6:$GE$68,4,FALSE),0)</f>
        <v>0</v>
      </c>
      <c r="AH191" s="93">
        <f>IFERROR(VLOOKUP(Q191,'Վարկանիշային չափորոշիչներ'!$G$6:$GE$68,4,FALSE),0)</f>
        <v>0</v>
      </c>
      <c r="AI191" s="93">
        <f>IFERROR(VLOOKUP(R191,'Վարկանիշային չափորոշիչներ'!$G$6:$GE$68,4,FALSE),0)</f>
        <v>0</v>
      </c>
      <c r="AJ191" s="93">
        <f>IFERROR(VLOOKUP(S191,'Վարկանիշային չափորոշիչներ'!$G$6:$GE$68,4,FALSE),0)</f>
        <v>0</v>
      </c>
      <c r="AK191" s="93">
        <f>IFERROR(VLOOKUP(T191,'Վարկանիշային չափորոշիչներ'!$G$6:$GE$68,4,FALSE),0)</f>
        <v>0</v>
      </c>
      <c r="AL191" s="93">
        <f>IFERROR(VLOOKUP(U191,'Վարկանիշային չափորոշիչներ'!$G$6:$GE$68,4,FALSE),0)</f>
        <v>0</v>
      </c>
      <c r="AM191" s="93">
        <f>IFERROR(VLOOKUP(V191,'Վարկանիշային չափորոշիչներ'!$G$6:$GE$68,4,FALSE),0)</f>
        <v>0</v>
      </c>
      <c r="AN191" s="93">
        <f t="shared" si="48"/>
        <v>0</v>
      </c>
    </row>
    <row r="192" spans="1:40" ht="24" outlineLevel="2">
      <c r="A192" s="239">
        <v>1049</v>
      </c>
      <c r="B192" s="239">
        <v>11001</v>
      </c>
      <c r="C192" s="333" t="s">
        <v>286</v>
      </c>
      <c r="D192" s="240"/>
      <c r="E192" s="240"/>
      <c r="F192" s="242"/>
      <c r="G192" s="242"/>
      <c r="H192" s="242"/>
      <c r="I192" s="112"/>
      <c r="J192" s="112"/>
      <c r="K192" s="94"/>
      <c r="L192" s="94"/>
      <c r="M192" s="94"/>
      <c r="N192" s="94"/>
      <c r="O192" s="94"/>
      <c r="P192" s="94"/>
      <c r="Q192" s="94"/>
      <c r="R192" s="94"/>
      <c r="S192" s="94"/>
      <c r="T192" s="94"/>
      <c r="U192" s="94"/>
      <c r="V192" s="94"/>
      <c r="W192" s="93">
        <f t="shared" ref="W192:W215" si="60">AN192</f>
        <v>0</v>
      </c>
      <c r="X192" s="108"/>
      <c r="Y192" s="108"/>
      <c r="Z192" s="108"/>
      <c r="AA192" s="108"/>
      <c r="AB192" s="93">
        <f>IFERROR(VLOOKUP(K192,'Վարկանիշային չափորոշիչներ'!$G$6:$GE$68,4,FALSE),0)</f>
        <v>0</v>
      </c>
      <c r="AC192" s="93">
        <f>IFERROR(VLOOKUP(L192,'Վարկանիշային չափորոշիչներ'!$G$6:$GE$68,4,FALSE),0)</f>
        <v>0</v>
      </c>
      <c r="AD192" s="93">
        <f>IFERROR(VLOOKUP(M192,'Վարկանիշային չափորոշիչներ'!$G$6:$GE$68,4,FALSE),0)</f>
        <v>0</v>
      </c>
      <c r="AE192" s="93">
        <f>IFERROR(VLOOKUP(N192,'Վարկանիշային չափորոշիչներ'!$G$6:$GE$68,4,FALSE),0)</f>
        <v>0</v>
      </c>
      <c r="AF192" s="93">
        <f>IFERROR(VLOOKUP(O192,'Վարկանիշային չափորոշիչներ'!$G$6:$GE$68,4,FALSE),0)</f>
        <v>0</v>
      </c>
      <c r="AG192" s="93">
        <f>IFERROR(VLOOKUP(P192,'Վարկանիշային չափորոշիչներ'!$G$6:$GE$68,4,FALSE),0)</f>
        <v>0</v>
      </c>
      <c r="AH192" s="93">
        <f>IFERROR(VLOOKUP(Q192,'Վարկանիշային չափորոշիչներ'!$G$6:$GE$68,4,FALSE),0)</f>
        <v>0</v>
      </c>
      <c r="AI192" s="93">
        <f>IFERROR(VLOOKUP(R192,'Վարկանիշային չափորոշիչներ'!$G$6:$GE$68,4,FALSE),0)</f>
        <v>0</v>
      </c>
      <c r="AJ192" s="93">
        <f>IFERROR(VLOOKUP(S192,'Վարկանիշային չափորոշիչներ'!$G$6:$GE$68,4,FALSE),0)</f>
        <v>0</v>
      </c>
      <c r="AK192" s="93">
        <f>IFERROR(VLOOKUP(T192,'Վարկանիշային չափորոշիչներ'!$G$6:$GE$68,4,FALSE),0)</f>
        <v>0</v>
      </c>
      <c r="AL192" s="93">
        <f>IFERROR(VLOOKUP(U192,'Վարկանիշային չափորոշիչներ'!$G$6:$GE$68,4,FALSE),0)</f>
        <v>0</v>
      </c>
      <c r="AM192" s="93">
        <f>IFERROR(VLOOKUP(V192,'Վարկանիշային չափորոշիչներ'!$G$6:$GE$68,4,FALSE),0)</f>
        <v>0</v>
      </c>
      <c r="AN192" s="93">
        <f t="shared" si="48"/>
        <v>0</v>
      </c>
    </row>
    <row r="193" spans="1:40" ht="24" outlineLevel="2">
      <c r="A193" s="239">
        <v>1049</v>
      </c>
      <c r="B193" s="239">
        <v>11002</v>
      </c>
      <c r="C193" s="333" t="s">
        <v>287</v>
      </c>
      <c r="D193" s="240"/>
      <c r="E193" s="240"/>
      <c r="F193" s="242"/>
      <c r="G193" s="242"/>
      <c r="H193" s="242"/>
      <c r="I193" s="112"/>
      <c r="J193" s="112"/>
      <c r="K193" s="94"/>
      <c r="L193" s="94"/>
      <c r="M193" s="94"/>
      <c r="N193" s="94"/>
      <c r="O193" s="94"/>
      <c r="P193" s="94"/>
      <c r="Q193" s="94"/>
      <c r="R193" s="94"/>
      <c r="S193" s="94"/>
      <c r="T193" s="94"/>
      <c r="U193" s="94"/>
      <c r="V193" s="94"/>
      <c r="W193" s="93">
        <f t="shared" si="60"/>
        <v>0</v>
      </c>
      <c r="X193" s="108"/>
      <c r="Y193" s="108"/>
      <c r="Z193" s="108"/>
      <c r="AA193" s="108"/>
      <c r="AB193" s="93">
        <f>IFERROR(VLOOKUP(K193,'Վարկանիշային չափորոշիչներ'!$G$6:$GE$68,4,FALSE),0)</f>
        <v>0</v>
      </c>
      <c r="AC193" s="93">
        <f>IFERROR(VLOOKUP(L193,'Վարկանիշային չափորոշիչներ'!$G$6:$GE$68,4,FALSE),0)</f>
        <v>0</v>
      </c>
      <c r="AD193" s="93">
        <f>IFERROR(VLOOKUP(M193,'Վարկանիշային չափորոշիչներ'!$G$6:$GE$68,4,FALSE),0)</f>
        <v>0</v>
      </c>
      <c r="AE193" s="93">
        <f>IFERROR(VLOOKUP(N193,'Վարկանիշային չափորոշիչներ'!$G$6:$GE$68,4,FALSE),0)</f>
        <v>0</v>
      </c>
      <c r="AF193" s="93">
        <f>IFERROR(VLOOKUP(O193,'Վարկանիշային չափորոշիչներ'!$G$6:$GE$68,4,FALSE),0)</f>
        <v>0</v>
      </c>
      <c r="AG193" s="93">
        <f>IFERROR(VLOOKUP(P193,'Վարկանիշային չափորոշիչներ'!$G$6:$GE$68,4,FALSE),0)</f>
        <v>0</v>
      </c>
      <c r="AH193" s="93">
        <f>IFERROR(VLOOKUP(Q193,'Վարկանիշային չափորոշիչներ'!$G$6:$GE$68,4,FALSE),0)</f>
        <v>0</v>
      </c>
      <c r="AI193" s="93">
        <f>IFERROR(VLOOKUP(R193,'Վարկանիշային չափորոշիչներ'!$G$6:$GE$68,4,FALSE),0)</f>
        <v>0</v>
      </c>
      <c r="AJ193" s="93">
        <f>IFERROR(VLOOKUP(S193,'Վարկանիշային չափորոշիչներ'!$G$6:$GE$68,4,FALSE),0)</f>
        <v>0</v>
      </c>
      <c r="AK193" s="93">
        <f>IFERROR(VLOOKUP(T193,'Վարկանիշային չափորոշիչներ'!$G$6:$GE$68,4,FALSE),0)</f>
        <v>0</v>
      </c>
      <c r="AL193" s="93">
        <f>IFERROR(VLOOKUP(U193,'Վարկանիշային չափորոշիչներ'!$G$6:$GE$68,4,FALSE),0)</f>
        <v>0</v>
      </c>
      <c r="AM193" s="93">
        <f>IFERROR(VLOOKUP(V193,'Վարկանիշային չափորոշիչներ'!$G$6:$GE$68,4,FALSE),0)</f>
        <v>0</v>
      </c>
      <c r="AN193" s="93">
        <f t="shared" si="48"/>
        <v>0</v>
      </c>
    </row>
    <row r="194" spans="1:40" ht="24" outlineLevel="2">
      <c r="A194" s="239">
        <v>1049</v>
      </c>
      <c r="B194" s="239">
        <v>11003</v>
      </c>
      <c r="C194" s="333" t="s">
        <v>288</v>
      </c>
      <c r="D194" s="240"/>
      <c r="E194" s="240"/>
      <c r="F194" s="241"/>
      <c r="G194" s="242"/>
      <c r="H194" s="242"/>
      <c r="I194" s="112"/>
      <c r="J194" s="112"/>
      <c r="K194" s="94"/>
      <c r="L194" s="94"/>
      <c r="M194" s="94"/>
      <c r="N194" s="94"/>
      <c r="O194" s="94"/>
      <c r="P194" s="94"/>
      <c r="Q194" s="94"/>
      <c r="R194" s="94"/>
      <c r="S194" s="94"/>
      <c r="T194" s="94"/>
      <c r="U194" s="94"/>
      <c r="V194" s="94"/>
      <c r="W194" s="93">
        <f t="shared" si="60"/>
        <v>0</v>
      </c>
      <c r="X194" s="108"/>
      <c r="Y194" s="108"/>
      <c r="Z194" s="108"/>
      <c r="AA194" s="108"/>
      <c r="AB194" s="93">
        <f>IFERROR(VLOOKUP(K194,'Վարկանիշային չափորոշիչներ'!$G$6:$GE$68,4,FALSE),0)</f>
        <v>0</v>
      </c>
      <c r="AC194" s="93">
        <f>IFERROR(VLOOKUP(L194,'Վարկանիշային չափորոշիչներ'!$G$6:$GE$68,4,FALSE),0)</f>
        <v>0</v>
      </c>
      <c r="AD194" s="93">
        <f>IFERROR(VLOOKUP(M194,'Վարկանիշային չափորոշիչներ'!$G$6:$GE$68,4,FALSE),0)</f>
        <v>0</v>
      </c>
      <c r="AE194" s="93">
        <f>IFERROR(VLOOKUP(N194,'Վարկանիշային չափորոշիչներ'!$G$6:$GE$68,4,FALSE),0)</f>
        <v>0</v>
      </c>
      <c r="AF194" s="93">
        <f>IFERROR(VLOOKUP(O194,'Վարկանիշային չափորոշիչներ'!$G$6:$GE$68,4,FALSE),0)</f>
        <v>0</v>
      </c>
      <c r="AG194" s="93">
        <f>IFERROR(VLOOKUP(P194,'Վարկանիշային չափորոշիչներ'!$G$6:$GE$68,4,FALSE),0)</f>
        <v>0</v>
      </c>
      <c r="AH194" s="93">
        <f>IFERROR(VLOOKUP(Q194,'Վարկանիշային չափորոշիչներ'!$G$6:$GE$68,4,FALSE),0)</f>
        <v>0</v>
      </c>
      <c r="AI194" s="93">
        <f>IFERROR(VLOOKUP(R194,'Վարկանիշային չափորոշիչներ'!$G$6:$GE$68,4,FALSE),0)</f>
        <v>0</v>
      </c>
      <c r="AJ194" s="93">
        <f>IFERROR(VLOOKUP(S194,'Վարկանիշային չափորոշիչներ'!$G$6:$GE$68,4,FALSE),0)</f>
        <v>0</v>
      </c>
      <c r="AK194" s="93">
        <f>IFERROR(VLOOKUP(T194,'Վարկանիշային չափորոշիչներ'!$G$6:$GE$68,4,FALSE),0)</f>
        <v>0</v>
      </c>
      <c r="AL194" s="93">
        <f>IFERROR(VLOOKUP(U194,'Վարկանիշային չափորոշիչներ'!$G$6:$GE$68,4,FALSE),0)</f>
        <v>0</v>
      </c>
      <c r="AM194" s="93">
        <f>IFERROR(VLOOKUP(V194,'Վարկանիշային չափորոշիչներ'!$G$6:$GE$68,4,FALSE),0)</f>
        <v>0</v>
      </c>
      <c r="AN194" s="93">
        <f t="shared" si="48"/>
        <v>0</v>
      </c>
    </row>
    <row r="195" spans="1:40" ht="24" outlineLevel="2">
      <c r="A195" s="239">
        <v>1049</v>
      </c>
      <c r="B195" s="239">
        <v>11004</v>
      </c>
      <c r="C195" s="333" t="s">
        <v>289</v>
      </c>
      <c r="D195" s="240"/>
      <c r="E195" s="240"/>
      <c r="F195" s="242"/>
      <c r="G195" s="242"/>
      <c r="H195" s="242"/>
      <c r="I195" s="112"/>
      <c r="J195" s="112"/>
      <c r="K195" s="94"/>
      <c r="L195" s="94"/>
      <c r="M195" s="94"/>
      <c r="N195" s="94"/>
      <c r="O195" s="94"/>
      <c r="P195" s="94"/>
      <c r="Q195" s="94"/>
      <c r="R195" s="94"/>
      <c r="S195" s="94"/>
      <c r="T195" s="94"/>
      <c r="U195" s="94"/>
      <c r="V195" s="94"/>
      <c r="W195" s="93">
        <f t="shared" si="60"/>
        <v>0</v>
      </c>
      <c r="X195" s="108"/>
      <c r="Y195" s="108"/>
      <c r="Z195" s="108"/>
      <c r="AA195" s="108"/>
      <c r="AB195" s="93">
        <f>IFERROR(VLOOKUP(K195,'Վարկանիշային չափորոշիչներ'!$G$6:$GE$68,4,FALSE),0)</f>
        <v>0</v>
      </c>
      <c r="AC195" s="93">
        <f>IFERROR(VLOOKUP(L195,'Վարկանիշային չափորոշիչներ'!$G$6:$GE$68,4,FALSE),0)</f>
        <v>0</v>
      </c>
      <c r="AD195" s="93">
        <f>IFERROR(VLOOKUP(M195,'Վարկանիշային չափորոշիչներ'!$G$6:$GE$68,4,FALSE),0)</f>
        <v>0</v>
      </c>
      <c r="AE195" s="93">
        <f>IFERROR(VLOOKUP(N195,'Վարկանիշային չափորոշիչներ'!$G$6:$GE$68,4,FALSE),0)</f>
        <v>0</v>
      </c>
      <c r="AF195" s="93">
        <f>IFERROR(VLOOKUP(O195,'Վարկանիշային չափորոշիչներ'!$G$6:$GE$68,4,FALSE),0)</f>
        <v>0</v>
      </c>
      <c r="AG195" s="93">
        <f>IFERROR(VLOOKUP(P195,'Վարկանիշային չափորոշիչներ'!$G$6:$GE$68,4,FALSE),0)</f>
        <v>0</v>
      </c>
      <c r="AH195" s="93">
        <f>IFERROR(VLOOKUP(Q195,'Վարկանիշային չափորոշիչներ'!$G$6:$GE$68,4,FALSE),0)</f>
        <v>0</v>
      </c>
      <c r="AI195" s="93">
        <f>IFERROR(VLOOKUP(R195,'Վարկանիշային չափորոշիչներ'!$G$6:$GE$68,4,FALSE),0)</f>
        <v>0</v>
      </c>
      <c r="AJ195" s="93">
        <f>IFERROR(VLOOKUP(S195,'Վարկանիշային չափորոշիչներ'!$G$6:$GE$68,4,FALSE),0)</f>
        <v>0</v>
      </c>
      <c r="AK195" s="93">
        <f>IFERROR(VLOOKUP(T195,'Վարկանիշային չափորոշիչներ'!$G$6:$GE$68,4,FALSE),0)</f>
        <v>0</v>
      </c>
      <c r="AL195" s="93">
        <f>IFERROR(VLOOKUP(U195,'Վարկանիշային չափորոշիչներ'!$G$6:$GE$68,4,FALSE),0)</f>
        <v>0</v>
      </c>
      <c r="AM195" s="93">
        <f>IFERROR(VLOOKUP(V195,'Վարկանիշային չափորոշիչներ'!$G$6:$GE$68,4,FALSE),0)</f>
        <v>0</v>
      </c>
      <c r="AN195" s="93">
        <f t="shared" si="48"/>
        <v>0</v>
      </c>
    </row>
    <row r="196" spans="1:40" ht="36" outlineLevel="2">
      <c r="A196" s="239">
        <v>1049</v>
      </c>
      <c r="B196" s="239">
        <v>11007</v>
      </c>
      <c r="C196" s="333" t="s">
        <v>290</v>
      </c>
      <c r="D196" s="240"/>
      <c r="E196" s="240"/>
      <c r="F196" s="241"/>
      <c r="G196" s="242"/>
      <c r="H196" s="242"/>
      <c r="I196" s="112"/>
      <c r="J196" s="112"/>
      <c r="K196" s="94"/>
      <c r="L196" s="94"/>
      <c r="M196" s="94"/>
      <c r="N196" s="94"/>
      <c r="O196" s="94"/>
      <c r="P196" s="94"/>
      <c r="Q196" s="94"/>
      <c r="R196" s="94"/>
      <c r="S196" s="94"/>
      <c r="T196" s="94"/>
      <c r="U196" s="94"/>
      <c r="V196" s="94"/>
      <c r="W196" s="93">
        <f t="shared" si="60"/>
        <v>0</v>
      </c>
      <c r="X196" s="108"/>
      <c r="Y196" s="108"/>
      <c r="Z196" s="108"/>
      <c r="AA196" s="108"/>
      <c r="AB196" s="93">
        <f>IFERROR(VLOOKUP(K196,'Վարկանիշային չափորոշիչներ'!$G$6:$GE$68,4,FALSE),0)</f>
        <v>0</v>
      </c>
      <c r="AC196" s="93">
        <f>IFERROR(VLOOKUP(L196,'Վարկանիշային չափորոշիչներ'!$G$6:$GE$68,4,FALSE),0)</f>
        <v>0</v>
      </c>
      <c r="AD196" s="93">
        <f>IFERROR(VLOOKUP(M196,'Վարկանիշային չափորոշիչներ'!$G$6:$GE$68,4,FALSE),0)</f>
        <v>0</v>
      </c>
      <c r="AE196" s="93">
        <f>IFERROR(VLOOKUP(N196,'Վարկանիշային չափորոշիչներ'!$G$6:$GE$68,4,FALSE),0)</f>
        <v>0</v>
      </c>
      <c r="AF196" s="93">
        <f>IFERROR(VLOOKUP(O196,'Վարկանիշային չափորոշիչներ'!$G$6:$GE$68,4,FALSE),0)</f>
        <v>0</v>
      </c>
      <c r="AG196" s="93">
        <f>IFERROR(VLOOKUP(P196,'Վարկանիշային չափորոշիչներ'!$G$6:$GE$68,4,FALSE),0)</f>
        <v>0</v>
      </c>
      <c r="AH196" s="93">
        <f>IFERROR(VLOOKUP(Q196,'Վարկանիշային չափորոշիչներ'!$G$6:$GE$68,4,FALSE),0)</f>
        <v>0</v>
      </c>
      <c r="AI196" s="93">
        <f>IFERROR(VLOOKUP(R196,'Վարկանիշային չափորոշիչներ'!$G$6:$GE$68,4,FALSE),0)</f>
        <v>0</v>
      </c>
      <c r="AJ196" s="93">
        <f>IFERROR(VLOOKUP(S196,'Վարկանիշային չափորոշիչներ'!$G$6:$GE$68,4,FALSE),0)</f>
        <v>0</v>
      </c>
      <c r="AK196" s="93">
        <f>IFERROR(VLOOKUP(T196,'Վարկանիշային չափորոշիչներ'!$G$6:$GE$68,4,FALSE),0)</f>
        <v>0</v>
      </c>
      <c r="AL196" s="93">
        <f>IFERROR(VLOOKUP(U196,'Վարկանիշային չափորոշիչներ'!$G$6:$GE$68,4,FALSE),0)</f>
        <v>0</v>
      </c>
      <c r="AM196" s="93">
        <f>IFERROR(VLOOKUP(V196,'Վարկանիշային չափորոշիչներ'!$G$6:$GE$68,4,FALSE),0)</f>
        <v>0</v>
      </c>
      <c r="AN196" s="93">
        <f t="shared" si="48"/>
        <v>0</v>
      </c>
    </row>
    <row r="197" spans="1:40" ht="36" outlineLevel="2">
      <c r="A197" s="239">
        <v>1049</v>
      </c>
      <c r="B197" s="239">
        <v>11009</v>
      </c>
      <c r="C197" s="333" t="s">
        <v>291</v>
      </c>
      <c r="D197" s="240"/>
      <c r="E197" s="240"/>
      <c r="F197" s="241"/>
      <c r="G197" s="242"/>
      <c r="H197" s="242"/>
      <c r="I197" s="112"/>
      <c r="J197" s="112"/>
      <c r="K197" s="94"/>
      <c r="L197" s="94"/>
      <c r="M197" s="94"/>
      <c r="N197" s="94"/>
      <c r="O197" s="94"/>
      <c r="P197" s="94"/>
      <c r="Q197" s="94"/>
      <c r="R197" s="94"/>
      <c r="S197" s="94"/>
      <c r="T197" s="94"/>
      <c r="U197" s="94"/>
      <c r="V197" s="94"/>
      <c r="W197" s="93">
        <f t="shared" si="60"/>
        <v>0</v>
      </c>
      <c r="X197" s="108"/>
      <c r="Y197" s="108"/>
      <c r="Z197" s="108"/>
      <c r="AA197" s="108"/>
      <c r="AB197" s="93">
        <f>IFERROR(VLOOKUP(K197,'Վարկանիշային չափորոշիչներ'!$G$6:$GE$68,4,FALSE),0)</f>
        <v>0</v>
      </c>
      <c r="AC197" s="93">
        <f>IFERROR(VLOOKUP(L197,'Վարկանիշային չափորոշիչներ'!$G$6:$GE$68,4,FALSE),0)</f>
        <v>0</v>
      </c>
      <c r="AD197" s="93">
        <f>IFERROR(VLOOKUP(M197,'Վարկանիշային չափորոշիչներ'!$G$6:$GE$68,4,FALSE),0)</f>
        <v>0</v>
      </c>
      <c r="AE197" s="93">
        <f>IFERROR(VLOOKUP(N197,'Վարկանիշային չափորոշիչներ'!$G$6:$GE$68,4,FALSE),0)</f>
        <v>0</v>
      </c>
      <c r="AF197" s="93">
        <f>IFERROR(VLOOKUP(O197,'Վարկանիշային չափորոշիչներ'!$G$6:$GE$68,4,FALSE),0)</f>
        <v>0</v>
      </c>
      <c r="AG197" s="93">
        <f>IFERROR(VLOOKUP(P197,'Վարկանիշային չափորոշիչներ'!$G$6:$GE$68,4,FALSE),0)</f>
        <v>0</v>
      </c>
      <c r="AH197" s="93">
        <f>IFERROR(VLOOKUP(Q197,'Վարկանիշային չափորոշիչներ'!$G$6:$GE$68,4,FALSE),0)</f>
        <v>0</v>
      </c>
      <c r="AI197" s="93">
        <f>IFERROR(VLOOKUP(R197,'Վարկանիշային չափորոշիչներ'!$G$6:$GE$68,4,FALSE),0)</f>
        <v>0</v>
      </c>
      <c r="AJ197" s="93">
        <f>IFERROR(VLOOKUP(S197,'Վարկանիշային չափորոշիչներ'!$G$6:$GE$68,4,FALSE),0)</f>
        <v>0</v>
      </c>
      <c r="AK197" s="93">
        <f>IFERROR(VLOOKUP(T197,'Վարկանիշային չափորոշիչներ'!$G$6:$GE$68,4,FALSE),0)</f>
        <v>0</v>
      </c>
      <c r="AL197" s="93">
        <f>IFERROR(VLOOKUP(U197,'Վարկանիշային չափորոշիչներ'!$G$6:$GE$68,4,FALSE),0)</f>
        <v>0</v>
      </c>
      <c r="AM197" s="93">
        <f>IFERROR(VLOOKUP(V197,'Վարկանիշային չափորոշիչներ'!$G$6:$GE$68,4,FALSE),0)</f>
        <v>0</v>
      </c>
      <c r="AN197" s="93">
        <f t="shared" si="48"/>
        <v>0</v>
      </c>
    </row>
    <row r="198" spans="1:40" ht="36" outlineLevel="2">
      <c r="A198" s="239">
        <v>1049</v>
      </c>
      <c r="B198" s="239">
        <v>11010</v>
      </c>
      <c r="C198" s="333" t="s">
        <v>292</v>
      </c>
      <c r="D198" s="240"/>
      <c r="E198" s="240"/>
      <c r="F198" s="241"/>
      <c r="G198" s="242"/>
      <c r="H198" s="242"/>
      <c r="I198" s="112"/>
      <c r="J198" s="112"/>
      <c r="K198" s="94"/>
      <c r="L198" s="94"/>
      <c r="M198" s="94"/>
      <c r="N198" s="94"/>
      <c r="O198" s="94"/>
      <c r="P198" s="94"/>
      <c r="Q198" s="94"/>
      <c r="R198" s="94"/>
      <c r="S198" s="94"/>
      <c r="T198" s="94"/>
      <c r="U198" s="94"/>
      <c r="V198" s="94"/>
      <c r="W198" s="93">
        <f t="shared" si="60"/>
        <v>0</v>
      </c>
      <c r="X198" s="108"/>
      <c r="Y198" s="108"/>
      <c r="Z198" s="108"/>
      <c r="AA198" s="108"/>
      <c r="AB198" s="93">
        <f>IFERROR(VLOOKUP(K198,'Վարկանիշային չափորոշիչներ'!$G$6:$GE$68,4,FALSE),0)</f>
        <v>0</v>
      </c>
      <c r="AC198" s="93">
        <f>IFERROR(VLOOKUP(L198,'Վարկանիշային չափորոշիչներ'!$G$6:$GE$68,4,FALSE),0)</f>
        <v>0</v>
      </c>
      <c r="AD198" s="93">
        <f>IFERROR(VLOOKUP(M198,'Վարկանիշային չափորոշիչներ'!$G$6:$GE$68,4,FALSE),0)</f>
        <v>0</v>
      </c>
      <c r="AE198" s="93">
        <f>IFERROR(VLOOKUP(N198,'Վարկանիշային չափորոշիչներ'!$G$6:$GE$68,4,FALSE),0)</f>
        <v>0</v>
      </c>
      <c r="AF198" s="93">
        <f>IFERROR(VLOOKUP(O198,'Վարկանիշային չափորոշիչներ'!$G$6:$GE$68,4,FALSE),0)</f>
        <v>0</v>
      </c>
      <c r="AG198" s="93">
        <f>IFERROR(VLOOKUP(P198,'Վարկանիշային չափորոշիչներ'!$G$6:$GE$68,4,FALSE),0)</f>
        <v>0</v>
      </c>
      <c r="AH198" s="93">
        <f>IFERROR(VLOOKUP(Q198,'Վարկանիշային չափորոշիչներ'!$G$6:$GE$68,4,FALSE),0)</f>
        <v>0</v>
      </c>
      <c r="AI198" s="93">
        <f>IFERROR(VLOOKUP(R198,'Վարկանիշային չափորոշիչներ'!$G$6:$GE$68,4,FALSE),0)</f>
        <v>0</v>
      </c>
      <c r="AJ198" s="93">
        <f>IFERROR(VLOOKUP(S198,'Վարկանիշային չափորոշիչներ'!$G$6:$GE$68,4,FALSE),0)</f>
        <v>0</v>
      </c>
      <c r="AK198" s="93">
        <f>IFERROR(VLOOKUP(T198,'Վարկանիշային չափորոշիչներ'!$G$6:$GE$68,4,FALSE),0)</f>
        <v>0</v>
      </c>
      <c r="AL198" s="93">
        <f>IFERROR(VLOOKUP(U198,'Վարկանիշային չափորոշիչներ'!$G$6:$GE$68,4,FALSE),0)</f>
        <v>0</v>
      </c>
      <c r="AM198" s="93">
        <f>IFERROR(VLOOKUP(V198,'Վարկանիշային չափորոշիչներ'!$G$6:$GE$68,4,FALSE),0)</f>
        <v>0</v>
      </c>
      <c r="AN198" s="93">
        <f t="shared" si="48"/>
        <v>0</v>
      </c>
    </row>
    <row r="199" spans="1:40" ht="36" outlineLevel="2">
      <c r="A199" s="239">
        <v>1049</v>
      </c>
      <c r="B199" s="239">
        <v>11011</v>
      </c>
      <c r="C199" s="333" t="s">
        <v>293</v>
      </c>
      <c r="D199" s="240"/>
      <c r="E199" s="240"/>
      <c r="F199" s="241"/>
      <c r="G199" s="242"/>
      <c r="H199" s="242"/>
      <c r="I199" s="112"/>
      <c r="J199" s="112"/>
      <c r="K199" s="94"/>
      <c r="L199" s="94"/>
      <c r="M199" s="94"/>
      <c r="N199" s="94"/>
      <c r="O199" s="94"/>
      <c r="P199" s="94"/>
      <c r="Q199" s="94"/>
      <c r="R199" s="94"/>
      <c r="S199" s="94"/>
      <c r="T199" s="94"/>
      <c r="U199" s="94"/>
      <c r="V199" s="94"/>
      <c r="W199" s="93">
        <f t="shared" si="60"/>
        <v>0</v>
      </c>
      <c r="X199" s="108"/>
      <c r="Y199" s="108"/>
      <c r="Z199" s="108"/>
      <c r="AA199" s="108"/>
      <c r="AB199" s="93">
        <f>IFERROR(VLOOKUP(K199,'Վարկանիշային չափորոշիչներ'!$G$6:$GE$68,4,FALSE),0)</f>
        <v>0</v>
      </c>
      <c r="AC199" s="93">
        <f>IFERROR(VLOOKUP(L199,'Վարկանիշային չափորոշիչներ'!$G$6:$GE$68,4,FALSE),0)</f>
        <v>0</v>
      </c>
      <c r="AD199" s="93">
        <f>IFERROR(VLOOKUP(M199,'Վարկանիշային չափորոշիչներ'!$G$6:$GE$68,4,FALSE),0)</f>
        <v>0</v>
      </c>
      <c r="AE199" s="93">
        <f>IFERROR(VLOOKUP(N199,'Վարկանիշային չափորոշիչներ'!$G$6:$GE$68,4,FALSE),0)</f>
        <v>0</v>
      </c>
      <c r="AF199" s="93">
        <f>IFERROR(VLOOKUP(O199,'Վարկանիշային չափորոշիչներ'!$G$6:$GE$68,4,FALSE),0)</f>
        <v>0</v>
      </c>
      <c r="AG199" s="93">
        <f>IFERROR(VLOOKUP(P199,'Վարկանիշային չափորոշիչներ'!$G$6:$GE$68,4,FALSE),0)</f>
        <v>0</v>
      </c>
      <c r="AH199" s="93">
        <f>IFERROR(VLOOKUP(Q199,'Վարկանիշային չափորոշիչներ'!$G$6:$GE$68,4,FALSE),0)</f>
        <v>0</v>
      </c>
      <c r="AI199" s="93">
        <f>IFERROR(VLOOKUP(R199,'Վարկանիշային չափորոշիչներ'!$G$6:$GE$68,4,FALSE),0)</f>
        <v>0</v>
      </c>
      <c r="AJ199" s="93">
        <f>IFERROR(VLOOKUP(S199,'Վարկանիշային չափորոշիչներ'!$G$6:$GE$68,4,FALSE),0)</f>
        <v>0</v>
      </c>
      <c r="AK199" s="93">
        <f>IFERROR(VLOOKUP(T199,'Վարկանիշային չափորոշիչներ'!$G$6:$GE$68,4,FALSE),0)</f>
        <v>0</v>
      </c>
      <c r="AL199" s="93">
        <f>IFERROR(VLOOKUP(U199,'Վարկանիշային չափորոշիչներ'!$G$6:$GE$68,4,FALSE),0)</f>
        <v>0</v>
      </c>
      <c r="AM199" s="93">
        <f>IFERROR(VLOOKUP(V199,'Վարկանիշային չափորոշիչներ'!$G$6:$GE$68,4,FALSE),0)</f>
        <v>0</v>
      </c>
      <c r="AN199" s="93">
        <f t="shared" si="48"/>
        <v>0</v>
      </c>
    </row>
    <row r="200" spans="1:40" ht="24" outlineLevel="2">
      <c r="A200" s="239">
        <v>1049</v>
      </c>
      <c r="B200" s="239">
        <v>11012</v>
      </c>
      <c r="C200" s="333" t="s">
        <v>294</v>
      </c>
      <c r="D200" s="240"/>
      <c r="E200" s="240"/>
      <c r="F200" s="242"/>
      <c r="G200" s="242"/>
      <c r="H200" s="242"/>
      <c r="I200" s="112"/>
      <c r="J200" s="112"/>
      <c r="K200" s="94"/>
      <c r="L200" s="94"/>
      <c r="M200" s="94"/>
      <c r="N200" s="94"/>
      <c r="O200" s="94"/>
      <c r="P200" s="94"/>
      <c r="Q200" s="94"/>
      <c r="R200" s="94"/>
      <c r="S200" s="94"/>
      <c r="T200" s="94"/>
      <c r="U200" s="94"/>
      <c r="V200" s="94"/>
      <c r="W200" s="93">
        <f t="shared" si="60"/>
        <v>0</v>
      </c>
      <c r="X200" s="108"/>
      <c r="Y200" s="108"/>
      <c r="Z200" s="108"/>
      <c r="AA200" s="108"/>
      <c r="AB200" s="93">
        <f>IFERROR(VLOOKUP(K200,'Վարկանիշային չափորոշիչներ'!$G$6:$GE$68,4,FALSE),0)</f>
        <v>0</v>
      </c>
      <c r="AC200" s="93">
        <f>IFERROR(VLOOKUP(L200,'Վարկանիշային չափորոշիչներ'!$G$6:$GE$68,4,FALSE),0)</f>
        <v>0</v>
      </c>
      <c r="AD200" s="93">
        <f>IFERROR(VLOOKUP(M200,'Վարկանիշային չափորոշիչներ'!$G$6:$GE$68,4,FALSE),0)</f>
        <v>0</v>
      </c>
      <c r="AE200" s="93">
        <f>IFERROR(VLOOKUP(N200,'Վարկանիշային չափորոշիչներ'!$G$6:$GE$68,4,FALSE),0)</f>
        <v>0</v>
      </c>
      <c r="AF200" s="93">
        <f>IFERROR(VLOOKUP(O200,'Վարկանիշային չափորոշիչներ'!$G$6:$GE$68,4,FALSE),0)</f>
        <v>0</v>
      </c>
      <c r="AG200" s="93">
        <f>IFERROR(VLOOKUP(P200,'Վարկանիշային չափորոշիչներ'!$G$6:$GE$68,4,FALSE),0)</f>
        <v>0</v>
      </c>
      <c r="AH200" s="93">
        <f>IFERROR(VLOOKUP(Q200,'Վարկանիշային չափորոշիչներ'!$G$6:$GE$68,4,FALSE),0)</f>
        <v>0</v>
      </c>
      <c r="AI200" s="93">
        <f>IFERROR(VLOOKUP(R200,'Վարկանիշային չափորոշիչներ'!$G$6:$GE$68,4,FALSE),0)</f>
        <v>0</v>
      </c>
      <c r="AJ200" s="93">
        <f>IFERROR(VLOOKUP(S200,'Վարկանիշային չափորոշիչներ'!$G$6:$GE$68,4,FALSE),0)</f>
        <v>0</v>
      </c>
      <c r="AK200" s="93">
        <f>IFERROR(VLOOKUP(T200,'Վարկանիշային չափորոշիչներ'!$G$6:$GE$68,4,FALSE),0)</f>
        <v>0</v>
      </c>
      <c r="AL200" s="93">
        <f>IFERROR(VLOOKUP(U200,'Վարկանիշային չափորոշիչներ'!$G$6:$GE$68,4,FALSE),0)</f>
        <v>0</v>
      </c>
      <c r="AM200" s="93">
        <f>IFERROR(VLOOKUP(V200,'Վարկանիշային չափորոշիչներ'!$G$6:$GE$68,4,FALSE),0)</f>
        <v>0</v>
      </c>
      <c r="AN200" s="93">
        <f t="shared" si="48"/>
        <v>0</v>
      </c>
    </row>
    <row r="201" spans="1:40" ht="48" outlineLevel="2">
      <c r="A201" s="239">
        <v>1049</v>
      </c>
      <c r="B201" s="239">
        <v>11014</v>
      </c>
      <c r="C201" s="333" t="s">
        <v>295</v>
      </c>
      <c r="D201" s="240"/>
      <c r="E201" s="240"/>
      <c r="F201" s="241"/>
      <c r="G201" s="242"/>
      <c r="H201" s="242"/>
      <c r="I201" s="112"/>
      <c r="J201" s="112"/>
      <c r="K201" s="94"/>
      <c r="L201" s="94"/>
      <c r="M201" s="94"/>
      <c r="N201" s="94"/>
      <c r="O201" s="94"/>
      <c r="P201" s="94"/>
      <c r="Q201" s="94"/>
      <c r="R201" s="94"/>
      <c r="S201" s="94"/>
      <c r="T201" s="94"/>
      <c r="U201" s="94"/>
      <c r="V201" s="94"/>
      <c r="W201" s="93">
        <f t="shared" si="60"/>
        <v>0</v>
      </c>
      <c r="X201" s="108"/>
      <c r="Y201" s="108"/>
      <c r="Z201" s="108"/>
      <c r="AA201" s="108"/>
      <c r="AB201" s="93">
        <f>IFERROR(VLOOKUP(K201,'Վարկանիշային չափորոշիչներ'!$G$6:$GE$68,4,FALSE),0)</f>
        <v>0</v>
      </c>
      <c r="AC201" s="93">
        <f>IFERROR(VLOOKUP(L201,'Վարկանիշային չափորոշիչներ'!$G$6:$GE$68,4,FALSE),0)</f>
        <v>0</v>
      </c>
      <c r="AD201" s="93">
        <f>IFERROR(VLOOKUP(M201,'Վարկանիշային չափորոշիչներ'!$G$6:$GE$68,4,FALSE),0)</f>
        <v>0</v>
      </c>
      <c r="AE201" s="93">
        <f>IFERROR(VLOOKUP(N201,'Վարկանիշային չափորոշիչներ'!$G$6:$GE$68,4,FALSE),0)</f>
        <v>0</v>
      </c>
      <c r="AF201" s="93">
        <f>IFERROR(VLOOKUP(O201,'Վարկանիշային չափորոշիչներ'!$G$6:$GE$68,4,FALSE),0)</f>
        <v>0</v>
      </c>
      <c r="AG201" s="93">
        <f>IFERROR(VLOOKUP(P201,'Վարկանիշային չափորոշիչներ'!$G$6:$GE$68,4,FALSE),0)</f>
        <v>0</v>
      </c>
      <c r="AH201" s="93">
        <f>IFERROR(VLOOKUP(Q201,'Վարկանիշային չափորոշիչներ'!$G$6:$GE$68,4,FALSE),0)</f>
        <v>0</v>
      </c>
      <c r="AI201" s="93">
        <f>IFERROR(VLOOKUP(R201,'Վարկանիշային չափորոշիչներ'!$G$6:$GE$68,4,FALSE),0)</f>
        <v>0</v>
      </c>
      <c r="AJ201" s="93">
        <f>IFERROR(VLOOKUP(S201,'Վարկանիշային չափորոշիչներ'!$G$6:$GE$68,4,FALSE),0)</f>
        <v>0</v>
      </c>
      <c r="AK201" s="93">
        <f>IFERROR(VLOOKUP(T201,'Վարկանիշային չափորոշիչներ'!$G$6:$GE$68,4,FALSE),0)</f>
        <v>0</v>
      </c>
      <c r="AL201" s="93">
        <f>IFERROR(VLOOKUP(U201,'Վարկանիշային չափորոշիչներ'!$G$6:$GE$68,4,FALSE),0)</f>
        <v>0</v>
      </c>
      <c r="AM201" s="93">
        <f>IFERROR(VLOOKUP(V201,'Վարկանիշային չափորոշիչներ'!$G$6:$GE$68,4,FALSE),0)</f>
        <v>0</v>
      </c>
      <c r="AN201" s="93">
        <f t="shared" si="48"/>
        <v>0</v>
      </c>
    </row>
    <row r="202" spans="1:40" ht="60" outlineLevel="2">
      <c r="A202" s="239">
        <v>1049</v>
      </c>
      <c r="B202" s="239">
        <v>11015</v>
      </c>
      <c r="C202" s="333" t="s">
        <v>296</v>
      </c>
      <c r="D202" s="240"/>
      <c r="E202" s="240"/>
      <c r="F202" s="241"/>
      <c r="G202" s="242"/>
      <c r="H202" s="242"/>
      <c r="I202" s="112"/>
      <c r="J202" s="112"/>
      <c r="K202" s="94"/>
      <c r="L202" s="94"/>
      <c r="M202" s="94"/>
      <c r="N202" s="94"/>
      <c r="O202" s="94"/>
      <c r="P202" s="94"/>
      <c r="Q202" s="94"/>
      <c r="R202" s="94"/>
      <c r="S202" s="94"/>
      <c r="T202" s="94"/>
      <c r="U202" s="94"/>
      <c r="V202" s="94"/>
      <c r="W202" s="93">
        <f t="shared" si="60"/>
        <v>0</v>
      </c>
      <c r="X202" s="108"/>
      <c r="Y202" s="108"/>
      <c r="Z202" s="108"/>
      <c r="AA202" s="108"/>
      <c r="AB202" s="93">
        <f>IFERROR(VLOOKUP(K202,'Վարկանիշային չափորոշիչներ'!$G$6:$GE$68,4,FALSE),0)</f>
        <v>0</v>
      </c>
      <c r="AC202" s="93">
        <f>IFERROR(VLOOKUP(L202,'Վարկանիշային չափորոշիչներ'!$G$6:$GE$68,4,FALSE),0)</f>
        <v>0</v>
      </c>
      <c r="AD202" s="93">
        <f>IFERROR(VLOOKUP(M202,'Վարկանիշային չափորոշիչներ'!$G$6:$GE$68,4,FALSE),0)</f>
        <v>0</v>
      </c>
      <c r="AE202" s="93">
        <f>IFERROR(VLOOKUP(N202,'Վարկանիշային չափորոշիչներ'!$G$6:$GE$68,4,FALSE),0)</f>
        <v>0</v>
      </c>
      <c r="AF202" s="93">
        <f>IFERROR(VLOOKUP(O202,'Վարկանիշային չափորոշիչներ'!$G$6:$GE$68,4,FALSE),0)</f>
        <v>0</v>
      </c>
      <c r="AG202" s="93">
        <f>IFERROR(VLOOKUP(P202,'Վարկանիշային չափորոշիչներ'!$G$6:$GE$68,4,FALSE),0)</f>
        <v>0</v>
      </c>
      <c r="AH202" s="93">
        <f>IFERROR(VLOOKUP(Q202,'Վարկանիշային չափորոշիչներ'!$G$6:$GE$68,4,FALSE),0)</f>
        <v>0</v>
      </c>
      <c r="AI202" s="93">
        <f>IFERROR(VLOOKUP(R202,'Վարկանիշային չափորոշիչներ'!$G$6:$GE$68,4,FALSE),0)</f>
        <v>0</v>
      </c>
      <c r="AJ202" s="93">
        <f>IFERROR(VLOOKUP(S202,'Վարկանիշային չափորոշիչներ'!$G$6:$GE$68,4,FALSE),0)</f>
        <v>0</v>
      </c>
      <c r="AK202" s="93">
        <f>IFERROR(VLOOKUP(T202,'Վարկանիշային չափորոշիչներ'!$G$6:$GE$68,4,FALSE),0)</f>
        <v>0</v>
      </c>
      <c r="AL202" s="93">
        <f>IFERROR(VLOOKUP(U202,'Վարկանիշային չափորոշիչներ'!$G$6:$GE$68,4,FALSE),0)</f>
        <v>0</v>
      </c>
      <c r="AM202" s="93">
        <f>IFERROR(VLOOKUP(V202,'Վարկանիշային չափորոշիչներ'!$G$6:$GE$68,4,FALSE),0)</f>
        <v>0</v>
      </c>
      <c r="AN202" s="93">
        <f t="shared" si="48"/>
        <v>0</v>
      </c>
    </row>
    <row r="203" spans="1:40" ht="24" outlineLevel="2">
      <c r="A203" s="239">
        <v>1049</v>
      </c>
      <c r="B203" s="239">
        <v>11016</v>
      </c>
      <c r="C203" s="333" t="s">
        <v>297</v>
      </c>
      <c r="D203" s="240"/>
      <c r="E203" s="240"/>
      <c r="F203" s="242"/>
      <c r="G203" s="242"/>
      <c r="H203" s="242"/>
      <c r="I203" s="112"/>
      <c r="J203" s="112"/>
      <c r="K203" s="94"/>
      <c r="L203" s="94"/>
      <c r="M203" s="94"/>
      <c r="N203" s="94"/>
      <c r="O203" s="94"/>
      <c r="P203" s="94"/>
      <c r="Q203" s="94"/>
      <c r="R203" s="94"/>
      <c r="S203" s="94"/>
      <c r="T203" s="94"/>
      <c r="U203" s="94"/>
      <c r="V203" s="94"/>
      <c r="W203" s="93">
        <f t="shared" si="60"/>
        <v>0</v>
      </c>
      <c r="X203" s="108"/>
      <c r="Y203" s="108"/>
      <c r="Z203" s="108"/>
      <c r="AA203" s="108"/>
      <c r="AB203" s="93">
        <f>IFERROR(VLOOKUP(K203,'Վարկանիշային չափորոշիչներ'!$G$6:$GE$68,4,FALSE),0)</f>
        <v>0</v>
      </c>
      <c r="AC203" s="93">
        <f>IFERROR(VLOOKUP(L203,'Վարկանիշային չափորոշիչներ'!$G$6:$GE$68,4,FALSE),0)</f>
        <v>0</v>
      </c>
      <c r="AD203" s="93">
        <f>IFERROR(VLOOKUP(M203,'Վարկանիշային չափորոշիչներ'!$G$6:$GE$68,4,FALSE),0)</f>
        <v>0</v>
      </c>
      <c r="AE203" s="93">
        <f>IFERROR(VLOOKUP(N203,'Վարկանիշային չափորոշիչներ'!$G$6:$GE$68,4,FALSE),0)</f>
        <v>0</v>
      </c>
      <c r="AF203" s="93">
        <f>IFERROR(VLOOKUP(O203,'Վարկանիշային չափորոշիչներ'!$G$6:$GE$68,4,FALSE),0)</f>
        <v>0</v>
      </c>
      <c r="AG203" s="93">
        <f>IFERROR(VLOOKUP(P203,'Վարկանիշային չափորոշիչներ'!$G$6:$GE$68,4,FALSE),0)</f>
        <v>0</v>
      </c>
      <c r="AH203" s="93">
        <f>IFERROR(VLOOKUP(Q203,'Վարկանիշային չափորոշիչներ'!$G$6:$GE$68,4,FALSE),0)</f>
        <v>0</v>
      </c>
      <c r="AI203" s="93">
        <f>IFERROR(VLOOKUP(R203,'Վարկանիշային չափորոշիչներ'!$G$6:$GE$68,4,FALSE),0)</f>
        <v>0</v>
      </c>
      <c r="AJ203" s="93">
        <f>IFERROR(VLOOKUP(S203,'Վարկանիշային չափորոշիչներ'!$G$6:$GE$68,4,FALSE),0)</f>
        <v>0</v>
      </c>
      <c r="AK203" s="93">
        <f>IFERROR(VLOOKUP(T203,'Վարկանիշային չափորոշիչներ'!$G$6:$GE$68,4,FALSE),0)</f>
        <v>0</v>
      </c>
      <c r="AL203" s="93">
        <f>IFERROR(VLOOKUP(U203,'Վարկանիշային չափորոշիչներ'!$G$6:$GE$68,4,FALSE),0)</f>
        <v>0</v>
      </c>
      <c r="AM203" s="93">
        <f>IFERROR(VLOOKUP(V203,'Վարկանիշային չափորոշիչներ'!$G$6:$GE$68,4,FALSE),0)</f>
        <v>0</v>
      </c>
      <c r="AN203" s="93">
        <f t="shared" si="48"/>
        <v>0</v>
      </c>
    </row>
    <row r="204" spans="1:40" ht="24" outlineLevel="2">
      <c r="A204" s="239">
        <v>1049</v>
      </c>
      <c r="B204" s="239">
        <v>11017</v>
      </c>
      <c r="C204" s="333" t="s">
        <v>298</v>
      </c>
      <c r="D204" s="240"/>
      <c r="E204" s="240"/>
      <c r="F204" s="242"/>
      <c r="G204" s="242"/>
      <c r="H204" s="242"/>
      <c r="I204" s="112"/>
      <c r="J204" s="112"/>
      <c r="K204" s="94"/>
      <c r="L204" s="94"/>
      <c r="M204" s="94"/>
      <c r="N204" s="94"/>
      <c r="O204" s="94"/>
      <c r="P204" s="94"/>
      <c r="Q204" s="94"/>
      <c r="R204" s="94"/>
      <c r="S204" s="94"/>
      <c r="T204" s="94"/>
      <c r="U204" s="94"/>
      <c r="V204" s="94"/>
      <c r="W204" s="93">
        <f t="shared" si="60"/>
        <v>0</v>
      </c>
      <c r="X204" s="108"/>
      <c r="Y204" s="108"/>
      <c r="Z204" s="108"/>
      <c r="AA204" s="108"/>
      <c r="AB204" s="93">
        <f>IFERROR(VLOOKUP(K204,'Վարկանիշային չափորոշիչներ'!$G$6:$GE$68,4,FALSE),0)</f>
        <v>0</v>
      </c>
      <c r="AC204" s="93">
        <f>IFERROR(VLOOKUP(L204,'Վարկանիշային չափորոշիչներ'!$G$6:$GE$68,4,FALSE),0)</f>
        <v>0</v>
      </c>
      <c r="AD204" s="93">
        <f>IFERROR(VLOOKUP(M204,'Վարկանիշային չափորոշիչներ'!$G$6:$GE$68,4,FALSE),0)</f>
        <v>0</v>
      </c>
      <c r="AE204" s="93">
        <f>IFERROR(VLOOKUP(N204,'Վարկանիշային չափորոշիչներ'!$G$6:$GE$68,4,FALSE),0)</f>
        <v>0</v>
      </c>
      <c r="AF204" s="93">
        <f>IFERROR(VLOOKUP(O204,'Վարկանիշային չափորոշիչներ'!$G$6:$GE$68,4,FALSE),0)</f>
        <v>0</v>
      </c>
      <c r="AG204" s="93">
        <f>IFERROR(VLOOKUP(P204,'Վարկանիշային չափորոշիչներ'!$G$6:$GE$68,4,FALSE),0)</f>
        <v>0</v>
      </c>
      <c r="AH204" s="93">
        <f>IFERROR(VLOOKUP(Q204,'Վարկանիշային չափորոշիչներ'!$G$6:$GE$68,4,FALSE),0)</f>
        <v>0</v>
      </c>
      <c r="AI204" s="93">
        <f>IFERROR(VLOOKUP(R204,'Վարկանիշային չափորոշիչներ'!$G$6:$GE$68,4,FALSE),0)</f>
        <v>0</v>
      </c>
      <c r="AJ204" s="93">
        <f>IFERROR(VLOOKUP(S204,'Վարկանիշային չափորոշիչներ'!$G$6:$GE$68,4,FALSE),0)</f>
        <v>0</v>
      </c>
      <c r="AK204" s="93">
        <f>IFERROR(VLOOKUP(T204,'Վարկանիշային չափորոշիչներ'!$G$6:$GE$68,4,FALSE),0)</f>
        <v>0</v>
      </c>
      <c r="AL204" s="93">
        <f>IFERROR(VLOOKUP(U204,'Վարկանիշային չափորոշիչներ'!$G$6:$GE$68,4,FALSE),0)</f>
        <v>0</v>
      </c>
      <c r="AM204" s="93">
        <f>IFERROR(VLOOKUP(V204,'Վարկանիշային չափորոշիչներ'!$G$6:$GE$68,4,FALSE),0)</f>
        <v>0</v>
      </c>
      <c r="AN204" s="93">
        <f t="shared" si="48"/>
        <v>0</v>
      </c>
    </row>
    <row r="205" spans="1:40" s="39" customFormat="1" ht="13.5" outlineLevel="2">
      <c r="A205" s="239">
        <v>1049</v>
      </c>
      <c r="B205" s="239">
        <v>21001</v>
      </c>
      <c r="C205" s="333" t="s">
        <v>299</v>
      </c>
      <c r="D205" s="255"/>
      <c r="E205" s="255"/>
      <c r="F205" s="242"/>
      <c r="G205" s="242"/>
      <c r="H205" s="242"/>
      <c r="I205" s="112"/>
      <c r="J205" s="112"/>
      <c r="K205" s="94"/>
      <c r="L205" s="94"/>
      <c r="M205" s="94"/>
      <c r="N205" s="94"/>
      <c r="O205" s="94"/>
      <c r="P205" s="94"/>
      <c r="Q205" s="94"/>
      <c r="R205" s="94"/>
      <c r="S205" s="94"/>
      <c r="T205" s="94"/>
      <c r="U205" s="94"/>
      <c r="V205" s="94"/>
      <c r="W205" s="93">
        <f t="shared" si="60"/>
        <v>0</v>
      </c>
      <c r="X205" s="126"/>
      <c r="Y205" s="126"/>
      <c r="Z205" s="126"/>
      <c r="AA205" s="126"/>
      <c r="AB205" s="93">
        <f>IFERROR(VLOOKUP(K205,'Վարկանիշային չափորոշիչներ'!$G$6:$GE$68,4,FALSE),0)</f>
        <v>0</v>
      </c>
      <c r="AC205" s="93">
        <f>IFERROR(VLOOKUP(L205,'Վարկանիշային չափորոշիչներ'!$G$6:$GE$68,4,FALSE),0)</f>
        <v>0</v>
      </c>
      <c r="AD205" s="93">
        <f>IFERROR(VLOOKUP(M205,'Վարկանիշային չափորոշիչներ'!$G$6:$GE$68,4,FALSE),0)</f>
        <v>0</v>
      </c>
      <c r="AE205" s="93">
        <f>IFERROR(VLOOKUP(N205,'Վարկանիշային չափորոշիչներ'!$G$6:$GE$68,4,FALSE),0)</f>
        <v>0</v>
      </c>
      <c r="AF205" s="93">
        <f>IFERROR(VLOOKUP(O205,'Վարկանիշային չափորոշիչներ'!$G$6:$GE$68,4,FALSE),0)</f>
        <v>0</v>
      </c>
      <c r="AG205" s="93">
        <f>IFERROR(VLOOKUP(P205,'Վարկանիշային չափորոշիչներ'!$G$6:$GE$68,4,FALSE),0)</f>
        <v>0</v>
      </c>
      <c r="AH205" s="93">
        <f>IFERROR(VLOOKUP(Q205,'Վարկանիշային չափորոշիչներ'!$G$6:$GE$68,4,FALSE),0)</f>
        <v>0</v>
      </c>
      <c r="AI205" s="93">
        <f>IFERROR(VLOOKUP(R205,'Վարկանիշային չափորոշիչներ'!$G$6:$GE$68,4,FALSE),0)</f>
        <v>0</v>
      </c>
      <c r="AJ205" s="93">
        <f>IFERROR(VLOOKUP(S205,'Վարկանիշային չափորոշիչներ'!$G$6:$GE$68,4,FALSE),0)</f>
        <v>0</v>
      </c>
      <c r="AK205" s="93">
        <f>IFERROR(VLOOKUP(T205,'Վարկանիշային չափորոշիչներ'!$G$6:$GE$68,4,FALSE),0)</f>
        <v>0</v>
      </c>
      <c r="AL205" s="93">
        <f>IFERROR(VLOOKUP(U205,'Վարկանիշային չափորոշիչներ'!$G$6:$GE$68,4,FALSE),0)</f>
        <v>0</v>
      </c>
      <c r="AM205" s="93">
        <f>IFERROR(VLOOKUP(V205,'Վարկանիշային չափորոշիչներ'!$G$6:$GE$68,4,FALSE),0)</f>
        <v>0</v>
      </c>
      <c r="AN205" s="93">
        <f t="shared" si="48"/>
        <v>0</v>
      </c>
    </row>
    <row r="206" spans="1:40" outlineLevel="2">
      <c r="A206" s="239">
        <v>1049</v>
      </c>
      <c r="B206" s="239">
        <v>21002</v>
      </c>
      <c r="C206" s="333" t="s">
        <v>300</v>
      </c>
      <c r="D206" s="240"/>
      <c r="E206" s="240"/>
      <c r="F206" s="242"/>
      <c r="G206" s="242"/>
      <c r="H206" s="242"/>
      <c r="I206" s="112"/>
      <c r="J206" s="112"/>
      <c r="K206" s="94"/>
      <c r="L206" s="94"/>
      <c r="M206" s="94"/>
      <c r="N206" s="94"/>
      <c r="O206" s="94"/>
      <c r="P206" s="94"/>
      <c r="Q206" s="94"/>
      <c r="R206" s="94"/>
      <c r="S206" s="94"/>
      <c r="T206" s="94"/>
      <c r="U206" s="94"/>
      <c r="V206" s="94"/>
      <c r="W206" s="93">
        <f t="shared" si="60"/>
        <v>0</v>
      </c>
      <c r="X206" s="108"/>
      <c r="Y206" s="108"/>
      <c r="Z206" s="108"/>
      <c r="AA206" s="108"/>
      <c r="AB206" s="93">
        <f>IFERROR(VLOOKUP(K206,'Վարկանիշային չափորոշիչներ'!$G$6:$GE$68,4,FALSE),0)</f>
        <v>0</v>
      </c>
      <c r="AC206" s="93">
        <f>IFERROR(VLOOKUP(L206,'Վարկանիշային չափորոշիչներ'!$G$6:$GE$68,4,FALSE),0)</f>
        <v>0</v>
      </c>
      <c r="AD206" s="93">
        <f>IFERROR(VLOOKUP(M206,'Վարկանիշային չափորոշիչներ'!$G$6:$GE$68,4,FALSE),0)</f>
        <v>0</v>
      </c>
      <c r="AE206" s="93">
        <f>IFERROR(VLOOKUP(N206,'Վարկանիշային չափորոշիչներ'!$G$6:$GE$68,4,FALSE),0)</f>
        <v>0</v>
      </c>
      <c r="AF206" s="93">
        <f>IFERROR(VLOOKUP(O206,'Վարկանիշային չափորոշիչներ'!$G$6:$GE$68,4,FALSE),0)</f>
        <v>0</v>
      </c>
      <c r="AG206" s="93">
        <f>IFERROR(VLOOKUP(P206,'Վարկանիշային չափորոշիչներ'!$G$6:$GE$68,4,FALSE),0)</f>
        <v>0</v>
      </c>
      <c r="AH206" s="93">
        <f>IFERROR(VLOOKUP(Q206,'Վարկանիշային չափորոշիչներ'!$G$6:$GE$68,4,FALSE),0)</f>
        <v>0</v>
      </c>
      <c r="AI206" s="93">
        <f>IFERROR(VLOOKUP(R206,'Վարկանիշային չափորոշիչներ'!$G$6:$GE$68,4,FALSE),0)</f>
        <v>0</v>
      </c>
      <c r="AJ206" s="93">
        <f>IFERROR(VLOOKUP(S206,'Վարկանիշային չափորոշիչներ'!$G$6:$GE$68,4,FALSE),0)</f>
        <v>0</v>
      </c>
      <c r="AK206" s="93">
        <f>IFERROR(VLOOKUP(T206,'Վարկանիշային չափորոշիչներ'!$G$6:$GE$68,4,FALSE),0)</f>
        <v>0</v>
      </c>
      <c r="AL206" s="93">
        <f>IFERROR(VLOOKUP(U206,'Վարկանիշային չափորոշիչներ'!$G$6:$GE$68,4,FALSE),0)</f>
        <v>0</v>
      </c>
      <c r="AM206" s="93">
        <f>IFERROR(VLOOKUP(V206,'Վարկանիշային չափորոշիչներ'!$G$6:$GE$68,4,FALSE),0)</f>
        <v>0</v>
      </c>
      <c r="AN206" s="93">
        <f t="shared" si="48"/>
        <v>0</v>
      </c>
    </row>
    <row r="207" spans="1:40" ht="36" outlineLevel="2">
      <c r="A207" s="239">
        <v>1049</v>
      </c>
      <c r="B207" s="239">
        <v>21004</v>
      </c>
      <c r="C207" s="333" t="s">
        <v>301</v>
      </c>
      <c r="D207" s="240"/>
      <c r="E207" s="240"/>
      <c r="F207" s="242"/>
      <c r="G207" s="242"/>
      <c r="H207" s="242"/>
      <c r="I207" s="112"/>
      <c r="J207" s="112"/>
      <c r="K207" s="94"/>
      <c r="L207" s="94"/>
      <c r="M207" s="94"/>
      <c r="N207" s="94"/>
      <c r="O207" s="94"/>
      <c r="P207" s="94"/>
      <c r="Q207" s="94"/>
      <c r="R207" s="94"/>
      <c r="S207" s="94"/>
      <c r="T207" s="94"/>
      <c r="U207" s="94"/>
      <c r="V207" s="94"/>
      <c r="W207" s="93">
        <f t="shared" si="60"/>
        <v>0</v>
      </c>
      <c r="X207" s="108"/>
      <c r="Y207" s="108"/>
      <c r="Z207" s="108"/>
      <c r="AA207" s="108"/>
      <c r="AB207" s="93">
        <f>IFERROR(VLOOKUP(K207,'Վարկանիշային չափորոշիչներ'!$G$6:$GE$68,4,FALSE),0)</f>
        <v>0</v>
      </c>
      <c r="AC207" s="93">
        <f>IFERROR(VLOOKUP(L207,'Վարկանիշային չափորոշիչներ'!$G$6:$GE$68,4,FALSE),0)</f>
        <v>0</v>
      </c>
      <c r="AD207" s="93">
        <f>IFERROR(VLOOKUP(M207,'Վարկանիշային չափորոշիչներ'!$G$6:$GE$68,4,FALSE),0)</f>
        <v>0</v>
      </c>
      <c r="AE207" s="93">
        <f>IFERROR(VLOOKUP(N207,'Վարկանիշային չափորոշիչներ'!$G$6:$GE$68,4,FALSE),0)</f>
        <v>0</v>
      </c>
      <c r="AF207" s="93">
        <f>IFERROR(VLOOKUP(O207,'Վարկանիշային չափորոշիչներ'!$G$6:$GE$68,4,FALSE),0)</f>
        <v>0</v>
      </c>
      <c r="AG207" s="93">
        <f>IFERROR(VLOOKUP(P207,'Վարկանիշային չափորոշիչներ'!$G$6:$GE$68,4,FALSE),0)</f>
        <v>0</v>
      </c>
      <c r="AH207" s="93">
        <f>IFERROR(VLOOKUP(Q207,'Վարկանիշային չափորոշիչներ'!$G$6:$GE$68,4,FALSE),0)</f>
        <v>0</v>
      </c>
      <c r="AI207" s="93">
        <f>IFERROR(VLOOKUP(R207,'Վարկանիշային չափորոշիչներ'!$G$6:$GE$68,4,FALSE),0)</f>
        <v>0</v>
      </c>
      <c r="AJ207" s="93">
        <f>IFERROR(VLOOKUP(S207,'Վարկանիշային չափորոշիչներ'!$G$6:$GE$68,4,FALSE),0)</f>
        <v>0</v>
      </c>
      <c r="AK207" s="93">
        <f>IFERROR(VLOOKUP(T207,'Վարկանիշային չափորոշիչներ'!$G$6:$GE$68,4,FALSE),0)</f>
        <v>0</v>
      </c>
      <c r="AL207" s="93">
        <f>IFERROR(VLOOKUP(U207,'Վարկանիշային չափորոշիչներ'!$G$6:$GE$68,4,FALSE),0)</f>
        <v>0</v>
      </c>
      <c r="AM207" s="93">
        <f>IFERROR(VLOOKUP(V207,'Վարկանիշային չափորոշիչներ'!$G$6:$GE$68,4,FALSE),0)</f>
        <v>0</v>
      </c>
      <c r="AN207" s="93">
        <f t="shared" si="48"/>
        <v>0</v>
      </c>
    </row>
    <row r="208" spans="1:40" ht="24" outlineLevel="2">
      <c r="A208" s="239">
        <v>1049</v>
      </c>
      <c r="B208" s="239">
        <v>21006</v>
      </c>
      <c r="C208" s="333" t="s">
        <v>302</v>
      </c>
      <c r="D208" s="240"/>
      <c r="E208" s="240"/>
      <c r="F208" s="242"/>
      <c r="G208" s="242"/>
      <c r="H208" s="242"/>
      <c r="I208" s="112"/>
      <c r="J208" s="112"/>
      <c r="K208" s="94"/>
      <c r="L208" s="94"/>
      <c r="M208" s="94"/>
      <c r="N208" s="94"/>
      <c r="O208" s="94"/>
      <c r="P208" s="94"/>
      <c r="Q208" s="94"/>
      <c r="R208" s="94"/>
      <c r="S208" s="94"/>
      <c r="T208" s="94"/>
      <c r="U208" s="94"/>
      <c r="V208" s="94"/>
      <c r="W208" s="93">
        <f t="shared" si="60"/>
        <v>0</v>
      </c>
      <c r="X208" s="108"/>
      <c r="Y208" s="108"/>
      <c r="Z208" s="108"/>
      <c r="AA208" s="108"/>
      <c r="AB208" s="93">
        <f>IFERROR(VLOOKUP(K208,'Վարկանիշային չափորոշիչներ'!$G$6:$GE$68,4,FALSE),0)</f>
        <v>0</v>
      </c>
      <c r="AC208" s="93">
        <f>IFERROR(VLOOKUP(L208,'Վարկանիշային չափորոշիչներ'!$G$6:$GE$68,4,FALSE),0)</f>
        <v>0</v>
      </c>
      <c r="AD208" s="93">
        <f>IFERROR(VLOOKUP(M208,'Վարկանիշային չափորոշիչներ'!$G$6:$GE$68,4,FALSE),0)</f>
        <v>0</v>
      </c>
      <c r="AE208" s="93">
        <f>IFERROR(VLOOKUP(N208,'Վարկանիշային չափորոշիչներ'!$G$6:$GE$68,4,FALSE),0)</f>
        <v>0</v>
      </c>
      <c r="AF208" s="93">
        <f>IFERROR(VLOOKUP(O208,'Վարկանիշային չափորոշիչներ'!$G$6:$GE$68,4,FALSE),0)</f>
        <v>0</v>
      </c>
      <c r="AG208" s="93">
        <f>IFERROR(VLOOKUP(P208,'Վարկանիշային չափորոշիչներ'!$G$6:$GE$68,4,FALSE),0)</f>
        <v>0</v>
      </c>
      <c r="AH208" s="93">
        <f>IFERROR(VLOOKUP(Q208,'Վարկանիշային չափորոշիչներ'!$G$6:$GE$68,4,FALSE),0)</f>
        <v>0</v>
      </c>
      <c r="AI208" s="93">
        <f>IFERROR(VLOOKUP(R208,'Վարկանիշային չափորոշիչներ'!$G$6:$GE$68,4,FALSE),0)</f>
        <v>0</v>
      </c>
      <c r="AJ208" s="93">
        <f>IFERROR(VLOOKUP(S208,'Վարկանիշային չափորոշիչներ'!$G$6:$GE$68,4,FALSE),0)</f>
        <v>0</v>
      </c>
      <c r="AK208" s="93">
        <f>IFERROR(VLOOKUP(T208,'Վարկանիշային չափորոշիչներ'!$G$6:$GE$68,4,FALSE),0)</f>
        <v>0</v>
      </c>
      <c r="AL208" s="93">
        <f>IFERROR(VLOOKUP(U208,'Վարկանիշային չափորոշիչներ'!$G$6:$GE$68,4,FALSE),0)</f>
        <v>0</v>
      </c>
      <c r="AM208" s="93">
        <f>IFERROR(VLOOKUP(V208,'Վարկանիշային չափորոշիչներ'!$G$6:$GE$68,4,FALSE),0)</f>
        <v>0</v>
      </c>
      <c r="AN208" s="93">
        <f t="shared" si="48"/>
        <v>0</v>
      </c>
    </row>
    <row r="209" spans="1:40" ht="24" outlineLevel="2">
      <c r="A209" s="239">
        <v>1049</v>
      </c>
      <c r="B209" s="239">
        <v>21007</v>
      </c>
      <c r="C209" s="333" t="s">
        <v>303</v>
      </c>
      <c r="D209" s="240"/>
      <c r="E209" s="240"/>
      <c r="F209" s="242"/>
      <c r="G209" s="242"/>
      <c r="H209" s="242"/>
      <c r="I209" s="112"/>
      <c r="J209" s="112"/>
      <c r="K209" s="94"/>
      <c r="L209" s="94"/>
      <c r="M209" s="94"/>
      <c r="N209" s="94"/>
      <c r="O209" s="94"/>
      <c r="P209" s="94"/>
      <c r="Q209" s="94"/>
      <c r="R209" s="94"/>
      <c r="S209" s="94"/>
      <c r="T209" s="94"/>
      <c r="U209" s="94"/>
      <c r="V209" s="94"/>
      <c r="W209" s="93">
        <f t="shared" si="60"/>
        <v>0</v>
      </c>
      <c r="X209" s="108"/>
      <c r="Y209" s="108"/>
      <c r="Z209" s="108"/>
      <c r="AA209" s="108"/>
      <c r="AB209" s="93">
        <f>IFERROR(VLOOKUP(K209,'Վարկանիշային չափորոշիչներ'!$G$6:$GE$68,4,FALSE),0)</f>
        <v>0</v>
      </c>
      <c r="AC209" s="93">
        <f>IFERROR(VLOOKUP(L209,'Վարկանիշային չափորոշիչներ'!$G$6:$GE$68,4,FALSE),0)</f>
        <v>0</v>
      </c>
      <c r="AD209" s="93">
        <f>IFERROR(VLOOKUP(M209,'Վարկանիշային չափորոշիչներ'!$G$6:$GE$68,4,FALSE),0)</f>
        <v>0</v>
      </c>
      <c r="AE209" s="93">
        <f>IFERROR(VLOOKUP(N209,'Վարկանիշային չափորոշիչներ'!$G$6:$GE$68,4,FALSE),0)</f>
        <v>0</v>
      </c>
      <c r="AF209" s="93">
        <f>IFERROR(VLOOKUP(O209,'Վարկանիշային չափորոշիչներ'!$G$6:$GE$68,4,FALSE),0)</f>
        <v>0</v>
      </c>
      <c r="AG209" s="93">
        <f>IFERROR(VLOOKUP(P209,'Վարկանիշային չափորոշիչներ'!$G$6:$GE$68,4,FALSE),0)</f>
        <v>0</v>
      </c>
      <c r="AH209" s="93">
        <f>IFERROR(VLOOKUP(Q209,'Վարկանիշային չափորոշիչներ'!$G$6:$GE$68,4,FALSE),0)</f>
        <v>0</v>
      </c>
      <c r="AI209" s="93">
        <f>IFERROR(VLOOKUP(R209,'Վարկանիշային չափորոշիչներ'!$G$6:$GE$68,4,FALSE),0)</f>
        <v>0</v>
      </c>
      <c r="AJ209" s="93">
        <f>IFERROR(VLOOKUP(S209,'Վարկանիշային չափորոշիչներ'!$G$6:$GE$68,4,FALSE),0)</f>
        <v>0</v>
      </c>
      <c r="AK209" s="93">
        <f>IFERROR(VLOOKUP(T209,'Վարկանիշային չափորոշիչներ'!$G$6:$GE$68,4,FALSE),0)</f>
        <v>0</v>
      </c>
      <c r="AL209" s="93">
        <f>IFERROR(VLOOKUP(U209,'Վարկանիշային չափորոշիչներ'!$G$6:$GE$68,4,FALSE),0)</f>
        <v>0</v>
      </c>
      <c r="AM209" s="93">
        <f>IFERROR(VLOOKUP(V209,'Վարկանիշային չափորոշիչներ'!$G$6:$GE$68,4,FALSE),0)</f>
        <v>0</v>
      </c>
      <c r="AN209" s="93">
        <f t="shared" si="48"/>
        <v>0</v>
      </c>
    </row>
    <row r="210" spans="1:40" ht="36" outlineLevel="2">
      <c r="A210" s="239">
        <v>1049</v>
      </c>
      <c r="B210" s="239">
        <v>21008</v>
      </c>
      <c r="C210" s="333" t="s">
        <v>304</v>
      </c>
      <c r="D210" s="240"/>
      <c r="E210" s="240"/>
      <c r="F210" s="241"/>
      <c r="G210" s="242"/>
      <c r="H210" s="242"/>
      <c r="I210" s="112"/>
      <c r="J210" s="112"/>
      <c r="K210" s="94"/>
      <c r="L210" s="94"/>
      <c r="M210" s="94"/>
      <c r="N210" s="94"/>
      <c r="O210" s="94"/>
      <c r="P210" s="94"/>
      <c r="Q210" s="94"/>
      <c r="R210" s="94"/>
      <c r="S210" s="94"/>
      <c r="T210" s="94"/>
      <c r="U210" s="94"/>
      <c r="V210" s="94"/>
      <c r="W210" s="93">
        <f t="shared" si="60"/>
        <v>0</v>
      </c>
      <c r="X210" s="108"/>
      <c r="Y210" s="108"/>
      <c r="Z210" s="108"/>
      <c r="AA210" s="108"/>
      <c r="AB210" s="93">
        <f>IFERROR(VLOOKUP(K210,'Վարկանիշային չափորոշիչներ'!$G$6:$GE$68,4,FALSE),0)</f>
        <v>0</v>
      </c>
      <c r="AC210" s="93">
        <f>IFERROR(VLOOKUP(L210,'Վարկանիշային չափորոշիչներ'!$G$6:$GE$68,4,FALSE),0)</f>
        <v>0</v>
      </c>
      <c r="AD210" s="93">
        <f>IFERROR(VLOOKUP(M210,'Վարկանիշային չափորոշիչներ'!$G$6:$GE$68,4,FALSE),0)</f>
        <v>0</v>
      </c>
      <c r="AE210" s="93">
        <f>IFERROR(VLOOKUP(N210,'Վարկանիշային չափորոշիչներ'!$G$6:$GE$68,4,FALSE),0)</f>
        <v>0</v>
      </c>
      <c r="AF210" s="93">
        <f>IFERROR(VLOOKUP(O210,'Վարկանիշային չափորոշիչներ'!$G$6:$GE$68,4,FALSE),0)</f>
        <v>0</v>
      </c>
      <c r="AG210" s="93">
        <f>IFERROR(VLOOKUP(P210,'Վարկանիշային չափորոշիչներ'!$G$6:$GE$68,4,FALSE),0)</f>
        <v>0</v>
      </c>
      <c r="AH210" s="93">
        <f>IFERROR(VLOOKUP(Q210,'Վարկանիշային չափորոշիչներ'!$G$6:$GE$68,4,FALSE),0)</f>
        <v>0</v>
      </c>
      <c r="AI210" s="93">
        <f>IFERROR(VLOOKUP(R210,'Վարկանիշային չափորոշիչներ'!$G$6:$GE$68,4,FALSE),0)</f>
        <v>0</v>
      </c>
      <c r="AJ210" s="93">
        <f>IFERROR(VLOOKUP(S210,'Վարկանիշային չափորոշիչներ'!$G$6:$GE$68,4,FALSE),0)</f>
        <v>0</v>
      </c>
      <c r="AK210" s="93">
        <f>IFERROR(VLOOKUP(T210,'Վարկանիշային չափորոշիչներ'!$G$6:$GE$68,4,FALSE),0)</f>
        <v>0</v>
      </c>
      <c r="AL210" s="93">
        <f>IFERROR(VLOOKUP(U210,'Վարկանիշային չափորոշիչներ'!$G$6:$GE$68,4,FALSE),0)</f>
        <v>0</v>
      </c>
      <c r="AM210" s="93">
        <f>IFERROR(VLOOKUP(V210,'Վարկանիշային չափորոշիչներ'!$G$6:$GE$68,4,FALSE),0)</f>
        <v>0</v>
      </c>
      <c r="AN210" s="93">
        <f t="shared" ref="AN210:AN245" si="61">SUM(AB210:AM210)</f>
        <v>0</v>
      </c>
    </row>
    <row r="211" spans="1:40" ht="24" outlineLevel="2">
      <c r="A211" s="239">
        <v>1049</v>
      </c>
      <c r="B211" s="239">
        <v>21009</v>
      </c>
      <c r="C211" s="333" t="s">
        <v>305</v>
      </c>
      <c r="D211" s="240"/>
      <c r="E211" s="240"/>
      <c r="F211" s="241"/>
      <c r="G211" s="242"/>
      <c r="H211" s="242"/>
      <c r="I211" s="112"/>
      <c r="J211" s="112"/>
      <c r="K211" s="94"/>
      <c r="L211" s="94"/>
      <c r="M211" s="94"/>
      <c r="N211" s="94"/>
      <c r="O211" s="94"/>
      <c r="P211" s="94"/>
      <c r="Q211" s="94"/>
      <c r="R211" s="94"/>
      <c r="S211" s="94"/>
      <c r="T211" s="94"/>
      <c r="U211" s="94"/>
      <c r="V211" s="94"/>
      <c r="W211" s="93">
        <f t="shared" si="60"/>
        <v>0</v>
      </c>
      <c r="X211" s="108"/>
      <c r="Y211" s="108"/>
      <c r="Z211" s="108"/>
      <c r="AA211" s="108"/>
      <c r="AB211" s="93">
        <f>IFERROR(VLOOKUP(K211,'Վարկանիշային չափորոշիչներ'!$G$6:$GE$68,4,FALSE),0)</f>
        <v>0</v>
      </c>
      <c r="AC211" s="93">
        <f>IFERROR(VLOOKUP(L211,'Վարկանիշային չափորոշիչներ'!$G$6:$GE$68,4,FALSE),0)</f>
        <v>0</v>
      </c>
      <c r="AD211" s="93">
        <f>IFERROR(VLOOKUP(M211,'Վարկանիշային չափորոշիչներ'!$G$6:$GE$68,4,FALSE),0)</f>
        <v>0</v>
      </c>
      <c r="AE211" s="93">
        <f>IFERROR(VLOOKUP(N211,'Վարկանիշային չափորոշիչներ'!$G$6:$GE$68,4,FALSE),0)</f>
        <v>0</v>
      </c>
      <c r="AF211" s="93">
        <f>IFERROR(VLOOKUP(O211,'Վարկանիշային չափորոշիչներ'!$G$6:$GE$68,4,FALSE),0)</f>
        <v>0</v>
      </c>
      <c r="AG211" s="93">
        <f>IFERROR(VLOOKUP(P211,'Վարկանիշային չափորոշիչներ'!$G$6:$GE$68,4,FALSE),0)</f>
        <v>0</v>
      </c>
      <c r="AH211" s="93">
        <f>IFERROR(VLOOKUP(Q211,'Վարկանիշային չափորոշիչներ'!$G$6:$GE$68,4,FALSE),0)</f>
        <v>0</v>
      </c>
      <c r="AI211" s="93">
        <f>IFERROR(VLOOKUP(R211,'Վարկանիշային չափորոշիչներ'!$G$6:$GE$68,4,FALSE),0)</f>
        <v>0</v>
      </c>
      <c r="AJ211" s="93">
        <f>IFERROR(VLOOKUP(S211,'Վարկանիշային չափորոշիչներ'!$G$6:$GE$68,4,FALSE),0)</f>
        <v>0</v>
      </c>
      <c r="AK211" s="93">
        <f>IFERROR(VLOOKUP(T211,'Վարկանիշային չափորոշիչներ'!$G$6:$GE$68,4,FALSE),0)</f>
        <v>0</v>
      </c>
      <c r="AL211" s="93">
        <f>IFERROR(VLOOKUP(U211,'Վարկանիշային չափորոշիչներ'!$G$6:$GE$68,4,FALSE),0)</f>
        <v>0</v>
      </c>
      <c r="AM211" s="93">
        <f>IFERROR(VLOOKUP(V211,'Վարկանիշային չափորոշիչներ'!$G$6:$GE$68,4,FALSE),0)</f>
        <v>0</v>
      </c>
      <c r="AN211" s="93">
        <f t="shared" si="61"/>
        <v>0</v>
      </c>
    </row>
    <row r="212" spans="1:40" ht="24" outlineLevel="2">
      <c r="A212" s="239">
        <v>1049</v>
      </c>
      <c r="B212" s="239">
        <v>21011</v>
      </c>
      <c r="C212" s="333" t="s">
        <v>306</v>
      </c>
      <c r="D212" s="240"/>
      <c r="E212" s="240"/>
      <c r="F212" s="241"/>
      <c r="G212" s="242"/>
      <c r="H212" s="242"/>
      <c r="I212" s="112"/>
      <c r="J212" s="112"/>
      <c r="K212" s="94"/>
      <c r="L212" s="94"/>
      <c r="M212" s="94"/>
      <c r="N212" s="94"/>
      <c r="O212" s="94"/>
      <c r="P212" s="94"/>
      <c r="Q212" s="94"/>
      <c r="R212" s="94"/>
      <c r="S212" s="94"/>
      <c r="T212" s="94"/>
      <c r="U212" s="94"/>
      <c r="V212" s="94"/>
      <c r="W212" s="93">
        <f t="shared" si="60"/>
        <v>0</v>
      </c>
      <c r="X212" s="108"/>
      <c r="Y212" s="108"/>
      <c r="Z212" s="108"/>
      <c r="AA212" s="108"/>
      <c r="AB212" s="93">
        <f>IFERROR(VLOOKUP(K212,'Վարկանիշային չափորոշիչներ'!$G$6:$GE$68,4,FALSE),0)</f>
        <v>0</v>
      </c>
      <c r="AC212" s="93">
        <f>IFERROR(VLOOKUP(L212,'Վարկանիշային չափորոշիչներ'!$G$6:$GE$68,4,FALSE),0)</f>
        <v>0</v>
      </c>
      <c r="AD212" s="93">
        <f>IFERROR(VLOOKUP(M212,'Վարկանիշային չափորոշիչներ'!$G$6:$GE$68,4,FALSE),0)</f>
        <v>0</v>
      </c>
      <c r="AE212" s="93">
        <f>IFERROR(VLOOKUP(N212,'Վարկանիշային չափորոշիչներ'!$G$6:$GE$68,4,FALSE),0)</f>
        <v>0</v>
      </c>
      <c r="AF212" s="93">
        <f>IFERROR(VLOOKUP(O212,'Վարկանիշային չափորոշիչներ'!$G$6:$GE$68,4,FALSE),0)</f>
        <v>0</v>
      </c>
      <c r="AG212" s="93">
        <f>IFERROR(VLOOKUP(P212,'Վարկանիշային չափորոշիչներ'!$G$6:$GE$68,4,FALSE),0)</f>
        <v>0</v>
      </c>
      <c r="AH212" s="93">
        <f>IFERROR(VLOOKUP(Q212,'Վարկանիշային չափորոշիչներ'!$G$6:$GE$68,4,FALSE),0)</f>
        <v>0</v>
      </c>
      <c r="AI212" s="93">
        <f>IFERROR(VLOOKUP(R212,'Վարկանիշային չափորոշիչներ'!$G$6:$GE$68,4,FALSE),0)</f>
        <v>0</v>
      </c>
      <c r="AJ212" s="93">
        <f>IFERROR(VLOOKUP(S212,'Վարկանիշային չափորոշիչներ'!$G$6:$GE$68,4,FALSE),0)</f>
        <v>0</v>
      </c>
      <c r="AK212" s="93">
        <f>IFERROR(VLOOKUP(T212,'Վարկանիշային չափորոշիչներ'!$G$6:$GE$68,4,FALSE),0)</f>
        <v>0</v>
      </c>
      <c r="AL212" s="93">
        <f>IFERROR(VLOOKUP(U212,'Վարկանիշային չափորոշիչներ'!$G$6:$GE$68,4,FALSE),0)</f>
        <v>0</v>
      </c>
      <c r="AM212" s="93">
        <f>IFERROR(VLOOKUP(V212,'Վարկանիշային չափորոշիչներ'!$G$6:$GE$68,4,FALSE),0)</f>
        <v>0</v>
      </c>
      <c r="AN212" s="93">
        <f t="shared" si="61"/>
        <v>0</v>
      </c>
    </row>
    <row r="213" spans="1:40" ht="24" outlineLevel="2">
      <c r="A213" s="239">
        <v>1049</v>
      </c>
      <c r="B213" s="239">
        <v>21012</v>
      </c>
      <c r="C213" s="333" t="s">
        <v>307</v>
      </c>
      <c r="D213" s="240"/>
      <c r="E213" s="240"/>
      <c r="F213" s="241"/>
      <c r="G213" s="242"/>
      <c r="H213" s="242"/>
      <c r="I213" s="112"/>
      <c r="J213" s="112"/>
      <c r="K213" s="94"/>
      <c r="L213" s="94"/>
      <c r="M213" s="94"/>
      <c r="N213" s="94"/>
      <c r="O213" s="94"/>
      <c r="P213" s="94"/>
      <c r="Q213" s="94"/>
      <c r="R213" s="94"/>
      <c r="S213" s="94"/>
      <c r="T213" s="94"/>
      <c r="U213" s="94"/>
      <c r="V213" s="94"/>
      <c r="W213" s="93">
        <f t="shared" si="60"/>
        <v>0</v>
      </c>
      <c r="X213" s="108"/>
      <c r="Y213" s="108"/>
      <c r="Z213" s="108"/>
      <c r="AA213" s="108"/>
      <c r="AB213" s="93">
        <f>IFERROR(VLOOKUP(K213,'Վարկանիշային չափորոշիչներ'!$G$6:$GE$68,4,FALSE),0)</f>
        <v>0</v>
      </c>
      <c r="AC213" s="93">
        <f>IFERROR(VLOOKUP(L213,'Վարկանիշային չափորոշիչներ'!$G$6:$GE$68,4,FALSE),0)</f>
        <v>0</v>
      </c>
      <c r="AD213" s="93">
        <f>IFERROR(VLOOKUP(M213,'Վարկանիշային չափորոշիչներ'!$G$6:$GE$68,4,FALSE),0)</f>
        <v>0</v>
      </c>
      <c r="AE213" s="93">
        <f>IFERROR(VLOOKUP(N213,'Վարկանիշային չափորոշիչներ'!$G$6:$GE$68,4,FALSE),0)</f>
        <v>0</v>
      </c>
      <c r="AF213" s="93">
        <f>IFERROR(VLOOKUP(O213,'Վարկանիշային չափորոշիչներ'!$G$6:$GE$68,4,FALSE),0)</f>
        <v>0</v>
      </c>
      <c r="AG213" s="93">
        <f>IFERROR(VLOOKUP(P213,'Վարկանիշային չափորոշիչներ'!$G$6:$GE$68,4,FALSE),0)</f>
        <v>0</v>
      </c>
      <c r="AH213" s="93">
        <f>IFERROR(VLOOKUP(Q213,'Վարկանիշային չափորոշիչներ'!$G$6:$GE$68,4,FALSE),0)</f>
        <v>0</v>
      </c>
      <c r="AI213" s="93">
        <f>IFERROR(VLOOKUP(R213,'Վարկանիշային չափորոշիչներ'!$G$6:$GE$68,4,FALSE),0)</f>
        <v>0</v>
      </c>
      <c r="AJ213" s="93">
        <f>IFERROR(VLOOKUP(S213,'Վարկանիշային չափորոշիչներ'!$G$6:$GE$68,4,FALSE),0)</f>
        <v>0</v>
      </c>
      <c r="AK213" s="93">
        <f>IFERROR(VLOOKUP(T213,'Վարկանիշային չափորոշիչներ'!$G$6:$GE$68,4,FALSE),0)</f>
        <v>0</v>
      </c>
      <c r="AL213" s="93">
        <f>IFERROR(VLOOKUP(U213,'Վարկանիշային չափորոշիչներ'!$G$6:$GE$68,4,FALSE),0)</f>
        <v>0</v>
      </c>
      <c r="AM213" s="93">
        <f>IFERROR(VLOOKUP(V213,'Վարկանիշային չափորոշիչներ'!$G$6:$GE$68,4,FALSE),0)</f>
        <v>0</v>
      </c>
      <c r="AN213" s="93">
        <f t="shared" si="61"/>
        <v>0</v>
      </c>
    </row>
    <row r="214" spans="1:40" ht="48" outlineLevel="2">
      <c r="A214" s="239">
        <v>1049</v>
      </c>
      <c r="B214" s="239">
        <v>21013</v>
      </c>
      <c r="C214" s="333" t="s">
        <v>308</v>
      </c>
      <c r="D214" s="240"/>
      <c r="E214" s="240"/>
      <c r="F214" s="241"/>
      <c r="G214" s="242"/>
      <c r="H214" s="242"/>
      <c r="I214" s="112"/>
      <c r="J214" s="112"/>
      <c r="K214" s="94"/>
      <c r="L214" s="94"/>
      <c r="M214" s="94"/>
      <c r="N214" s="94"/>
      <c r="O214" s="94"/>
      <c r="P214" s="94"/>
      <c r="Q214" s="94"/>
      <c r="R214" s="94"/>
      <c r="S214" s="94"/>
      <c r="T214" s="94"/>
      <c r="U214" s="94"/>
      <c r="V214" s="94"/>
      <c r="W214" s="93">
        <f t="shared" si="60"/>
        <v>0</v>
      </c>
      <c r="X214" s="108"/>
      <c r="Y214" s="108"/>
      <c r="Z214" s="108"/>
      <c r="AA214" s="108"/>
      <c r="AB214" s="93">
        <f>IFERROR(VLOOKUP(K214,'Վարկանիշային չափորոշիչներ'!$G$6:$GE$68,4,FALSE),0)</f>
        <v>0</v>
      </c>
      <c r="AC214" s="93">
        <f>IFERROR(VLOOKUP(L214,'Վարկանիշային չափորոշիչներ'!$G$6:$GE$68,4,FALSE),0)</f>
        <v>0</v>
      </c>
      <c r="AD214" s="93">
        <f>IFERROR(VLOOKUP(M214,'Վարկանիշային չափորոշիչներ'!$G$6:$GE$68,4,FALSE),0)</f>
        <v>0</v>
      </c>
      <c r="AE214" s="93">
        <f>IFERROR(VLOOKUP(N214,'Վարկանիշային չափորոշիչներ'!$G$6:$GE$68,4,FALSE),0)</f>
        <v>0</v>
      </c>
      <c r="AF214" s="93">
        <f>IFERROR(VLOOKUP(O214,'Վարկանիշային չափորոշիչներ'!$G$6:$GE$68,4,FALSE),0)</f>
        <v>0</v>
      </c>
      <c r="AG214" s="93">
        <f>IFERROR(VLOOKUP(P214,'Վարկանիշային չափորոշիչներ'!$G$6:$GE$68,4,FALSE),0)</f>
        <v>0</v>
      </c>
      <c r="AH214" s="93">
        <f>IFERROR(VLOOKUP(Q214,'Վարկանիշային չափորոշիչներ'!$G$6:$GE$68,4,FALSE),0)</f>
        <v>0</v>
      </c>
      <c r="AI214" s="93">
        <f>IFERROR(VLOOKUP(R214,'Վարկանիշային չափորոշիչներ'!$G$6:$GE$68,4,FALSE),0)</f>
        <v>0</v>
      </c>
      <c r="AJ214" s="93">
        <f>IFERROR(VLOOKUP(S214,'Վարկանիշային չափորոշիչներ'!$G$6:$GE$68,4,FALSE),0)</f>
        <v>0</v>
      </c>
      <c r="AK214" s="93">
        <f>IFERROR(VLOOKUP(T214,'Վարկանիշային չափորոշիչներ'!$G$6:$GE$68,4,FALSE),0)</f>
        <v>0</v>
      </c>
      <c r="AL214" s="93">
        <f>IFERROR(VLOOKUP(U214,'Վարկանիշային չափորոշիչներ'!$G$6:$GE$68,4,FALSE),0)</f>
        <v>0</v>
      </c>
      <c r="AM214" s="93">
        <f>IFERROR(VLOOKUP(V214,'Վարկանիշային չափորոշիչներ'!$G$6:$GE$68,4,FALSE),0)</f>
        <v>0</v>
      </c>
      <c r="AN214" s="93">
        <f t="shared" si="61"/>
        <v>0</v>
      </c>
    </row>
    <row r="215" spans="1:40" ht="36" outlineLevel="2">
      <c r="A215" s="239">
        <v>1049</v>
      </c>
      <c r="B215" s="239">
        <v>21014</v>
      </c>
      <c r="C215" s="333" t="s">
        <v>309</v>
      </c>
      <c r="D215" s="240"/>
      <c r="E215" s="240"/>
      <c r="F215" s="241"/>
      <c r="G215" s="242"/>
      <c r="H215" s="242"/>
      <c r="I215" s="112"/>
      <c r="J215" s="112"/>
      <c r="K215" s="94"/>
      <c r="L215" s="94"/>
      <c r="M215" s="94"/>
      <c r="N215" s="94"/>
      <c r="O215" s="94"/>
      <c r="P215" s="94"/>
      <c r="Q215" s="94"/>
      <c r="R215" s="94"/>
      <c r="S215" s="94"/>
      <c r="T215" s="94"/>
      <c r="U215" s="94"/>
      <c r="V215" s="94"/>
      <c r="W215" s="93">
        <f t="shared" si="60"/>
        <v>0</v>
      </c>
      <c r="X215" s="108"/>
      <c r="Y215" s="108"/>
      <c r="Z215" s="108"/>
      <c r="AA215" s="108"/>
      <c r="AB215" s="93">
        <f>IFERROR(VLOOKUP(K215,'Վարկանիշային չափորոշիչներ'!$G$6:$GE$68,4,FALSE),0)</f>
        <v>0</v>
      </c>
      <c r="AC215" s="93">
        <f>IFERROR(VLOOKUP(L215,'Վարկանիշային չափորոշիչներ'!$G$6:$GE$68,4,FALSE),0)</f>
        <v>0</v>
      </c>
      <c r="AD215" s="93">
        <f>IFERROR(VLOOKUP(M215,'Վարկանիշային չափորոշիչներ'!$G$6:$GE$68,4,FALSE),0)</f>
        <v>0</v>
      </c>
      <c r="AE215" s="93">
        <f>IFERROR(VLOOKUP(N215,'Վարկանիշային չափորոշիչներ'!$G$6:$GE$68,4,FALSE),0)</f>
        <v>0</v>
      </c>
      <c r="AF215" s="93">
        <f>IFERROR(VLOOKUP(O215,'Վարկանիշային չափորոշիչներ'!$G$6:$GE$68,4,FALSE),0)</f>
        <v>0</v>
      </c>
      <c r="AG215" s="93">
        <f>IFERROR(VLOOKUP(P215,'Վարկանիշային չափորոշիչներ'!$G$6:$GE$68,4,FALSE),0)</f>
        <v>0</v>
      </c>
      <c r="AH215" s="93">
        <f>IFERROR(VLOOKUP(Q215,'Վարկանիշային չափորոշիչներ'!$G$6:$GE$68,4,FALSE),0)</f>
        <v>0</v>
      </c>
      <c r="AI215" s="93">
        <f>IFERROR(VLOOKUP(R215,'Վարկանիշային չափորոշիչներ'!$G$6:$GE$68,4,FALSE),0)</f>
        <v>0</v>
      </c>
      <c r="AJ215" s="93">
        <f>IFERROR(VLOOKUP(S215,'Վարկանիշային չափորոշիչներ'!$G$6:$GE$68,4,FALSE),0)</f>
        <v>0</v>
      </c>
      <c r="AK215" s="93">
        <f>IFERROR(VLOOKUP(T215,'Վարկանիշային չափորոշիչներ'!$G$6:$GE$68,4,FALSE),0)</f>
        <v>0</v>
      </c>
      <c r="AL215" s="93">
        <f>IFERROR(VLOOKUP(U215,'Վարկանիշային չափորոշիչներ'!$G$6:$GE$68,4,FALSE),0)</f>
        <v>0</v>
      </c>
      <c r="AM215" s="93">
        <f>IFERROR(VLOOKUP(V215,'Վարկանիշային չափորոշիչներ'!$G$6:$GE$68,4,FALSE),0)</f>
        <v>0</v>
      </c>
      <c r="AN215" s="93">
        <f t="shared" si="61"/>
        <v>0</v>
      </c>
    </row>
    <row r="216" spans="1:40" ht="24" outlineLevel="2">
      <c r="A216" s="239">
        <v>1049</v>
      </c>
      <c r="B216" s="239">
        <v>21017</v>
      </c>
      <c r="C216" s="333" t="s">
        <v>310</v>
      </c>
      <c r="D216" s="240"/>
      <c r="E216" s="240"/>
      <c r="F216" s="241"/>
      <c r="G216" s="242"/>
      <c r="H216" s="242"/>
      <c r="I216" s="112"/>
      <c r="J216" s="112"/>
      <c r="K216" s="94"/>
      <c r="L216" s="94"/>
      <c r="M216" s="94"/>
      <c r="N216" s="94"/>
      <c r="O216" s="94"/>
      <c r="P216" s="94"/>
      <c r="Q216" s="94"/>
      <c r="R216" s="94"/>
      <c r="S216" s="94"/>
      <c r="T216" s="94"/>
      <c r="U216" s="94"/>
      <c r="V216" s="94"/>
      <c r="W216" s="93">
        <f t="shared" ref="W216:W224" si="62">AN216</f>
        <v>0</v>
      </c>
      <c r="X216" s="108"/>
      <c r="Y216" s="108"/>
      <c r="Z216" s="108"/>
      <c r="AA216" s="108"/>
      <c r="AB216" s="93">
        <f>IFERROR(VLOOKUP(K216,'Վարկանիշային չափորոշիչներ'!$G$6:$GE$68,4,FALSE),0)</f>
        <v>0</v>
      </c>
      <c r="AC216" s="93">
        <f>IFERROR(VLOOKUP(L216,'Վարկանիշային չափորոշիչներ'!$G$6:$GE$68,4,FALSE),0)</f>
        <v>0</v>
      </c>
      <c r="AD216" s="93">
        <f>IFERROR(VLOOKUP(M216,'Վարկանիշային չափորոշիչներ'!$G$6:$GE$68,4,FALSE),0)</f>
        <v>0</v>
      </c>
      <c r="AE216" s="93">
        <f>IFERROR(VLOOKUP(N216,'Վարկանիշային չափորոշիչներ'!$G$6:$GE$68,4,FALSE),0)</f>
        <v>0</v>
      </c>
      <c r="AF216" s="93">
        <f>IFERROR(VLOOKUP(O216,'Վարկանիշային չափորոշիչներ'!$G$6:$GE$68,4,FALSE),0)</f>
        <v>0</v>
      </c>
      <c r="AG216" s="93">
        <f>IFERROR(VLOOKUP(P216,'Վարկանիշային չափորոշիչներ'!$G$6:$GE$68,4,FALSE),0)</f>
        <v>0</v>
      </c>
      <c r="AH216" s="93">
        <f>IFERROR(VLOOKUP(Q216,'Վարկանիշային չափորոշիչներ'!$G$6:$GE$68,4,FALSE),0)</f>
        <v>0</v>
      </c>
      <c r="AI216" s="93">
        <f>IFERROR(VLOOKUP(R216,'Վարկանիշային չափորոշիչներ'!$G$6:$GE$68,4,FALSE),0)</f>
        <v>0</v>
      </c>
      <c r="AJ216" s="93">
        <f>IFERROR(VLOOKUP(S216,'Վարկանիշային չափորոշիչներ'!$G$6:$GE$68,4,FALSE),0)</f>
        <v>0</v>
      </c>
      <c r="AK216" s="93">
        <f>IFERROR(VLOOKUP(T216,'Վարկանիշային չափորոշիչներ'!$G$6:$GE$68,4,FALSE),0)</f>
        <v>0</v>
      </c>
      <c r="AL216" s="93">
        <f>IFERROR(VLOOKUP(U216,'Վարկանիշային չափորոշիչներ'!$G$6:$GE$68,4,FALSE),0)</f>
        <v>0</v>
      </c>
      <c r="AM216" s="93">
        <f>IFERROR(VLOOKUP(V216,'Վարկանիշային չափորոշիչներ'!$G$6:$GE$68,4,FALSE),0)</f>
        <v>0</v>
      </c>
      <c r="AN216" s="93">
        <f t="shared" si="61"/>
        <v>0</v>
      </c>
    </row>
    <row r="217" spans="1:40" outlineLevel="2">
      <c r="A217" s="239">
        <v>1049</v>
      </c>
      <c r="B217" s="239">
        <v>21018</v>
      </c>
      <c r="C217" s="333" t="s">
        <v>311</v>
      </c>
      <c r="D217" s="240"/>
      <c r="E217" s="240"/>
      <c r="F217" s="241"/>
      <c r="G217" s="242"/>
      <c r="H217" s="242"/>
      <c r="I217" s="112"/>
      <c r="J217" s="112"/>
      <c r="K217" s="94"/>
      <c r="L217" s="94"/>
      <c r="M217" s="94"/>
      <c r="N217" s="94"/>
      <c r="O217" s="94"/>
      <c r="P217" s="94"/>
      <c r="Q217" s="94"/>
      <c r="R217" s="94"/>
      <c r="S217" s="94"/>
      <c r="T217" s="94"/>
      <c r="U217" s="94"/>
      <c r="V217" s="94"/>
      <c r="W217" s="93">
        <f t="shared" si="62"/>
        <v>0</v>
      </c>
      <c r="X217" s="108"/>
      <c r="Y217" s="108"/>
      <c r="Z217" s="108"/>
      <c r="AA217" s="108"/>
      <c r="AB217" s="93">
        <f>IFERROR(VLOOKUP(K217,'Վարկանիշային չափորոշիչներ'!$G$6:$GE$68,4,FALSE),0)</f>
        <v>0</v>
      </c>
      <c r="AC217" s="93">
        <f>IFERROR(VLOOKUP(L217,'Վարկանիշային չափորոշիչներ'!$G$6:$GE$68,4,FALSE),0)</f>
        <v>0</v>
      </c>
      <c r="AD217" s="93">
        <f>IFERROR(VLOOKUP(M217,'Վարկանիշային չափորոշիչներ'!$G$6:$GE$68,4,FALSE),0)</f>
        <v>0</v>
      </c>
      <c r="AE217" s="93">
        <f>IFERROR(VLOOKUP(N217,'Վարկանիշային չափորոշիչներ'!$G$6:$GE$68,4,FALSE),0)</f>
        <v>0</v>
      </c>
      <c r="AF217" s="93">
        <f>IFERROR(VLOOKUP(O217,'Վարկանիշային չափորոշիչներ'!$G$6:$GE$68,4,FALSE),0)</f>
        <v>0</v>
      </c>
      <c r="AG217" s="93">
        <f>IFERROR(VLOOKUP(P217,'Վարկանիշային չափորոշիչներ'!$G$6:$GE$68,4,FALSE),0)</f>
        <v>0</v>
      </c>
      <c r="AH217" s="93">
        <f>IFERROR(VLOOKUP(Q217,'Վարկանիշային չափորոշիչներ'!$G$6:$GE$68,4,FALSE),0)</f>
        <v>0</v>
      </c>
      <c r="AI217" s="93">
        <f>IFERROR(VLOOKUP(R217,'Վարկանիշային չափորոշիչներ'!$G$6:$GE$68,4,FALSE),0)</f>
        <v>0</v>
      </c>
      <c r="AJ217" s="93">
        <f>IFERROR(VLOOKUP(S217,'Վարկանիշային չափորոշիչներ'!$G$6:$GE$68,4,FALSE),0)</f>
        <v>0</v>
      </c>
      <c r="AK217" s="93">
        <f>IFERROR(VLOOKUP(T217,'Վարկանիշային չափորոշիչներ'!$G$6:$GE$68,4,FALSE),0)</f>
        <v>0</v>
      </c>
      <c r="AL217" s="93">
        <f>IFERROR(VLOOKUP(U217,'Վարկանիշային չափորոշիչներ'!$G$6:$GE$68,4,FALSE),0)</f>
        <v>0</v>
      </c>
      <c r="AM217" s="93">
        <f>IFERROR(VLOOKUP(V217,'Վարկանիշային չափորոշիչներ'!$G$6:$GE$68,4,FALSE),0)</f>
        <v>0</v>
      </c>
      <c r="AN217" s="93">
        <f t="shared" si="61"/>
        <v>0</v>
      </c>
    </row>
    <row r="218" spans="1:40" ht="24" outlineLevel="2">
      <c r="A218" s="239">
        <v>1049</v>
      </c>
      <c r="B218" s="239">
        <v>21020</v>
      </c>
      <c r="C218" s="333" t="s">
        <v>312</v>
      </c>
      <c r="D218" s="240"/>
      <c r="E218" s="240"/>
      <c r="F218" s="242"/>
      <c r="G218" s="242"/>
      <c r="H218" s="242"/>
      <c r="I218" s="112"/>
      <c r="J218" s="112"/>
      <c r="K218" s="94"/>
      <c r="L218" s="94"/>
      <c r="M218" s="94"/>
      <c r="N218" s="94"/>
      <c r="O218" s="94"/>
      <c r="P218" s="94"/>
      <c r="Q218" s="94"/>
      <c r="R218" s="94"/>
      <c r="S218" s="94"/>
      <c r="T218" s="94"/>
      <c r="U218" s="94"/>
      <c r="V218" s="94"/>
      <c r="W218" s="93">
        <f t="shared" si="62"/>
        <v>0</v>
      </c>
      <c r="X218" s="108"/>
      <c r="Y218" s="108"/>
      <c r="Z218" s="108"/>
      <c r="AA218" s="108"/>
      <c r="AB218" s="93">
        <f>IFERROR(VLOOKUP(K218,'Վարկանիշային չափորոշիչներ'!$G$6:$GE$68,4,FALSE),0)</f>
        <v>0</v>
      </c>
      <c r="AC218" s="93">
        <f>IFERROR(VLOOKUP(L218,'Վարկանիշային չափորոշիչներ'!$G$6:$GE$68,4,FALSE),0)</f>
        <v>0</v>
      </c>
      <c r="AD218" s="93">
        <f>IFERROR(VLOOKUP(M218,'Վարկանիշային չափորոշիչներ'!$G$6:$GE$68,4,FALSE),0)</f>
        <v>0</v>
      </c>
      <c r="AE218" s="93">
        <f>IFERROR(VLOOKUP(N218,'Վարկանիշային չափորոշիչներ'!$G$6:$GE$68,4,FALSE),0)</f>
        <v>0</v>
      </c>
      <c r="AF218" s="93">
        <f>IFERROR(VLOOKUP(O218,'Վարկանիշային չափորոշիչներ'!$G$6:$GE$68,4,FALSE),0)</f>
        <v>0</v>
      </c>
      <c r="AG218" s="93">
        <f>IFERROR(VLOOKUP(P218,'Վարկանիշային չափորոշիչներ'!$G$6:$GE$68,4,FALSE),0)</f>
        <v>0</v>
      </c>
      <c r="AH218" s="93">
        <f>IFERROR(VLOOKUP(Q218,'Վարկանիշային չափորոշիչներ'!$G$6:$GE$68,4,FALSE),0)</f>
        <v>0</v>
      </c>
      <c r="AI218" s="93">
        <f>IFERROR(VLOOKUP(R218,'Վարկանիշային չափորոշիչներ'!$G$6:$GE$68,4,FALSE),0)</f>
        <v>0</v>
      </c>
      <c r="AJ218" s="93">
        <f>IFERROR(VLOOKUP(S218,'Վարկանիշային չափորոշիչներ'!$G$6:$GE$68,4,FALSE),0)</f>
        <v>0</v>
      </c>
      <c r="AK218" s="93">
        <f>IFERROR(VLOOKUP(T218,'Վարկանիշային չափորոշիչներ'!$G$6:$GE$68,4,FALSE),0)</f>
        <v>0</v>
      </c>
      <c r="AL218" s="93">
        <f>IFERROR(VLOOKUP(U218,'Վարկանիշային չափորոշիչներ'!$G$6:$GE$68,4,FALSE),0)</f>
        <v>0</v>
      </c>
      <c r="AM218" s="93">
        <f>IFERROR(VLOOKUP(V218,'Վարկանիշային չափորոշիչներ'!$G$6:$GE$68,4,FALSE),0)</f>
        <v>0</v>
      </c>
      <c r="AN218" s="93">
        <f t="shared" si="61"/>
        <v>0</v>
      </c>
    </row>
    <row r="219" spans="1:40" ht="24" outlineLevel="2">
      <c r="A219" s="239">
        <v>1049</v>
      </c>
      <c r="B219" s="239">
        <v>11020</v>
      </c>
      <c r="C219" s="333" t="s">
        <v>313</v>
      </c>
      <c r="D219" s="240"/>
      <c r="E219" s="240"/>
      <c r="F219" s="242"/>
      <c r="G219" s="242"/>
      <c r="H219" s="242"/>
      <c r="I219" s="112"/>
      <c r="J219" s="112"/>
      <c r="K219" s="94"/>
      <c r="L219" s="94"/>
      <c r="M219" s="94"/>
      <c r="N219" s="94"/>
      <c r="O219" s="94"/>
      <c r="P219" s="94"/>
      <c r="Q219" s="94"/>
      <c r="R219" s="94"/>
      <c r="S219" s="94"/>
      <c r="T219" s="94"/>
      <c r="U219" s="94"/>
      <c r="V219" s="94"/>
      <c r="W219" s="93">
        <f t="shared" si="62"/>
        <v>0</v>
      </c>
      <c r="X219" s="108"/>
      <c r="Y219" s="108"/>
      <c r="Z219" s="108"/>
      <c r="AA219" s="108"/>
      <c r="AB219" s="93">
        <f>IFERROR(VLOOKUP(K219,'Վարկանիշային չափորոշիչներ'!$G$6:$GE$68,4,FALSE),0)</f>
        <v>0</v>
      </c>
      <c r="AC219" s="93">
        <f>IFERROR(VLOOKUP(L219,'Վարկանիշային չափորոշիչներ'!$G$6:$GE$68,4,FALSE),0)</f>
        <v>0</v>
      </c>
      <c r="AD219" s="93">
        <f>IFERROR(VLOOKUP(M219,'Վարկանիշային չափորոշիչներ'!$G$6:$GE$68,4,FALSE),0)</f>
        <v>0</v>
      </c>
      <c r="AE219" s="93">
        <f>IFERROR(VLOOKUP(N219,'Վարկանիշային չափորոշիչներ'!$G$6:$GE$68,4,FALSE),0)</f>
        <v>0</v>
      </c>
      <c r="AF219" s="93">
        <f>IFERROR(VLOOKUP(O219,'Վարկանիշային չափորոշիչներ'!$G$6:$GE$68,4,FALSE),0)</f>
        <v>0</v>
      </c>
      <c r="AG219" s="93">
        <f>IFERROR(VLOOKUP(P219,'Վարկանիշային չափորոշիչներ'!$G$6:$GE$68,4,FALSE),0)</f>
        <v>0</v>
      </c>
      <c r="AH219" s="93">
        <f>IFERROR(VLOOKUP(Q219,'Վարկանիշային չափորոշիչներ'!$G$6:$GE$68,4,FALSE),0)</f>
        <v>0</v>
      </c>
      <c r="AI219" s="93">
        <f>IFERROR(VLOOKUP(R219,'Վարկանիշային չափորոշիչներ'!$G$6:$GE$68,4,FALSE),0)</f>
        <v>0</v>
      </c>
      <c r="AJ219" s="93">
        <f>IFERROR(VLOOKUP(S219,'Վարկանիշային չափորոշիչներ'!$G$6:$GE$68,4,FALSE),0)</f>
        <v>0</v>
      </c>
      <c r="AK219" s="93">
        <f>IFERROR(VLOOKUP(T219,'Վարկանիշային չափորոշիչներ'!$G$6:$GE$68,4,FALSE),0)</f>
        <v>0</v>
      </c>
      <c r="AL219" s="93">
        <f>IFERROR(VLOOKUP(U219,'Վարկանիշային չափորոշիչներ'!$G$6:$GE$68,4,FALSE),0)</f>
        <v>0</v>
      </c>
      <c r="AM219" s="93">
        <f>IFERROR(VLOOKUP(V219,'Վարկանիշային չափորոշիչներ'!$G$6:$GE$68,4,FALSE),0)</f>
        <v>0</v>
      </c>
      <c r="AN219" s="93">
        <f t="shared" si="61"/>
        <v>0</v>
      </c>
    </row>
    <row r="220" spans="1:40" ht="24" outlineLevel="2">
      <c r="A220" s="239">
        <v>1049</v>
      </c>
      <c r="B220" s="239">
        <v>21021</v>
      </c>
      <c r="C220" s="333" t="s">
        <v>314</v>
      </c>
      <c r="D220" s="240"/>
      <c r="E220" s="240"/>
      <c r="F220" s="242"/>
      <c r="G220" s="242"/>
      <c r="H220" s="242"/>
      <c r="I220" s="112"/>
      <c r="J220" s="112"/>
      <c r="K220" s="94"/>
      <c r="L220" s="94"/>
      <c r="M220" s="94"/>
      <c r="N220" s="94"/>
      <c r="O220" s="94"/>
      <c r="P220" s="94"/>
      <c r="Q220" s="94"/>
      <c r="R220" s="94"/>
      <c r="S220" s="94"/>
      <c r="T220" s="94"/>
      <c r="U220" s="94"/>
      <c r="V220" s="94"/>
      <c r="W220" s="93">
        <f t="shared" si="62"/>
        <v>0</v>
      </c>
      <c r="X220" s="108"/>
      <c r="Y220" s="108"/>
      <c r="Z220" s="108"/>
      <c r="AA220" s="108"/>
      <c r="AB220" s="93">
        <f>IFERROR(VLOOKUP(K220,'Վարկանիշային չափորոշիչներ'!$G$6:$GE$68,4,FALSE),0)</f>
        <v>0</v>
      </c>
      <c r="AC220" s="93">
        <f>IFERROR(VLOOKUP(L220,'Վարկանիշային չափորոշիչներ'!$G$6:$GE$68,4,FALSE),0)</f>
        <v>0</v>
      </c>
      <c r="AD220" s="93">
        <f>IFERROR(VLOOKUP(M220,'Վարկանիշային չափորոշիչներ'!$G$6:$GE$68,4,FALSE),0)</f>
        <v>0</v>
      </c>
      <c r="AE220" s="93">
        <f>IFERROR(VLOOKUP(N220,'Վարկանիշային չափորոշիչներ'!$G$6:$GE$68,4,FALSE),0)</f>
        <v>0</v>
      </c>
      <c r="AF220" s="93">
        <f>IFERROR(VLOOKUP(O220,'Վարկանիշային չափորոշիչներ'!$G$6:$GE$68,4,FALSE),0)</f>
        <v>0</v>
      </c>
      <c r="AG220" s="93">
        <f>IFERROR(VLOOKUP(P220,'Վարկանիշային չափորոշիչներ'!$G$6:$GE$68,4,FALSE),0)</f>
        <v>0</v>
      </c>
      <c r="AH220" s="93">
        <f>IFERROR(VLOOKUP(Q220,'Վարկանիշային չափորոշիչներ'!$G$6:$GE$68,4,FALSE),0)</f>
        <v>0</v>
      </c>
      <c r="AI220" s="93">
        <f>IFERROR(VLOOKUP(R220,'Վարկանիշային չափորոշիչներ'!$G$6:$GE$68,4,FALSE),0)</f>
        <v>0</v>
      </c>
      <c r="AJ220" s="93">
        <f>IFERROR(VLOOKUP(S220,'Վարկանիշային չափորոշիչներ'!$G$6:$GE$68,4,FALSE),0)</f>
        <v>0</v>
      </c>
      <c r="AK220" s="93">
        <f>IFERROR(VLOOKUP(T220,'Վարկանիշային չափորոշիչներ'!$G$6:$GE$68,4,FALSE),0)</f>
        <v>0</v>
      </c>
      <c r="AL220" s="93">
        <f>IFERROR(VLOOKUP(U220,'Վարկանիշային չափորոշիչներ'!$G$6:$GE$68,4,FALSE),0)</f>
        <v>0</v>
      </c>
      <c r="AM220" s="93">
        <f>IFERROR(VLOOKUP(V220,'Վարկանիշային չափորոշիչներ'!$G$6:$GE$68,4,FALSE),0)</f>
        <v>0</v>
      </c>
      <c r="AN220" s="93">
        <f t="shared" si="61"/>
        <v>0</v>
      </c>
    </row>
    <row r="221" spans="1:40" ht="24.75" outlineLevel="2">
      <c r="A221" s="239">
        <v>1049</v>
      </c>
      <c r="B221" s="331">
        <v>11021</v>
      </c>
      <c r="C221" s="372" t="s">
        <v>315</v>
      </c>
      <c r="D221" s="240"/>
      <c r="E221" s="240"/>
      <c r="F221" s="242"/>
      <c r="G221" s="242"/>
      <c r="H221" s="242"/>
      <c r="I221" s="112"/>
      <c r="J221" s="112"/>
      <c r="K221" s="94"/>
      <c r="L221" s="94"/>
      <c r="M221" s="94"/>
      <c r="N221" s="94"/>
      <c r="O221" s="94"/>
      <c r="P221" s="94"/>
      <c r="Q221" s="94"/>
      <c r="R221" s="94"/>
      <c r="S221" s="94"/>
      <c r="T221" s="94"/>
      <c r="U221" s="94"/>
      <c r="V221" s="94"/>
      <c r="W221" s="93">
        <f t="shared" si="62"/>
        <v>0</v>
      </c>
      <c r="X221" s="108"/>
      <c r="Y221" s="108"/>
      <c r="Z221" s="108"/>
      <c r="AA221" s="108"/>
      <c r="AB221" s="93">
        <f>IFERROR(VLOOKUP(K221,'Վարկանիշային չափորոշիչներ'!$G$6:$GE$68,4,FALSE),0)</f>
        <v>0</v>
      </c>
      <c r="AC221" s="93">
        <f>IFERROR(VLOOKUP(L221,'Վարկանիշային չափորոշիչներ'!$G$6:$GE$68,4,FALSE),0)</f>
        <v>0</v>
      </c>
      <c r="AD221" s="93">
        <f>IFERROR(VLOOKUP(M221,'Վարկանիշային չափորոշիչներ'!$G$6:$GE$68,4,FALSE),0)</f>
        <v>0</v>
      </c>
      <c r="AE221" s="93">
        <f>IFERROR(VLOOKUP(N221,'Վարկանիշային չափորոշիչներ'!$G$6:$GE$68,4,FALSE),0)</f>
        <v>0</v>
      </c>
      <c r="AF221" s="93">
        <f>IFERROR(VLOOKUP(O221,'Վարկանիշային չափորոշիչներ'!$G$6:$GE$68,4,FALSE),0)</f>
        <v>0</v>
      </c>
      <c r="AG221" s="93">
        <f>IFERROR(VLOOKUP(P221,'Վարկանիշային չափորոշիչներ'!$G$6:$GE$68,4,FALSE),0)</f>
        <v>0</v>
      </c>
      <c r="AH221" s="93">
        <f>IFERROR(VLOOKUP(Q221,'Վարկանիշային չափորոշիչներ'!$G$6:$GE$68,4,FALSE),0)</f>
        <v>0</v>
      </c>
      <c r="AI221" s="93">
        <f>IFERROR(VLOOKUP(R221,'Վարկանիշային չափորոշիչներ'!$G$6:$GE$68,4,FALSE),0)</f>
        <v>0</v>
      </c>
      <c r="AJ221" s="93">
        <f>IFERROR(VLOOKUP(S221,'Վարկանիշային չափորոշիչներ'!$G$6:$GE$68,4,FALSE),0)</f>
        <v>0</v>
      </c>
      <c r="AK221" s="93">
        <f>IFERROR(VLOOKUP(T221,'Վարկանիշային չափորոշիչներ'!$G$6:$GE$68,4,FALSE),0)</f>
        <v>0</v>
      </c>
      <c r="AL221" s="93">
        <f>IFERROR(VLOOKUP(U221,'Վարկանիշային չափորոշիչներ'!$G$6:$GE$68,4,FALSE),0)</f>
        <v>0</v>
      </c>
      <c r="AM221" s="93">
        <f>IFERROR(VLOOKUP(V221,'Վարկանիշային չափորոշիչներ'!$G$6:$GE$68,4,FALSE),0)</f>
        <v>0</v>
      </c>
      <c r="AN221" s="93">
        <f t="shared" si="61"/>
        <v>0</v>
      </c>
    </row>
    <row r="222" spans="1:40" ht="24.75" outlineLevel="2">
      <c r="A222" s="239">
        <v>1049</v>
      </c>
      <c r="B222" s="331">
        <v>21023</v>
      </c>
      <c r="C222" s="372" t="s">
        <v>316</v>
      </c>
      <c r="D222" s="240"/>
      <c r="E222" s="240"/>
      <c r="F222" s="242"/>
      <c r="G222" s="242"/>
      <c r="H222" s="242"/>
      <c r="I222" s="112"/>
      <c r="J222" s="112"/>
      <c r="K222" s="94"/>
      <c r="L222" s="94"/>
      <c r="M222" s="94"/>
      <c r="N222" s="94"/>
      <c r="O222" s="94"/>
      <c r="P222" s="94"/>
      <c r="Q222" s="94"/>
      <c r="R222" s="94"/>
      <c r="S222" s="94"/>
      <c r="T222" s="94"/>
      <c r="U222" s="94"/>
      <c r="V222" s="94"/>
      <c r="W222" s="93">
        <f t="shared" si="62"/>
        <v>0</v>
      </c>
      <c r="X222" s="108"/>
      <c r="Y222" s="108"/>
      <c r="Z222" s="108"/>
      <c r="AA222" s="108"/>
      <c r="AB222" s="93">
        <f>IFERROR(VLOOKUP(K222,'Վարկանիշային չափորոշիչներ'!$G$6:$GE$68,4,FALSE),0)</f>
        <v>0</v>
      </c>
      <c r="AC222" s="93">
        <f>IFERROR(VLOOKUP(L222,'Վարկանիշային չափորոշիչներ'!$G$6:$GE$68,4,FALSE),0)</f>
        <v>0</v>
      </c>
      <c r="AD222" s="93">
        <f>IFERROR(VLOOKUP(M222,'Վարկանիշային չափորոշիչներ'!$G$6:$GE$68,4,FALSE),0)</f>
        <v>0</v>
      </c>
      <c r="AE222" s="93">
        <f>IFERROR(VLOOKUP(N222,'Վարկանիշային չափորոշիչներ'!$G$6:$GE$68,4,FALSE),0)</f>
        <v>0</v>
      </c>
      <c r="AF222" s="93">
        <f>IFERROR(VLOOKUP(O222,'Վարկանիշային չափորոշիչներ'!$G$6:$GE$68,4,FALSE),0)</f>
        <v>0</v>
      </c>
      <c r="AG222" s="93">
        <f>IFERROR(VLOOKUP(P222,'Վարկանիշային չափորոշիչներ'!$G$6:$GE$68,4,FALSE),0)</f>
        <v>0</v>
      </c>
      <c r="AH222" s="93">
        <f>IFERROR(VLOOKUP(Q222,'Վարկանիշային չափորոշիչներ'!$G$6:$GE$68,4,FALSE),0)</f>
        <v>0</v>
      </c>
      <c r="AI222" s="93">
        <f>IFERROR(VLOOKUP(R222,'Վարկանիշային չափորոշիչներ'!$G$6:$GE$68,4,FALSE),0)</f>
        <v>0</v>
      </c>
      <c r="AJ222" s="93">
        <f>IFERROR(VLOOKUP(S222,'Վարկանիշային չափորոշիչներ'!$G$6:$GE$68,4,FALSE),0)</f>
        <v>0</v>
      </c>
      <c r="AK222" s="93">
        <f>IFERROR(VLOOKUP(T222,'Վարկանիշային չափորոշիչներ'!$G$6:$GE$68,4,FALSE),0)</f>
        <v>0</v>
      </c>
      <c r="AL222" s="93">
        <f>IFERROR(VLOOKUP(U222,'Վարկանիշային չափորոշիչներ'!$G$6:$GE$68,4,FALSE),0)</f>
        <v>0</v>
      </c>
      <c r="AM222" s="93">
        <f>IFERROR(VLOOKUP(V222,'Վարկանիշային չափորոշիչներ'!$G$6:$GE$68,4,FALSE),0)</f>
        <v>0</v>
      </c>
      <c r="AN222" s="93">
        <f t="shared" si="61"/>
        <v>0</v>
      </c>
    </row>
    <row r="223" spans="1:40" ht="24.75" outlineLevel="2">
      <c r="A223" s="239">
        <v>1049</v>
      </c>
      <c r="B223" s="239">
        <v>11022</v>
      </c>
      <c r="C223" s="372" t="s">
        <v>317</v>
      </c>
      <c r="D223" s="240"/>
      <c r="E223" s="240"/>
      <c r="F223" s="256"/>
      <c r="G223" s="256"/>
      <c r="H223" s="256"/>
      <c r="I223" s="119"/>
      <c r="J223" s="119"/>
      <c r="K223" s="95"/>
      <c r="L223" s="95"/>
      <c r="M223" s="95"/>
      <c r="N223" s="95"/>
      <c r="O223" s="95"/>
      <c r="P223" s="95"/>
      <c r="Q223" s="95"/>
      <c r="R223" s="95"/>
      <c r="S223" s="95"/>
      <c r="T223" s="95"/>
      <c r="U223" s="95"/>
      <c r="V223" s="95"/>
      <c r="W223" s="93">
        <f t="shared" si="62"/>
        <v>0</v>
      </c>
      <c r="X223" s="108"/>
      <c r="Y223" s="108"/>
      <c r="Z223" s="108"/>
      <c r="AA223" s="108"/>
      <c r="AB223" s="93">
        <f>IFERROR(VLOOKUP(K223,'Վարկանիշային չափորոշիչներ'!$G$6:$GE$68,4,FALSE),0)</f>
        <v>0</v>
      </c>
      <c r="AC223" s="93">
        <f>IFERROR(VLOOKUP(L223,'Վարկանիշային չափորոշիչներ'!$G$6:$GE$68,4,FALSE),0)</f>
        <v>0</v>
      </c>
      <c r="AD223" s="93">
        <f>IFERROR(VLOOKUP(M223,'Վարկանիշային չափորոշիչներ'!$G$6:$GE$68,4,FALSE),0)</f>
        <v>0</v>
      </c>
      <c r="AE223" s="93">
        <f>IFERROR(VLOOKUP(N223,'Վարկանիշային չափորոշիչներ'!$G$6:$GE$68,4,FALSE),0)</f>
        <v>0</v>
      </c>
      <c r="AF223" s="93">
        <f>IFERROR(VLOOKUP(O223,'Վարկանիշային չափորոշիչներ'!$G$6:$GE$68,4,FALSE),0)</f>
        <v>0</v>
      </c>
      <c r="AG223" s="93">
        <f>IFERROR(VLOOKUP(P223,'Վարկանիշային չափորոշիչներ'!$G$6:$GE$68,4,FALSE),0)</f>
        <v>0</v>
      </c>
      <c r="AH223" s="93">
        <f>IFERROR(VLOOKUP(Q223,'Վարկանիշային չափորոշիչներ'!$G$6:$GE$68,4,FALSE),0)</f>
        <v>0</v>
      </c>
      <c r="AI223" s="93">
        <f>IFERROR(VLOOKUP(R223,'Վարկանիշային չափորոշիչներ'!$G$6:$GE$68,4,FALSE),0)</f>
        <v>0</v>
      </c>
      <c r="AJ223" s="93">
        <f>IFERROR(VLOOKUP(S223,'Վարկանիշային չափորոշիչներ'!$G$6:$GE$68,4,FALSE),0)</f>
        <v>0</v>
      </c>
      <c r="AK223" s="93">
        <f>IFERROR(VLOOKUP(T223,'Վարկանիշային չափորոշիչներ'!$G$6:$GE$68,4,FALSE),0)</f>
        <v>0</v>
      </c>
      <c r="AL223" s="93">
        <f>IFERROR(VLOOKUP(U223,'Վարկանիշային չափորոշիչներ'!$G$6:$GE$68,4,FALSE),0)</f>
        <v>0</v>
      </c>
      <c r="AM223" s="93">
        <f>IFERROR(VLOOKUP(V223,'Վարկանիշային չափորոշիչներ'!$G$6:$GE$68,4,FALSE),0)</f>
        <v>0</v>
      </c>
      <c r="AN223" s="93">
        <f t="shared" si="61"/>
        <v>0</v>
      </c>
    </row>
    <row r="224" spans="1:40" ht="24.75" outlineLevel="2">
      <c r="A224" s="239">
        <v>1049</v>
      </c>
      <c r="B224" s="239">
        <v>20124</v>
      </c>
      <c r="C224" s="372" t="s">
        <v>318</v>
      </c>
      <c r="D224" s="240"/>
      <c r="E224" s="240"/>
      <c r="F224" s="256"/>
      <c r="G224" s="256"/>
      <c r="H224" s="256"/>
      <c r="I224" s="119"/>
      <c r="J224" s="119"/>
      <c r="K224" s="95"/>
      <c r="L224" s="95"/>
      <c r="M224" s="95"/>
      <c r="N224" s="95"/>
      <c r="O224" s="95"/>
      <c r="P224" s="95"/>
      <c r="Q224" s="95"/>
      <c r="R224" s="95"/>
      <c r="S224" s="95"/>
      <c r="T224" s="95"/>
      <c r="U224" s="95"/>
      <c r="V224" s="95"/>
      <c r="W224" s="93">
        <f t="shared" si="62"/>
        <v>0</v>
      </c>
      <c r="X224" s="108"/>
      <c r="Y224" s="108"/>
      <c r="Z224" s="108"/>
      <c r="AA224" s="108"/>
      <c r="AB224" s="93">
        <f>IFERROR(VLOOKUP(K224,'Վարկանիշային չափորոշիչներ'!$G$6:$GE$68,4,FALSE),0)</f>
        <v>0</v>
      </c>
      <c r="AC224" s="93">
        <f>IFERROR(VLOOKUP(L224,'Վարկանիշային չափորոշիչներ'!$G$6:$GE$68,4,FALSE),0)</f>
        <v>0</v>
      </c>
      <c r="AD224" s="93">
        <f>IFERROR(VLOOKUP(M224,'Վարկանիշային չափորոշիչներ'!$G$6:$GE$68,4,FALSE),0)</f>
        <v>0</v>
      </c>
      <c r="AE224" s="93">
        <f>IFERROR(VLOOKUP(N224,'Վարկանիշային չափորոշիչներ'!$G$6:$GE$68,4,FALSE),0)</f>
        <v>0</v>
      </c>
      <c r="AF224" s="93">
        <f>IFERROR(VLOOKUP(O224,'Վարկանիշային չափորոշիչներ'!$G$6:$GE$68,4,FALSE),0)</f>
        <v>0</v>
      </c>
      <c r="AG224" s="93">
        <f>IFERROR(VLOOKUP(P224,'Վարկանիշային չափորոշիչներ'!$G$6:$GE$68,4,FALSE),0)</f>
        <v>0</v>
      </c>
      <c r="AH224" s="93">
        <f>IFERROR(VLOOKUP(Q224,'Վարկանիշային չափորոշիչներ'!$G$6:$GE$68,4,FALSE),0)</f>
        <v>0</v>
      </c>
      <c r="AI224" s="93">
        <f>IFERROR(VLOOKUP(R224,'Վարկանիշային չափորոշիչներ'!$G$6:$GE$68,4,FALSE),0)</f>
        <v>0</v>
      </c>
      <c r="AJ224" s="93">
        <f>IFERROR(VLOOKUP(S224,'Վարկանիշային չափորոշիչներ'!$G$6:$GE$68,4,FALSE),0)</f>
        <v>0</v>
      </c>
      <c r="AK224" s="93">
        <f>IFERROR(VLOOKUP(T224,'Վարկանիշային չափորոշիչներ'!$G$6:$GE$68,4,FALSE),0)</f>
        <v>0</v>
      </c>
      <c r="AL224" s="93">
        <f>IFERROR(VLOOKUP(U224,'Վարկանիշային չափորոշիչներ'!$G$6:$GE$68,4,FALSE),0)</f>
        <v>0</v>
      </c>
      <c r="AM224" s="93">
        <f>IFERROR(VLOOKUP(V224,'Վարկանիշային չափորոշիչներ'!$G$6:$GE$68,4,FALSE),0)</f>
        <v>0</v>
      </c>
      <c r="AN224" s="93">
        <f t="shared" si="61"/>
        <v>0</v>
      </c>
    </row>
    <row r="225" spans="1:40" outlineLevel="1">
      <c r="A225" s="236">
        <v>1070</v>
      </c>
      <c r="B225" s="236"/>
      <c r="C225" s="366" t="s">
        <v>319</v>
      </c>
      <c r="D225" s="237">
        <f>SUM(D226:D231)</f>
        <v>0</v>
      </c>
      <c r="E225" s="237">
        <f t="shared" ref="E225" si="63">SUM(E226:E231)</f>
        <v>0</v>
      </c>
      <c r="F225" s="238">
        <f t="shared" ref="F225:H225" si="64">SUM(F226:F231)</f>
        <v>0</v>
      </c>
      <c r="G225" s="238">
        <f t="shared" si="64"/>
        <v>0</v>
      </c>
      <c r="H225" s="238">
        <f t="shared" si="64"/>
        <v>0</v>
      </c>
      <c r="I225" s="114" t="s">
        <v>79</v>
      </c>
      <c r="J225" s="114" t="s">
        <v>79</v>
      </c>
      <c r="K225" s="114" t="s">
        <v>79</v>
      </c>
      <c r="L225" s="114" t="s">
        <v>79</v>
      </c>
      <c r="M225" s="114" t="s">
        <v>79</v>
      </c>
      <c r="N225" s="114" t="s">
        <v>79</v>
      </c>
      <c r="O225" s="114" t="s">
        <v>79</v>
      </c>
      <c r="P225" s="114" t="s">
        <v>79</v>
      </c>
      <c r="Q225" s="114" t="s">
        <v>79</v>
      </c>
      <c r="R225" s="114" t="s">
        <v>79</v>
      </c>
      <c r="S225" s="114" t="s">
        <v>79</v>
      </c>
      <c r="T225" s="114" t="s">
        <v>79</v>
      </c>
      <c r="U225" s="114" t="s">
        <v>79</v>
      </c>
      <c r="V225" s="114" t="s">
        <v>79</v>
      </c>
      <c r="W225" s="114" t="s">
        <v>79</v>
      </c>
      <c r="X225" s="108"/>
      <c r="Y225" s="108"/>
      <c r="Z225" s="108"/>
      <c r="AA225" s="108"/>
      <c r="AB225" s="93">
        <f>IFERROR(VLOOKUP(K225,'Վարկանիշային չափորոշիչներ'!$G$6:$GE$68,4,FALSE),0)</f>
        <v>0</v>
      </c>
      <c r="AC225" s="93">
        <f>IFERROR(VLOOKUP(L225,'Վարկանիշային չափորոշիչներ'!$G$6:$GE$68,4,FALSE),0)</f>
        <v>0</v>
      </c>
      <c r="AD225" s="93">
        <f>IFERROR(VLOOKUP(M225,'Վարկանիշային չափորոշիչներ'!$G$6:$GE$68,4,FALSE),0)</f>
        <v>0</v>
      </c>
      <c r="AE225" s="93">
        <f>IFERROR(VLOOKUP(N225,'Վարկանիշային չափորոշիչներ'!$G$6:$GE$68,4,FALSE),0)</f>
        <v>0</v>
      </c>
      <c r="AF225" s="93">
        <f>IFERROR(VLOOKUP(O225,'Վարկանիշային չափորոշիչներ'!$G$6:$GE$68,4,FALSE),0)</f>
        <v>0</v>
      </c>
      <c r="AG225" s="93">
        <f>IFERROR(VLOOKUP(P225,'Վարկանիշային չափորոշիչներ'!$G$6:$GE$68,4,FALSE),0)</f>
        <v>0</v>
      </c>
      <c r="AH225" s="93">
        <f>IFERROR(VLOOKUP(Q225,'Վարկանիշային չափորոշիչներ'!$G$6:$GE$68,4,FALSE),0)</f>
        <v>0</v>
      </c>
      <c r="AI225" s="93">
        <f>IFERROR(VLOOKUP(R225,'Վարկանիշային չափորոշիչներ'!$G$6:$GE$68,4,FALSE),0)</f>
        <v>0</v>
      </c>
      <c r="AJ225" s="93">
        <f>IFERROR(VLOOKUP(S225,'Վարկանիշային չափորոշիչներ'!$G$6:$GE$68,4,FALSE),0)</f>
        <v>0</v>
      </c>
      <c r="AK225" s="93">
        <f>IFERROR(VLOOKUP(T225,'Վարկանիշային չափորոշիչներ'!$G$6:$GE$68,4,FALSE),0)</f>
        <v>0</v>
      </c>
      <c r="AL225" s="93">
        <f>IFERROR(VLOOKUP(U225,'Վարկանիշային չափորոշիչներ'!$G$6:$GE$68,4,FALSE),0)</f>
        <v>0</v>
      </c>
      <c r="AM225" s="93">
        <f>IFERROR(VLOOKUP(V225,'Վարկանիշային չափորոշիչներ'!$G$6:$GE$68,4,FALSE),0)</f>
        <v>0</v>
      </c>
      <c r="AN225" s="93">
        <f t="shared" si="61"/>
        <v>0</v>
      </c>
    </row>
    <row r="226" spans="1:40" ht="24" outlineLevel="2">
      <c r="A226" s="239">
        <v>1070</v>
      </c>
      <c r="B226" s="239">
        <v>11001</v>
      </c>
      <c r="C226" s="333" t="s">
        <v>320</v>
      </c>
      <c r="D226" s="240"/>
      <c r="E226" s="240"/>
      <c r="F226" s="241"/>
      <c r="G226" s="242"/>
      <c r="H226" s="242"/>
      <c r="I226" s="112"/>
      <c r="J226" s="112"/>
      <c r="K226" s="94"/>
      <c r="L226" s="94"/>
      <c r="M226" s="94"/>
      <c r="N226" s="94"/>
      <c r="O226" s="94"/>
      <c r="P226" s="94"/>
      <c r="Q226" s="94"/>
      <c r="R226" s="94"/>
      <c r="S226" s="94"/>
      <c r="T226" s="94"/>
      <c r="U226" s="94"/>
      <c r="V226" s="94"/>
      <c r="W226" s="93">
        <f t="shared" ref="W226:W231" si="65">AN226</f>
        <v>0</v>
      </c>
      <c r="X226" s="108"/>
      <c r="Y226" s="108"/>
      <c r="Z226" s="108"/>
      <c r="AA226" s="108"/>
      <c r="AB226" s="93">
        <f>IFERROR(VLOOKUP(K226,'Վարկանիշային չափորոշիչներ'!$G$6:$GE$68,4,FALSE),0)</f>
        <v>0</v>
      </c>
      <c r="AC226" s="93">
        <f>IFERROR(VLOOKUP(L226,'Վարկանիշային չափորոշիչներ'!$G$6:$GE$68,4,FALSE),0)</f>
        <v>0</v>
      </c>
      <c r="AD226" s="93">
        <f>IFERROR(VLOOKUP(M226,'Վարկանիշային չափորոշիչներ'!$G$6:$GE$68,4,FALSE),0)</f>
        <v>0</v>
      </c>
      <c r="AE226" s="93">
        <f>IFERROR(VLOOKUP(N226,'Վարկանիշային չափորոշիչներ'!$G$6:$GE$68,4,FALSE),0)</f>
        <v>0</v>
      </c>
      <c r="AF226" s="93">
        <f>IFERROR(VLOOKUP(O226,'Վարկանիշային չափորոշիչներ'!$G$6:$GE$68,4,FALSE),0)</f>
        <v>0</v>
      </c>
      <c r="AG226" s="93">
        <f>IFERROR(VLOOKUP(P226,'Վարկանիշային չափորոշիչներ'!$G$6:$GE$68,4,FALSE),0)</f>
        <v>0</v>
      </c>
      <c r="AH226" s="93">
        <f>IFERROR(VLOOKUP(Q226,'Վարկանիշային չափորոշիչներ'!$G$6:$GE$68,4,FALSE),0)</f>
        <v>0</v>
      </c>
      <c r="AI226" s="93">
        <f>IFERROR(VLOOKUP(R226,'Վարկանիշային չափորոշիչներ'!$G$6:$GE$68,4,FALSE),0)</f>
        <v>0</v>
      </c>
      <c r="AJ226" s="93">
        <f>IFERROR(VLOOKUP(S226,'Վարկանիշային չափորոշիչներ'!$G$6:$GE$68,4,FALSE),0)</f>
        <v>0</v>
      </c>
      <c r="AK226" s="93">
        <f>IFERROR(VLOOKUP(T226,'Վարկանիշային չափորոշիչներ'!$G$6:$GE$68,4,FALSE),0)</f>
        <v>0</v>
      </c>
      <c r="AL226" s="93">
        <f>IFERROR(VLOOKUP(U226,'Վարկանիշային չափորոշիչներ'!$G$6:$GE$68,4,FALSE),0)</f>
        <v>0</v>
      </c>
      <c r="AM226" s="93">
        <f>IFERROR(VLOOKUP(V226,'Վարկանիշային չափորոշիչներ'!$G$6:$GE$68,4,FALSE),0)</f>
        <v>0</v>
      </c>
      <c r="AN226" s="93">
        <f t="shared" si="61"/>
        <v>0</v>
      </c>
    </row>
    <row r="227" spans="1:40" ht="24" outlineLevel="2">
      <c r="A227" s="239">
        <v>1070</v>
      </c>
      <c r="B227" s="239">
        <v>11002</v>
      </c>
      <c r="C227" s="333" t="s">
        <v>321</v>
      </c>
      <c r="D227" s="240"/>
      <c r="E227" s="240"/>
      <c r="F227" s="241"/>
      <c r="G227" s="242"/>
      <c r="H227" s="242"/>
      <c r="I227" s="112"/>
      <c r="J227" s="112"/>
      <c r="K227" s="94"/>
      <c r="L227" s="94"/>
      <c r="M227" s="94"/>
      <c r="N227" s="94"/>
      <c r="O227" s="94"/>
      <c r="P227" s="94"/>
      <c r="Q227" s="94"/>
      <c r="R227" s="94"/>
      <c r="S227" s="94"/>
      <c r="T227" s="94"/>
      <c r="U227" s="94"/>
      <c r="V227" s="94"/>
      <c r="W227" s="93">
        <f t="shared" si="65"/>
        <v>0</v>
      </c>
      <c r="X227" s="108"/>
      <c r="Y227" s="108"/>
      <c r="Z227" s="108"/>
      <c r="AA227" s="108"/>
      <c r="AB227" s="93">
        <f>IFERROR(VLOOKUP(K227,'Վարկանիշային չափորոշիչներ'!$G$6:$GE$68,4,FALSE),0)</f>
        <v>0</v>
      </c>
      <c r="AC227" s="93">
        <f>IFERROR(VLOOKUP(L227,'Վարկանիշային չափորոշիչներ'!$G$6:$GE$68,4,FALSE),0)</f>
        <v>0</v>
      </c>
      <c r="AD227" s="93">
        <f>IFERROR(VLOOKUP(M227,'Վարկանիշային չափորոշիչներ'!$G$6:$GE$68,4,FALSE),0)</f>
        <v>0</v>
      </c>
      <c r="AE227" s="93">
        <f>IFERROR(VLOOKUP(N227,'Վարկանիշային չափորոշիչներ'!$G$6:$GE$68,4,FALSE),0)</f>
        <v>0</v>
      </c>
      <c r="AF227" s="93">
        <f>IFERROR(VLOOKUP(O227,'Վարկանիշային չափորոշիչներ'!$G$6:$GE$68,4,FALSE),0)</f>
        <v>0</v>
      </c>
      <c r="AG227" s="93">
        <f>IFERROR(VLOOKUP(P227,'Վարկանիշային չափորոշիչներ'!$G$6:$GE$68,4,FALSE),0)</f>
        <v>0</v>
      </c>
      <c r="AH227" s="93">
        <f>IFERROR(VLOOKUP(Q227,'Վարկանիշային չափորոշիչներ'!$G$6:$GE$68,4,FALSE),0)</f>
        <v>0</v>
      </c>
      <c r="AI227" s="93">
        <f>IFERROR(VLOOKUP(R227,'Վարկանիշային չափորոշիչներ'!$G$6:$GE$68,4,FALSE),0)</f>
        <v>0</v>
      </c>
      <c r="AJ227" s="93">
        <f>IFERROR(VLOOKUP(S227,'Վարկանիշային չափորոշիչներ'!$G$6:$GE$68,4,FALSE),0)</f>
        <v>0</v>
      </c>
      <c r="AK227" s="93">
        <f>IFERROR(VLOOKUP(T227,'Վարկանիշային չափորոշիչներ'!$G$6:$GE$68,4,FALSE),0)</f>
        <v>0</v>
      </c>
      <c r="AL227" s="93">
        <f>IFERROR(VLOOKUP(U227,'Վարկանիշային չափորոշիչներ'!$G$6:$GE$68,4,FALSE),0)</f>
        <v>0</v>
      </c>
      <c r="AM227" s="93">
        <f>IFERROR(VLOOKUP(V227,'Վարկանիշային չափորոշիչներ'!$G$6:$GE$68,4,FALSE),0)</f>
        <v>0</v>
      </c>
      <c r="AN227" s="93">
        <f t="shared" si="61"/>
        <v>0</v>
      </c>
    </row>
    <row r="228" spans="1:40" ht="24" outlineLevel="2">
      <c r="A228" s="239">
        <v>1070</v>
      </c>
      <c r="B228" s="239">
        <v>11004</v>
      </c>
      <c r="C228" s="333" t="s">
        <v>322</v>
      </c>
      <c r="D228" s="240"/>
      <c r="E228" s="240"/>
      <c r="F228" s="241"/>
      <c r="G228" s="242"/>
      <c r="H228" s="242"/>
      <c r="I228" s="112"/>
      <c r="J228" s="112"/>
      <c r="K228" s="94"/>
      <c r="L228" s="94"/>
      <c r="M228" s="94"/>
      <c r="N228" s="94"/>
      <c r="O228" s="94"/>
      <c r="P228" s="94"/>
      <c r="Q228" s="94"/>
      <c r="R228" s="94"/>
      <c r="S228" s="94"/>
      <c r="T228" s="94"/>
      <c r="U228" s="94"/>
      <c r="V228" s="94"/>
      <c r="W228" s="93">
        <f t="shared" si="65"/>
        <v>0</v>
      </c>
      <c r="X228" s="108"/>
      <c r="Y228" s="108"/>
      <c r="Z228" s="108"/>
      <c r="AA228" s="108"/>
      <c r="AB228" s="93">
        <f>IFERROR(VLOOKUP(K228,'Վարկանիշային չափորոշիչներ'!$G$6:$GE$68,4,FALSE),0)</f>
        <v>0</v>
      </c>
      <c r="AC228" s="93">
        <f>IFERROR(VLOOKUP(L228,'Վարկանիշային չափորոշիչներ'!$G$6:$GE$68,4,FALSE),0)</f>
        <v>0</v>
      </c>
      <c r="AD228" s="93">
        <f>IFERROR(VLOOKUP(M228,'Վարկանիշային չափորոշիչներ'!$G$6:$GE$68,4,FALSE),0)</f>
        <v>0</v>
      </c>
      <c r="AE228" s="93">
        <f>IFERROR(VLOOKUP(N228,'Վարկանիշային չափորոշիչներ'!$G$6:$GE$68,4,FALSE),0)</f>
        <v>0</v>
      </c>
      <c r="AF228" s="93">
        <f>IFERROR(VLOOKUP(O228,'Վարկանիշային չափորոշիչներ'!$G$6:$GE$68,4,FALSE),0)</f>
        <v>0</v>
      </c>
      <c r="AG228" s="93">
        <f>IFERROR(VLOOKUP(P228,'Վարկանիշային չափորոշիչներ'!$G$6:$GE$68,4,FALSE),0)</f>
        <v>0</v>
      </c>
      <c r="AH228" s="93">
        <f>IFERROR(VLOOKUP(Q228,'Վարկանիշային չափորոշիչներ'!$G$6:$GE$68,4,FALSE),0)</f>
        <v>0</v>
      </c>
      <c r="AI228" s="93">
        <f>IFERROR(VLOOKUP(R228,'Վարկանիշային չափորոշիչներ'!$G$6:$GE$68,4,FALSE),0)</f>
        <v>0</v>
      </c>
      <c r="AJ228" s="93">
        <f>IFERROR(VLOOKUP(S228,'Վարկանիշային չափորոշիչներ'!$G$6:$GE$68,4,FALSE),0)</f>
        <v>0</v>
      </c>
      <c r="AK228" s="93">
        <f>IFERROR(VLOOKUP(T228,'Վարկանիշային չափորոշիչներ'!$G$6:$GE$68,4,FALSE),0)</f>
        <v>0</v>
      </c>
      <c r="AL228" s="93">
        <f>IFERROR(VLOOKUP(U228,'Վարկանիշային չափորոշիչներ'!$G$6:$GE$68,4,FALSE),0)</f>
        <v>0</v>
      </c>
      <c r="AM228" s="93">
        <f>IFERROR(VLOOKUP(V228,'Վարկանիշային չափորոշիչներ'!$G$6:$GE$68,4,FALSE),0)</f>
        <v>0</v>
      </c>
      <c r="AN228" s="93">
        <f t="shared" si="61"/>
        <v>0</v>
      </c>
    </row>
    <row r="229" spans="1:40" ht="24" outlineLevel="2">
      <c r="A229" s="239">
        <v>1070</v>
      </c>
      <c r="B229" s="239">
        <v>12001</v>
      </c>
      <c r="C229" s="333" t="s">
        <v>323</v>
      </c>
      <c r="D229" s="240"/>
      <c r="E229" s="240"/>
      <c r="F229" s="241"/>
      <c r="G229" s="242"/>
      <c r="H229" s="242"/>
      <c r="I229" s="112"/>
      <c r="J229" s="112"/>
      <c r="K229" s="94"/>
      <c r="L229" s="94"/>
      <c r="M229" s="94"/>
      <c r="N229" s="94"/>
      <c r="O229" s="94"/>
      <c r="P229" s="94"/>
      <c r="Q229" s="94"/>
      <c r="R229" s="94"/>
      <c r="S229" s="94"/>
      <c r="T229" s="94"/>
      <c r="U229" s="94"/>
      <c r="V229" s="94"/>
      <c r="W229" s="93">
        <f t="shared" si="65"/>
        <v>0</v>
      </c>
      <c r="X229" s="108"/>
      <c r="Y229" s="108"/>
      <c r="Z229" s="108"/>
      <c r="AA229" s="108"/>
      <c r="AB229" s="93">
        <f>IFERROR(VLOOKUP(K229,'Վարկանիշային չափորոշիչներ'!$G$6:$GE$68,4,FALSE),0)</f>
        <v>0</v>
      </c>
      <c r="AC229" s="93">
        <f>IFERROR(VLOOKUP(L229,'Վարկանիշային չափորոշիչներ'!$G$6:$GE$68,4,FALSE),0)</f>
        <v>0</v>
      </c>
      <c r="AD229" s="93">
        <f>IFERROR(VLOOKUP(M229,'Վարկանիշային չափորոշիչներ'!$G$6:$GE$68,4,FALSE),0)</f>
        <v>0</v>
      </c>
      <c r="AE229" s="93">
        <f>IFERROR(VLOOKUP(N229,'Վարկանիշային չափորոշիչներ'!$G$6:$GE$68,4,FALSE),0)</f>
        <v>0</v>
      </c>
      <c r="AF229" s="93">
        <f>IFERROR(VLOOKUP(O229,'Վարկանիշային չափորոշիչներ'!$G$6:$GE$68,4,FALSE),0)</f>
        <v>0</v>
      </c>
      <c r="AG229" s="93">
        <f>IFERROR(VLOOKUP(P229,'Վարկանիշային չափորոշիչներ'!$G$6:$GE$68,4,FALSE),0)</f>
        <v>0</v>
      </c>
      <c r="AH229" s="93">
        <f>IFERROR(VLOOKUP(Q229,'Վարկանիշային չափորոշիչներ'!$G$6:$GE$68,4,FALSE),0)</f>
        <v>0</v>
      </c>
      <c r="AI229" s="93">
        <f>IFERROR(VLOOKUP(R229,'Վարկանիշային չափորոշիչներ'!$G$6:$GE$68,4,FALSE),0)</f>
        <v>0</v>
      </c>
      <c r="AJ229" s="93">
        <f>IFERROR(VLOOKUP(S229,'Վարկանիշային չափորոշիչներ'!$G$6:$GE$68,4,FALSE),0)</f>
        <v>0</v>
      </c>
      <c r="AK229" s="93">
        <f>IFERROR(VLOOKUP(T229,'Վարկանիշային չափորոշիչներ'!$G$6:$GE$68,4,FALSE),0)</f>
        <v>0</v>
      </c>
      <c r="AL229" s="93">
        <f>IFERROR(VLOOKUP(U229,'Վարկանիշային չափորոշիչներ'!$G$6:$GE$68,4,FALSE),0)</f>
        <v>0</v>
      </c>
      <c r="AM229" s="93">
        <f>IFERROR(VLOOKUP(V229,'Վարկանիշային չափորոշիչներ'!$G$6:$GE$68,4,FALSE),0)</f>
        <v>0</v>
      </c>
      <c r="AN229" s="93">
        <f t="shared" si="61"/>
        <v>0</v>
      </c>
    </row>
    <row r="230" spans="1:40" ht="36" outlineLevel="2">
      <c r="A230" s="239">
        <v>1070</v>
      </c>
      <c r="B230" s="239">
        <v>12002</v>
      </c>
      <c r="C230" s="333" t="s">
        <v>324</v>
      </c>
      <c r="D230" s="240"/>
      <c r="E230" s="240"/>
      <c r="F230" s="241"/>
      <c r="G230" s="242"/>
      <c r="H230" s="242"/>
      <c r="I230" s="112"/>
      <c r="J230" s="112"/>
      <c r="K230" s="94"/>
      <c r="L230" s="94"/>
      <c r="M230" s="94"/>
      <c r="N230" s="94"/>
      <c r="O230" s="94"/>
      <c r="P230" s="94"/>
      <c r="Q230" s="94"/>
      <c r="R230" s="94"/>
      <c r="S230" s="94"/>
      <c r="T230" s="94"/>
      <c r="U230" s="94"/>
      <c r="V230" s="94"/>
      <c r="W230" s="93">
        <f t="shared" si="65"/>
        <v>0</v>
      </c>
      <c r="X230" s="108"/>
      <c r="Y230" s="108"/>
      <c r="Z230" s="108"/>
      <c r="AA230" s="108"/>
      <c r="AB230" s="93">
        <f>IFERROR(VLOOKUP(K230,'Վարկանիշային չափորոշիչներ'!$G$6:$GE$68,4,FALSE),0)</f>
        <v>0</v>
      </c>
      <c r="AC230" s="93">
        <f>IFERROR(VLOOKUP(L230,'Վարկանիշային չափորոշիչներ'!$G$6:$GE$68,4,FALSE),0)</f>
        <v>0</v>
      </c>
      <c r="AD230" s="93">
        <f>IFERROR(VLOOKUP(M230,'Վարկանիշային չափորոշիչներ'!$G$6:$GE$68,4,FALSE),0)</f>
        <v>0</v>
      </c>
      <c r="AE230" s="93">
        <f>IFERROR(VLOOKUP(N230,'Վարկանիշային չափորոշիչներ'!$G$6:$GE$68,4,FALSE),0)</f>
        <v>0</v>
      </c>
      <c r="AF230" s="93">
        <f>IFERROR(VLOOKUP(O230,'Վարկանիշային չափորոշիչներ'!$G$6:$GE$68,4,FALSE),0)</f>
        <v>0</v>
      </c>
      <c r="AG230" s="93">
        <f>IFERROR(VLOOKUP(P230,'Վարկանիշային չափորոշիչներ'!$G$6:$GE$68,4,FALSE),0)</f>
        <v>0</v>
      </c>
      <c r="AH230" s="93">
        <f>IFERROR(VLOOKUP(Q230,'Վարկանիշային չափորոշիչներ'!$G$6:$GE$68,4,FALSE),0)</f>
        <v>0</v>
      </c>
      <c r="AI230" s="93">
        <f>IFERROR(VLOOKUP(R230,'Վարկանիշային չափորոշիչներ'!$G$6:$GE$68,4,FALSE),0)</f>
        <v>0</v>
      </c>
      <c r="AJ230" s="93">
        <f>IFERROR(VLOOKUP(S230,'Վարկանիշային չափորոշիչներ'!$G$6:$GE$68,4,FALSE),0)</f>
        <v>0</v>
      </c>
      <c r="AK230" s="93">
        <f>IFERROR(VLOOKUP(T230,'Վարկանիշային չափորոշիչներ'!$G$6:$GE$68,4,FALSE),0)</f>
        <v>0</v>
      </c>
      <c r="AL230" s="93">
        <f>IFERROR(VLOOKUP(U230,'Վարկանիշային չափորոշիչներ'!$G$6:$GE$68,4,FALSE),0)</f>
        <v>0</v>
      </c>
      <c r="AM230" s="93">
        <f>IFERROR(VLOOKUP(V230,'Վարկանիշային չափորոշիչներ'!$G$6:$GE$68,4,FALSE),0)</f>
        <v>0</v>
      </c>
      <c r="AN230" s="93">
        <f t="shared" si="61"/>
        <v>0</v>
      </c>
    </row>
    <row r="231" spans="1:40" ht="48" outlineLevel="2">
      <c r="A231" s="239">
        <v>1070</v>
      </c>
      <c r="B231" s="239">
        <v>12004</v>
      </c>
      <c r="C231" s="333" t="s">
        <v>325</v>
      </c>
      <c r="D231" s="240"/>
      <c r="E231" s="240"/>
      <c r="F231" s="241"/>
      <c r="G231" s="242"/>
      <c r="H231" s="242"/>
      <c r="I231" s="112"/>
      <c r="J231" s="112"/>
      <c r="K231" s="94"/>
      <c r="L231" s="94"/>
      <c r="M231" s="94"/>
      <c r="N231" s="94"/>
      <c r="O231" s="94"/>
      <c r="P231" s="94"/>
      <c r="Q231" s="94"/>
      <c r="R231" s="94"/>
      <c r="S231" s="94"/>
      <c r="T231" s="94"/>
      <c r="U231" s="94"/>
      <c r="V231" s="94"/>
      <c r="W231" s="93">
        <f t="shared" si="65"/>
        <v>0</v>
      </c>
      <c r="X231" s="108"/>
      <c r="Y231" s="108"/>
      <c r="Z231" s="108"/>
      <c r="AA231" s="108"/>
      <c r="AB231" s="93">
        <f>IFERROR(VLOOKUP(K231,'Վարկանիշային չափորոշիչներ'!$G$6:$GE$68,4,FALSE),0)</f>
        <v>0</v>
      </c>
      <c r="AC231" s="93">
        <f>IFERROR(VLOOKUP(L231,'Վարկանիշային չափորոշիչներ'!$G$6:$GE$68,4,FALSE),0)</f>
        <v>0</v>
      </c>
      <c r="AD231" s="93">
        <f>IFERROR(VLOOKUP(M231,'Վարկանիշային չափորոշիչներ'!$G$6:$GE$68,4,FALSE),0)</f>
        <v>0</v>
      </c>
      <c r="AE231" s="93">
        <f>IFERROR(VLOOKUP(N231,'Վարկանիշային չափորոշիչներ'!$G$6:$GE$68,4,FALSE),0)</f>
        <v>0</v>
      </c>
      <c r="AF231" s="93">
        <f>IFERROR(VLOOKUP(O231,'Վարկանիշային չափորոշիչներ'!$G$6:$GE$68,4,FALSE),0)</f>
        <v>0</v>
      </c>
      <c r="AG231" s="93">
        <f>IFERROR(VLOOKUP(P231,'Վարկանիշային չափորոշիչներ'!$G$6:$GE$68,4,FALSE),0)</f>
        <v>0</v>
      </c>
      <c r="AH231" s="93">
        <f>IFERROR(VLOOKUP(Q231,'Վարկանիշային չափորոշիչներ'!$G$6:$GE$68,4,FALSE),0)</f>
        <v>0</v>
      </c>
      <c r="AI231" s="93">
        <f>IFERROR(VLOOKUP(R231,'Վարկանիշային չափորոշիչներ'!$G$6:$GE$68,4,FALSE),0)</f>
        <v>0</v>
      </c>
      <c r="AJ231" s="93">
        <f>IFERROR(VLOOKUP(S231,'Վարկանիշային չափորոշիչներ'!$G$6:$GE$68,4,FALSE),0)</f>
        <v>0</v>
      </c>
      <c r="AK231" s="93">
        <f>IFERROR(VLOOKUP(T231,'Վարկանիշային չափորոշիչներ'!$G$6:$GE$68,4,FALSE),0)</f>
        <v>0</v>
      </c>
      <c r="AL231" s="93">
        <f>IFERROR(VLOOKUP(U231,'Վարկանիշային չափորոշիչներ'!$G$6:$GE$68,4,FALSE),0)</f>
        <v>0</v>
      </c>
      <c r="AM231" s="93">
        <f>IFERROR(VLOOKUP(V231,'Վարկանիշային չափորոշիչներ'!$G$6:$GE$68,4,FALSE),0)</f>
        <v>0</v>
      </c>
      <c r="AN231" s="93">
        <f t="shared" si="61"/>
        <v>0</v>
      </c>
    </row>
    <row r="232" spans="1:40" outlineLevel="1">
      <c r="A232" s="236">
        <v>1072</v>
      </c>
      <c r="B232" s="236"/>
      <c r="C232" s="366" t="s">
        <v>326</v>
      </c>
      <c r="D232" s="237">
        <f>SUM(D233:D246)</f>
        <v>0</v>
      </c>
      <c r="E232" s="237">
        <f t="shared" ref="E232" si="66">SUM(E233:E246)</f>
        <v>0</v>
      </c>
      <c r="F232" s="238">
        <f t="shared" ref="F232:H232" si="67">SUM(F233:F246)</f>
        <v>0</v>
      </c>
      <c r="G232" s="238">
        <f t="shared" si="67"/>
        <v>0</v>
      </c>
      <c r="H232" s="238">
        <f t="shared" si="67"/>
        <v>0</v>
      </c>
      <c r="I232" s="114" t="s">
        <v>79</v>
      </c>
      <c r="J232" s="114" t="s">
        <v>79</v>
      </c>
      <c r="K232" s="114" t="s">
        <v>79</v>
      </c>
      <c r="L232" s="114" t="s">
        <v>79</v>
      </c>
      <c r="M232" s="114" t="s">
        <v>79</v>
      </c>
      <c r="N232" s="114" t="s">
        <v>79</v>
      </c>
      <c r="O232" s="114" t="s">
        <v>79</v>
      </c>
      <c r="P232" s="114" t="s">
        <v>79</v>
      </c>
      <c r="Q232" s="114" t="s">
        <v>79</v>
      </c>
      <c r="R232" s="114" t="s">
        <v>79</v>
      </c>
      <c r="S232" s="114" t="s">
        <v>79</v>
      </c>
      <c r="T232" s="114" t="s">
        <v>79</v>
      </c>
      <c r="U232" s="114" t="s">
        <v>79</v>
      </c>
      <c r="V232" s="114" t="s">
        <v>79</v>
      </c>
      <c r="W232" s="114" t="s">
        <v>79</v>
      </c>
      <c r="X232" s="108"/>
      <c r="Y232" s="108"/>
      <c r="Z232" s="108"/>
      <c r="AA232" s="108"/>
      <c r="AB232" s="93">
        <f>IFERROR(VLOOKUP(K232,'Վարկանիշային չափորոշիչներ'!$G$6:$GE$68,4,FALSE),0)</f>
        <v>0</v>
      </c>
      <c r="AC232" s="93">
        <f>IFERROR(VLOOKUP(L232,'Վարկանիշային չափորոշիչներ'!$G$6:$GE$68,4,FALSE),0)</f>
        <v>0</v>
      </c>
      <c r="AD232" s="93">
        <f>IFERROR(VLOOKUP(M232,'Վարկանիշային չափորոշիչներ'!$G$6:$GE$68,4,FALSE),0)</f>
        <v>0</v>
      </c>
      <c r="AE232" s="93">
        <f>IFERROR(VLOOKUP(N232,'Վարկանիշային չափորոշիչներ'!$G$6:$GE$68,4,FALSE),0)</f>
        <v>0</v>
      </c>
      <c r="AF232" s="93">
        <f>IFERROR(VLOOKUP(O232,'Վարկանիշային չափորոշիչներ'!$G$6:$GE$68,4,FALSE),0)</f>
        <v>0</v>
      </c>
      <c r="AG232" s="93">
        <f>IFERROR(VLOOKUP(P232,'Վարկանիշային չափորոշիչներ'!$G$6:$GE$68,4,FALSE),0)</f>
        <v>0</v>
      </c>
      <c r="AH232" s="93">
        <f>IFERROR(VLOOKUP(Q232,'Վարկանիշային չափորոշիչներ'!$G$6:$GE$68,4,FALSE),0)</f>
        <v>0</v>
      </c>
      <c r="AI232" s="93">
        <f>IFERROR(VLOOKUP(R232,'Վարկանիշային չափորոշիչներ'!$G$6:$GE$68,4,FALSE),0)</f>
        <v>0</v>
      </c>
      <c r="AJ232" s="93">
        <f>IFERROR(VLOOKUP(S232,'Վարկանիշային չափորոշիչներ'!$G$6:$GE$68,4,FALSE),0)</f>
        <v>0</v>
      </c>
      <c r="AK232" s="93">
        <f>IFERROR(VLOOKUP(T232,'Վարկանիշային չափորոշիչներ'!$G$6:$GE$68,4,FALSE),0)</f>
        <v>0</v>
      </c>
      <c r="AL232" s="93">
        <f>IFERROR(VLOOKUP(U232,'Վարկանիշային չափորոշիչներ'!$G$6:$GE$68,4,FALSE),0)</f>
        <v>0</v>
      </c>
      <c r="AM232" s="93">
        <f>IFERROR(VLOOKUP(V232,'Վարկանիշային չափորոշիչներ'!$G$6:$GE$68,4,FALSE),0)</f>
        <v>0</v>
      </c>
      <c r="AN232" s="93">
        <f t="shared" si="61"/>
        <v>0</v>
      </c>
    </row>
    <row r="233" spans="1:40" ht="24" outlineLevel="2">
      <c r="A233" s="239">
        <v>1072</v>
      </c>
      <c r="B233" s="239">
        <v>11001</v>
      </c>
      <c r="C233" s="333" t="s">
        <v>327</v>
      </c>
      <c r="D233" s="240"/>
      <c r="E233" s="240"/>
      <c r="F233" s="241"/>
      <c r="G233" s="242"/>
      <c r="H233" s="242"/>
      <c r="I233" s="112"/>
      <c r="J233" s="112"/>
      <c r="K233" s="94"/>
      <c r="L233" s="94"/>
      <c r="M233" s="94"/>
      <c r="N233" s="94"/>
      <c r="O233" s="94"/>
      <c r="P233" s="94"/>
      <c r="Q233" s="94"/>
      <c r="R233" s="94"/>
      <c r="S233" s="94"/>
      <c r="T233" s="94"/>
      <c r="U233" s="94"/>
      <c r="V233" s="94"/>
      <c r="W233" s="93">
        <f t="shared" ref="W233:W246" si="68">AN233</f>
        <v>0</v>
      </c>
      <c r="X233" s="108"/>
      <c r="Y233" s="108"/>
      <c r="Z233" s="108"/>
      <c r="AA233" s="108"/>
      <c r="AB233" s="93">
        <f>IFERROR(VLOOKUP(K233,'Վարկանիշային չափորոշիչներ'!$G$6:$GE$68,4,FALSE),0)</f>
        <v>0</v>
      </c>
      <c r="AC233" s="93">
        <f>IFERROR(VLOOKUP(L233,'Վարկանիշային չափորոշիչներ'!$G$6:$GE$68,4,FALSE),0)</f>
        <v>0</v>
      </c>
      <c r="AD233" s="93">
        <f>IFERROR(VLOOKUP(M233,'Վարկանիշային չափորոշիչներ'!$G$6:$GE$68,4,FALSE),0)</f>
        <v>0</v>
      </c>
      <c r="AE233" s="93">
        <f>IFERROR(VLOOKUP(N233,'Վարկանիշային չափորոշիչներ'!$G$6:$GE$68,4,FALSE),0)</f>
        <v>0</v>
      </c>
      <c r="AF233" s="93">
        <f>IFERROR(VLOOKUP(O233,'Վարկանիշային չափորոշիչներ'!$G$6:$GE$68,4,FALSE),0)</f>
        <v>0</v>
      </c>
      <c r="AG233" s="93">
        <f>IFERROR(VLOOKUP(P233,'Վարկանիշային չափորոշիչներ'!$G$6:$GE$68,4,FALSE),0)</f>
        <v>0</v>
      </c>
      <c r="AH233" s="93">
        <f>IFERROR(VLOOKUP(Q233,'Վարկանիշային չափորոշիչներ'!$G$6:$GE$68,4,FALSE),0)</f>
        <v>0</v>
      </c>
      <c r="AI233" s="93">
        <f>IFERROR(VLOOKUP(R233,'Վարկանիշային չափորոշիչներ'!$G$6:$GE$68,4,FALSE),0)</f>
        <v>0</v>
      </c>
      <c r="AJ233" s="93">
        <f>IFERROR(VLOOKUP(S233,'Վարկանիշային չափորոշիչներ'!$G$6:$GE$68,4,FALSE),0)</f>
        <v>0</v>
      </c>
      <c r="AK233" s="93">
        <f>IFERROR(VLOOKUP(T233,'Վարկանիշային չափորոշիչներ'!$G$6:$GE$68,4,FALSE),0)</f>
        <v>0</v>
      </c>
      <c r="AL233" s="93">
        <f>IFERROR(VLOOKUP(U233,'Վարկանիշային չափորոշիչներ'!$G$6:$GE$68,4,FALSE),0)</f>
        <v>0</v>
      </c>
      <c r="AM233" s="93">
        <f>IFERROR(VLOOKUP(V233,'Վարկանիշային չափորոշիչներ'!$G$6:$GE$68,4,FALSE),0)</f>
        <v>0</v>
      </c>
      <c r="AN233" s="93">
        <f t="shared" si="61"/>
        <v>0</v>
      </c>
    </row>
    <row r="234" spans="1:40" ht="36" outlineLevel="2">
      <c r="A234" s="239">
        <v>1072</v>
      </c>
      <c r="B234" s="239">
        <v>11004</v>
      </c>
      <c r="C234" s="333" t="s">
        <v>328</v>
      </c>
      <c r="D234" s="240"/>
      <c r="E234" s="240"/>
      <c r="F234" s="241"/>
      <c r="G234" s="242"/>
      <c r="H234" s="242"/>
      <c r="I234" s="112"/>
      <c r="J234" s="112"/>
      <c r="K234" s="94"/>
      <c r="L234" s="94"/>
      <c r="M234" s="94"/>
      <c r="N234" s="94"/>
      <c r="O234" s="94"/>
      <c r="P234" s="94"/>
      <c r="Q234" s="94"/>
      <c r="R234" s="94"/>
      <c r="S234" s="94"/>
      <c r="T234" s="94"/>
      <c r="U234" s="94"/>
      <c r="V234" s="94"/>
      <c r="W234" s="93">
        <f t="shared" si="68"/>
        <v>0</v>
      </c>
      <c r="X234" s="108"/>
      <c r="Y234" s="108"/>
      <c r="Z234" s="108"/>
      <c r="AA234" s="108"/>
      <c r="AB234" s="93">
        <f>IFERROR(VLOOKUP(K234,'Վարկանիշային չափորոշիչներ'!$G$6:$GE$68,4,FALSE),0)</f>
        <v>0</v>
      </c>
      <c r="AC234" s="93">
        <f>IFERROR(VLOOKUP(L234,'Վարկանիշային չափորոշիչներ'!$G$6:$GE$68,4,FALSE),0)</f>
        <v>0</v>
      </c>
      <c r="AD234" s="93">
        <f>IFERROR(VLOOKUP(M234,'Վարկանիշային չափորոշիչներ'!$G$6:$GE$68,4,FALSE),0)</f>
        <v>0</v>
      </c>
      <c r="AE234" s="93">
        <f>IFERROR(VLOOKUP(N234,'Վարկանիշային չափորոշիչներ'!$G$6:$GE$68,4,FALSE),0)</f>
        <v>0</v>
      </c>
      <c r="AF234" s="93">
        <f>IFERROR(VLOOKUP(O234,'Վարկանիշային չափորոշիչներ'!$G$6:$GE$68,4,FALSE),0)</f>
        <v>0</v>
      </c>
      <c r="AG234" s="93">
        <f>IFERROR(VLOOKUP(P234,'Վարկանիշային չափորոշիչներ'!$G$6:$GE$68,4,FALSE),0)</f>
        <v>0</v>
      </c>
      <c r="AH234" s="93">
        <f>IFERROR(VLOOKUP(Q234,'Վարկանիշային չափորոշիչներ'!$G$6:$GE$68,4,FALSE),0)</f>
        <v>0</v>
      </c>
      <c r="AI234" s="93">
        <f>IFERROR(VLOOKUP(R234,'Վարկանիշային չափորոշիչներ'!$G$6:$GE$68,4,FALSE),0)</f>
        <v>0</v>
      </c>
      <c r="AJ234" s="93">
        <f>IFERROR(VLOOKUP(S234,'Վարկանիշային չափորոշիչներ'!$G$6:$GE$68,4,FALSE),0)</f>
        <v>0</v>
      </c>
      <c r="AK234" s="93">
        <f>IFERROR(VLOOKUP(T234,'Վարկանիշային չափորոշիչներ'!$G$6:$GE$68,4,FALSE),0)</f>
        <v>0</v>
      </c>
      <c r="AL234" s="93">
        <f>IFERROR(VLOOKUP(U234,'Վարկանիշային չափորոշիչներ'!$G$6:$GE$68,4,FALSE),0)</f>
        <v>0</v>
      </c>
      <c r="AM234" s="93">
        <f>IFERROR(VLOOKUP(V234,'Վարկանիշային չափորոշիչներ'!$G$6:$GE$68,4,FALSE),0)</f>
        <v>0</v>
      </c>
      <c r="AN234" s="93">
        <f t="shared" si="61"/>
        <v>0</v>
      </c>
    </row>
    <row r="235" spans="1:40" ht="24" outlineLevel="2">
      <c r="A235" s="239">
        <v>1072</v>
      </c>
      <c r="B235" s="239">
        <v>11005</v>
      </c>
      <c r="C235" s="333" t="s">
        <v>329</v>
      </c>
      <c r="D235" s="240"/>
      <c r="E235" s="240"/>
      <c r="F235" s="241"/>
      <c r="G235" s="242"/>
      <c r="H235" s="242"/>
      <c r="I235" s="112"/>
      <c r="J235" s="112"/>
      <c r="K235" s="94"/>
      <c r="L235" s="94"/>
      <c r="M235" s="94"/>
      <c r="N235" s="94"/>
      <c r="O235" s="94"/>
      <c r="P235" s="94"/>
      <c r="Q235" s="94"/>
      <c r="R235" s="94"/>
      <c r="S235" s="94"/>
      <c r="T235" s="94"/>
      <c r="U235" s="94"/>
      <c r="V235" s="94"/>
      <c r="W235" s="93">
        <f t="shared" si="68"/>
        <v>0</v>
      </c>
      <c r="X235" s="108"/>
      <c r="Y235" s="108"/>
      <c r="Z235" s="108"/>
      <c r="AA235" s="108"/>
      <c r="AB235" s="93">
        <f>IFERROR(VLOOKUP(K235,'Վարկանիշային չափորոշիչներ'!$G$6:$GE$68,4,FALSE),0)</f>
        <v>0</v>
      </c>
      <c r="AC235" s="93">
        <f>IFERROR(VLOOKUP(L235,'Վարկանիշային չափորոշիչներ'!$G$6:$GE$68,4,FALSE),0)</f>
        <v>0</v>
      </c>
      <c r="AD235" s="93">
        <f>IFERROR(VLOOKUP(M235,'Վարկանիշային չափորոշիչներ'!$G$6:$GE$68,4,FALSE),0)</f>
        <v>0</v>
      </c>
      <c r="AE235" s="93">
        <f>IFERROR(VLOOKUP(N235,'Վարկանիշային չափորոշիչներ'!$G$6:$GE$68,4,FALSE),0)</f>
        <v>0</v>
      </c>
      <c r="AF235" s="93">
        <f>IFERROR(VLOOKUP(O235,'Վարկանիշային չափորոշիչներ'!$G$6:$GE$68,4,FALSE),0)</f>
        <v>0</v>
      </c>
      <c r="AG235" s="93">
        <f>IFERROR(VLOOKUP(P235,'Վարկանիշային չափորոշիչներ'!$G$6:$GE$68,4,FALSE),0)</f>
        <v>0</v>
      </c>
      <c r="AH235" s="93">
        <f>IFERROR(VLOOKUP(Q235,'Վարկանիշային չափորոշիչներ'!$G$6:$GE$68,4,FALSE),0)</f>
        <v>0</v>
      </c>
      <c r="AI235" s="93">
        <f>IFERROR(VLOOKUP(R235,'Վարկանիշային չափորոշիչներ'!$G$6:$GE$68,4,FALSE),0)</f>
        <v>0</v>
      </c>
      <c r="AJ235" s="93">
        <f>IFERROR(VLOOKUP(S235,'Վարկանիշային չափորոշիչներ'!$G$6:$GE$68,4,FALSE),0)</f>
        <v>0</v>
      </c>
      <c r="AK235" s="93">
        <f>IFERROR(VLOOKUP(T235,'Վարկանիշային չափորոշիչներ'!$G$6:$GE$68,4,FALSE),0)</f>
        <v>0</v>
      </c>
      <c r="AL235" s="93">
        <f>IFERROR(VLOOKUP(U235,'Վարկանիշային չափորոշիչներ'!$G$6:$GE$68,4,FALSE),0)</f>
        <v>0</v>
      </c>
      <c r="AM235" s="93">
        <f>IFERROR(VLOOKUP(V235,'Վարկանիշային չափորոշիչներ'!$G$6:$GE$68,4,FALSE),0)</f>
        <v>0</v>
      </c>
      <c r="AN235" s="93">
        <f t="shared" si="61"/>
        <v>0</v>
      </c>
    </row>
    <row r="236" spans="1:40" ht="36" outlineLevel="2">
      <c r="A236" s="239">
        <v>1072</v>
      </c>
      <c r="B236" s="239">
        <v>11007</v>
      </c>
      <c r="C236" s="333" t="s">
        <v>330</v>
      </c>
      <c r="D236" s="240"/>
      <c r="E236" s="240"/>
      <c r="F236" s="241"/>
      <c r="G236" s="242"/>
      <c r="H236" s="242"/>
      <c r="I236" s="112"/>
      <c r="J236" s="112"/>
      <c r="K236" s="94"/>
      <c r="L236" s="94"/>
      <c r="M236" s="94"/>
      <c r="N236" s="94"/>
      <c r="O236" s="94"/>
      <c r="P236" s="94"/>
      <c r="Q236" s="94"/>
      <c r="R236" s="94"/>
      <c r="S236" s="94"/>
      <c r="T236" s="94"/>
      <c r="U236" s="94"/>
      <c r="V236" s="94"/>
      <c r="W236" s="93">
        <f t="shared" si="68"/>
        <v>0</v>
      </c>
      <c r="X236" s="108"/>
      <c r="Y236" s="108"/>
      <c r="Z236" s="108"/>
      <c r="AA236" s="108"/>
      <c r="AB236" s="93">
        <f>IFERROR(VLOOKUP(K236,'Վարկանիշային չափորոշիչներ'!$G$6:$GE$68,4,FALSE),0)</f>
        <v>0</v>
      </c>
      <c r="AC236" s="93">
        <f>IFERROR(VLOOKUP(L236,'Վարկանիշային չափորոշիչներ'!$G$6:$GE$68,4,FALSE),0)</f>
        <v>0</v>
      </c>
      <c r="AD236" s="93">
        <f>IFERROR(VLOOKUP(M236,'Վարկանիշային չափորոշիչներ'!$G$6:$GE$68,4,FALSE),0)</f>
        <v>0</v>
      </c>
      <c r="AE236" s="93">
        <f>IFERROR(VLOOKUP(N236,'Վարկանիշային չափորոշիչներ'!$G$6:$GE$68,4,FALSE),0)</f>
        <v>0</v>
      </c>
      <c r="AF236" s="93">
        <f>IFERROR(VLOOKUP(O236,'Վարկանիշային չափորոշիչներ'!$G$6:$GE$68,4,FALSE),0)</f>
        <v>0</v>
      </c>
      <c r="AG236" s="93">
        <f>IFERROR(VLOOKUP(P236,'Վարկանիշային չափորոշիչներ'!$G$6:$GE$68,4,FALSE),0)</f>
        <v>0</v>
      </c>
      <c r="AH236" s="93">
        <f>IFERROR(VLOOKUP(Q236,'Վարկանիշային չափորոշիչներ'!$G$6:$GE$68,4,FALSE),0)</f>
        <v>0</v>
      </c>
      <c r="AI236" s="93">
        <f>IFERROR(VLOOKUP(R236,'Վարկանիշային չափորոշիչներ'!$G$6:$GE$68,4,FALSE),0)</f>
        <v>0</v>
      </c>
      <c r="AJ236" s="93">
        <f>IFERROR(VLOOKUP(S236,'Վարկանիշային չափորոշիչներ'!$G$6:$GE$68,4,FALSE),0)</f>
        <v>0</v>
      </c>
      <c r="AK236" s="93">
        <f>IFERROR(VLOOKUP(T236,'Վարկանիշային չափորոշիչներ'!$G$6:$GE$68,4,FALSE),0)</f>
        <v>0</v>
      </c>
      <c r="AL236" s="93">
        <f>IFERROR(VLOOKUP(U236,'Վարկանիշային չափորոշիչներ'!$G$6:$GE$68,4,FALSE),0)</f>
        <v>0</v>
      </c>
      <c r="AM236" s="93">
        <f>IFERROR(VLOOKUP(V236,'Վարկանիշային չափորոշիչներ'!$G$6:$GE$68,4,FALSE),0)</f>
        <v>0</v>
      </c>
      <c r="AN236" s="93">
        <f t="shared" si="61"/>
        <v>0</v>
      </c>
    </row>
    <row r="237" spans="1:40" ht="36" outlineLevel="2">
      <c r="A237" s="239">
        <v>1072</v>
      </c>
      <c r="B237" s="239">
        <v>11009</v>
      </c>
      <c r="C237" s="333" t="s">
        <v>331</v>
      </c>
      <c r="D237" s="240"/>
      <c r="E237" s="240"/>
      <c r="F237" s="241"/>
      <c r="G237" s="242"/>
      <c r="H237" s="242"/>
      <c r="I237" s="112"/>
      <c r="J237" s="112"/>
      <c r="K237" s="94"/>
      <c r="L237" s="94"/>
      <c r="M237" s="94"/>
      <c r="N237" s="94"/>
      <c r="O237" s="94"/>
      <c r="P237" s="94"/>
      <c r="Q237" s="94"/>
      <c r="R237" s="94"/>
      <c r="S237" s="94"/>
      <c r="T237" s="94"/>
      <c r="U237" s="94"/>
      <c r="V237" s="94"/>
      <c r="W237" s="93">
        <f t="shared" si="68"/>
        <v>0</v>
      </c>
      <c r="X237" s="108"/>
      <c r="Y237" s="108"/>
      <c r="Z237" s="108"/>
      <c r="AA237" s="108"/>
      <c r="AB237" s="93">
        <f>IFERROR(VLOOKUP(K237,'Վարկանիշային չափորոշիչներ'!$G$6:$GE$68,4,FALSE),0)</f>
        <v>0</v>
      </c>
      <c r="AC237" s="93">
        <f>IFERROR(VLOOKUP(L237,'Վարկանիշային չափորոշիչներ'!$G$6:$GE$68,4,FALSE),0)</f>
        <v>0</v>
      </c>
      <c r="AD237" s="93">
        <f>IFERROR(VLOOKUP(M237,'Վարկանիշային չափորոշիչներ'!$G$6:$GE$68,4,FALSE),0)</f>
        <v>0</v>
      </c>
      <c r="AE237" s="93">
        <f>IFERROR(VLOOKUP(N237,'Վարկանիշային չափորոշիչներ'!$G$6:$GE$68,4,FALSE),0)</f>
        <v>0</v>
      </c>
      <c r="AF237" s="93">
        <f>IFERROR(VLOOKUP(O237,'Վարկանիշային չափորոշիչներ'!$G$6:$GE$68,4,FALSE),0)</f>
        <v>0</v>
      </c>
      <c r="AG237" s="93">
        <f>IFERROR(VLOOKUP(P237,'Վարկանիշային չափորոշիչներ'!$G$6:$GE$68,4,FALSE),0)</f>
        <v>0</v>
      </c>
      <c r="AH237" s="93">
        <f>IFERROR(VLOOKUP(Q237,'Վարկանիշային չափորոշիչներ'!$G$6:$GE$68,4,FALSE),0)</f>
        <v>0</v>
      </c>
      <c r="AI237" s="93">
        <f>IFERROR(VLOOKUP(R237,'Վարկանիշային չափորոշիչներ'!$G$6:$GE$68,4,FALSE),0)</f>
        <v>0</v>
      </c>
      <c r="AJ237" s="93">
        <f>IFERROR(VLOOKUP(S237,'Վարկանիշային չափորոշիչներ'!$G$6:$GE$68,4,FALSE),0)</f>
        <v>0</v>
      </c>
      <c r="AK237" s="93">
        <f>IFERROR(VLOOKUP(T237,'Վարկանիշային չափորոշիչներ'!$G$6:$GE$68,4,FALSE),0)</f>
        <v>0</v>
      </c>
      <c r="AL237" s="93">
        <f>IFERROR(VLOOKUP(U237,'Վարկանիշային չափորոշիչներ'!$G$6:$GE$68,4,FALSE),0)</f>
        <v>0</v>
      </c>
      <c r="AM237" s="93">
        <f>IFERROR(VLOOKUP(V237,'Վարկանիշային չափորոշիչներ'!$G$6:$GE$68,4,FALSE),0)</f>
        <v>0</v>
      </c>
      <c r="AN237" s="93">
        <f t="shared" si="61"/>
        <v>0</v>
      </c>
    </row>
    <row r="238" spans="1:40" ht="48" outlineLevel="2">
      <c r="A238" s="239">
        <v>1072</v>
      </c>
      <c r="B238" s="239">
        <v>12001</v>
      </c>
      <c r="C238" s="333" t="s">
        <v>332</v>
      </c>
      <c r="D238" s="240"/>
      <c r="E238" s="240"/>
      <c r="F238" s="241"/>
      <c r="G238" s="242"/>
      <c r="H238" s="242"/>
      <c r="I238" s="112"/>
      <c r="J238" s="112"/>
      <c r="K238" s="94"/>
      <c r="L238" s="94"/>
      <c r="M238" s="94"/>
      <c r="N238" s="94"/>
      <c r="O238" s="94"/>
      <c r="P238" s="94"/>
      <c r="Q238" s="94"/>
      <c r="R238" s="94"/>
      <c r="S238" s="94"/>
      <c r="T238" s="94"/>
      <c r="U238" s="94"/>
      <c r="V238" s="94"/>
      <c r="W238" s="93">
        <f t="shared" si="68"/>
        <v>0</v>
      </c>
      <c r="X238" s="108"/>
      <c r="Y238" s="108"/>
      <c r="Z238" s="108"/>
      <c r="AA238" s="108"/>
      <c r="AB238" s="93">
        <f>IFERROR(VLOOKUP(K238,'Վարկանիշային չափորոշիչներ'!$G$6:$GE$68,4,FALSE),0)</f>
        <v>0</v>
      </c>
      <c r="AC238" s="93">
        <f>IFERROR(VLOOKUP(L238,'Վարկանիշային չափորոշիչներ'!$G$6:$GE$68,4,FALSE),0)</f>
        <v>0</v>
      </c>
      <c r="AD238" s="93">
        <f>IFERROR(VLOOKUP(M238,'Վարկանիշային չափորոշիչներ'!$G$6:$GE$68,4,FALSE),0)</f>
        <v>0</v>
      </c>
      <c r="AE238" s="93">
        <f>IFERROR(VLOOKUP(N238,'Վարկանիշային չափորոշիչներ'!$G$6:$GE$68,4,FALSE),0)</f>
        <v>0</v>
      </c>
      <c r="AF238" s="93">
        <f>IFERROR(VLOOKUP(O238,'Վարկանիշային չափորոշիչներ'!$G$6:$GE$68,4,FALSE),0)</f>
        <v>0</v>
      </c>
      <c r="AG238" s="93">
        <f>IFERROR(VLOOKUP(P238,'Վարկանիշային չափորոշիչներ'!$G$6:$GE$68,4,FALSE),0)</f>
        <v>0</v>
      </c>
      <c r="AH238" s="93">
        <f>IFERROR(VLOOKUP(Q238,'Վարկանիշային չափորոշիչներ'!$G$6:$GE$68,4,FALSE),0)</f>
        <v>0</v>
      </c>
      <c r="AI238" s="93">
        <f>IFERROR(VLOOKUP(R238,'Վարկանիշային չափորոշիչներ'!$G$6:$GE$68,4,FALSE),0)</f>
        <v>0</v>
      </c>
      <c r="AJ238" s="93">
        <f>IFERROR(VLOOKUP(S238,'Վարկանիշային չափորոշիչներ'!$G$6:$GE$68,4,FALSE),0)</f>
        <v>0</v>
      </c>
      <c r="AK238" s="93">
        <f>IFERROR(VLOOKUP(T238,'Վարկանիշային չափորոշիչներ'!$G$6:$GE$68,4,FALSE),0)</f>
        <v>0</v>
      </c>
      <c r="AL238" s="93">
        <f>IFERROR(VLOOKUP(U238,'Վարկանիշային չափորոշիչներ'!$G$6:$GE$68,4,FALSE),0)</f>
        <v>0</v>
      </c>
      <c r="AM238" s="93">
        <f>IFERROR(VLOOKUP(V238,'Վարկանիշային չափորոշիչներ'!$G$6:$GE$68,4,FALSE),0)</f>
        <v>0</v>
      </c>
      <c r="AN238" s="93">
        <f t="shared" si="61"/>
        <v>0</v>
      </c>
    </row>
    <row r="239" spans="1:40" ht="48" outlineLevel="2">
      <c r="A239" s="239">
        <v>1072</v>
      </c>
      <c r="B239" s="239">
        <v>31001</v>
      </c>
      <c r="C239" s="333" t="s">
        <v>333</v>
      </c>
      <c r="D239" s="240"/>
      <c r="E239" s="240"/>
      <c r="F239" s="241"/>
      <c r="G239" s="242"/>
      <c r="H239" s="242"/>
      <c r="I239" s="112"/>
      <c r="J239" s="112"/>
      <c r="K239" s="94"/>
      <c r="L239" s="94"/>
      <c r="M239" s="94"/>
      <c r="N239" s="94"/>
      <c r="O239" s="94"/>
      <c r="P239" s="94"/>
      <c r="Q239" s="94"/>
      <c r="R239" s="94"/>
      <c r="S239" s="94"/>
      <c r="T239" s="94"/>
      <c r="U239" s="94"/>
      <c r="V239" s="94"/>
      <c r="W239" s="93">
        <f t="shared" si="68"/>
        <v>0</v>
      </c>
      <c r="X239" s="108"/>
      <c r="Y239" s="108"/>
      <c r="Z239" s="108"/>
      <c r="AA239" s="108"/>
      <c r="AB239" s="93">
        <f>IFERROR(VLOOKUP(K239,'Վարկանիշային չափորոշիչներ'!$G$6:$GE$68,4,FALSE),0)</f>
        <v>0</v>
      </c>
      <c r="AC239" s="93">
        <f>IFERROR(VLOOKUP(L239,'Վարկանիշային չափորոշիչներ'!$G$6:$GE$68,4,FALSE),0)</f>
        <v>0</v>
      </c>
      <c r="AD239" s="93">
        <f>IFERROR(VLOOKUP(M239,'Վարկանիշային չափորոշիչներ'!$G$6:$GE$68,4,FALSE),0)</f>
        <v>0</v>
      </c>
      <c r="AE239" s="93">
        <f>IFERROR(VLOOKUP(N239,'Վարկանիշային չափորոշիչներ'!$G$6:$GE$68,4,FALSE),0)</f>
        <v>0</v>
      </c>
      <c r="AF239" s="93">
        <f>IFERROR(VLOOKUP(O239,'Վարկանիշային չափորոշիչներ'!$G$6:$GE$68,4,FALSE),0)</f>
        <v>0</v>
      </c>
      <c r="AG239" s="93">
        <f>IFERROR(VLOOKUP(P239,'Վարկանիշային չափորոշիչներ'!$G$6:$GE$68,4,FALSE),0)</f>
        <v>0</v>
      </c>
      <c r="AH239" s="93">
        <f>IFERROR(VLOOKUP(Q239,'Վարկանիշային չափորոշիչներ'!$G$6:$GE$68,4,FALSE),0)</f>
        <v>0</v>
      </c>
      <c r="AI239" s="93">
        <f>IFERROR(VLOOKUP(R239,'Վարկանիշային չափորոշիչներ'!$G$6:$GE$68,4,FALSE),0)</f>
        <v>0</v>
      </c>
      <c r="AJ239" s="93">
        <f>IFERROR(VLOOKUP(S239,'Վարկանիշային չափորոշիչներ'!$G$6:$GE$68,4,FALSE),0)</f>
        <v>0</v>
      </c>
      <c r="AK239" s="93">
        <f>IFERROR(VLOOKUP(T239,'Վարկանիշային չափորոշիչներ'!$G$6:$GE$68,4,FALSE),0)</f>
        <v>0</v>
      </c>
      <c r="AL239" s="93">
        <f>IFERROR(VLOOKUP(U239,'Վարկանիշային չափորոշիչներ'!$G$6:$GE$68,4,FALSE),0)</f>
        <v>0</v>
      </c>
      <c r="AM239" s="93">
        <f>IFERROR(VLOOKUP(V239,'Վարկանիշային չափորոշիչներ'!$G$6:$GE$68,4,FALSE),0)</f>
        <v>0</v>
      </c>
      <c r="AN239" s="93">
        <f t="shared" si="61"/>
        <v>0</v>
      </c>
    </row>
    <row r="240" spans="1:40" ht="48" outlineLevel="2">
      <c r="A240" s="239">
        <v>1072</v>
      </c>
      <c r="B240" s="239">
        <v>31002</v>
      </c>
      <c r="C240" s="333" t="s">
        <v>334</v>
      </c>
      <c r="D240" s="240"/>
      <c r="E240" s="240"/>
      <c r="F240" s="241"/>
      <c r="G240" s="242"/>
      <c r="H240" s="242"/>
      <c r="I240" s="112"/>
      <c r="J240" s="112"/>
      <c r="K240" s="94"/>
      <c r="L240" s="94"/>
      <c r="M240" s="94"/>
      <c r="N240" s="94"/>
      <c r="O240" s="94"/>
      <c r="P240" s="94"/>
      <c r="Q240" s="94"/>
      <c r="R240" s="94"/>
      <c r="S240" s="94"/>
      <c r="T240" s="94"/>
      <c r="U240" s="94"/>
      <c r="V240" s="94"/>
      <c r="W240" s="93">
        <f t="shared" si="68"/>
        <v>0</v>
      </c>
      <c r="X240" s="108"/>
      <c r="Y240" s="108"/>
      <c r="Z240" s="108"/>
      <c r="AA240" s="108"/>
      <c r="AB240" s="93">
        <f>IFERROR(VLOOKUP(K240,'Վարկանիշային չափորոշիչներ'!$G$6:$GE$68,4,FALSE),0)</f>
        <v>0</v>
      </c>
      <c r="AC240" s="93">
        <f>IFERROR(VLOOKUP(L240,'Վարկանիշային չափորոշիչներ'!$G$6:$GE$68,4,FALSE),0)</f>
        <v>0</v>
      </c>
      <c r="AD240" s="93">
        <f>IFERROR(VLOOKUP(M240,'Վարկանիշային չափորոշիչներ'!$G$6:$GE$68,4,FALSE),0)</f>
        <v>0</v>
      </c>
      <c r="AE240" s="93">
        <f>IFERROR(VLOOKUP(N240,'Վարկանիշային չափորոշիչներ'!$G$6:$GE$68,4,FALSE),0)</f>
        <v>0</v>
      </c>
      <c r="AF240" s="93">
        <f>IFERROR(VLOOKUP(O240,'Վարկանիշային չափորոշիչներ'!$G$6:$GE$68,4,FALSE),0)</f>
        <v>0</v>
      </c>
      <c r="AG240" s="93">
        <f>IFERROR(VLOOKUP(P240,'Վարկանիշային չափորոշիչներ'!$G$6:$GE$68,4,FALSE),0)</f>
        <v>0</v>
      </c>
      <c r="AH240" s="93">
        <f>IFERROR(VLOOKUP(Q240,'Վարկանիշային չափորոշիչներ'!$G$6:$GE$68,4,FALSE),0)</f>
        <v>0</v>
      </c>
      <c r="AI240" s="93">
        <f>IFERROR(VLOOKUP(R240,'Վարկանիշային չափորոշիչներ'!$G$6:$GE$68,4,FALSE),0)</f>
        <v>0</v>
      </c>
      <c r="AJ240" s="93">
        <f>IFERROR(VLOOKUP(S240,'Վարկանիշային չափորոշիչներ'!$G$6:$GE$68,4,FALSE),0)</f>
        <v>0</v>
      </c>
      <c r="AK240" s="93">
        <f>IFERROR(VLOOKUP(T240,'Վարկանիշային չափորոշիչներ'!$G$6:$GE$68,4,FALSE),0)</f>
        <v>0</v>
      </c>
      <c r="AL240" s="93">
        <f>IFERROR(VLOOKUP(U240,'Վարկանիշային չափորոշիչներ'!$G$6:$GE$68,4,FALSE),0)</f>
        <v>0</v>
      </c>
      <c r="AM240" s="93">
        <f>IFERROR(VLOOKUP(V240,'Վարկանիշային չափորոշիչներ'!$G$6:$GE$68,4,FALSE),0)</f>
        <v>0</v>
      </c>
      <c r="AN240" s="93">
        <f t="shared" si="61"/>
        <v>0</v>
      </c>
    </row>
    <row r="241" spans="1:40" ht="36" outlineLevel="2">
      <c r="A241" s="239">
        <v>1072</v>
      </c>
      <c r="B241" s="239">
        <v>31003</v>
      </c>
      <c r="C241" s="333" t="s">
        <v>335</v>
      </c>
      <c r="D241" s="240"/>
      <c r="E241" s="240"/>
      <c r="F241" s="241"/>
      <c r="G241" s="242"/>
      <c r="H241" s="242"/>
      <c r="I241" s="112"/>
      <c r="J241" s="112"/>
      <c r="K241" s="94"/>
      <c r="L241" s="94"/>
      <c r="M241" s="94"/>
      <c r="N241" s="94"/>
      <c r="O241" s="94"/>
      <c r="P241" s="94"/>
      <c r="Q241" s="94"/>
      <c r="R241" s="94"/>
      <c r="S241" s="94"/>
      <c r="T241" s="94"/>
      <c r="U241" s="94"/>
      <c r="V241" s="94"/>
      <c r="W241" s="93">
        <f t="shared" si="68"/>
        <v>0</v>
      </c>
      <c r="X241" s="108"/>
      <c r="Y241" s="108"/>
      <c r="Z241" s="108"/>
      <c r="AA241" s="108"/>
      <c r="AB241" s="93">
        <f>IFERROR(VLOOKUP(K241,'Վարկանիշային չափորոշիչներ'!$G$6:$GE$68,4,FALSE),0)</f>
        <v>0</v>
      </c>
      <c r="AC241" s="93">
        <f>IFERROR(VLOOKUP(L241,'Վարկանիշային չափորոշիչներ'!$G$6:$GE$68,4,FALSE),0)</f>
        <v>0</v>
      </c>
      <c r="AD241" s="93">
        <f>IFERROR(VLOOKUP(M241,'Վարկանիշային չափորոշիչներ'!$G$6:$GE$68,4,FALSE),0)</f>
        <v>0</v>
      </c>
      <c r="AE241" s="93">
        <f>IFERROR(VLOOKUP(N241,'Վարկանիշային չափորոշիչներ'!$G$6:$GE$68,4,FALSE),0)</f>
        <v>0</v>
      </c>
      <c r="AF241" s="93">
        <f>IFERROR(VLOOKUP(O241,'Վարկանիշային չափորոշիչներ'!$G$6:$GE$68,4,FALSE),0)</f>
        <v>0</v>
      </c>
      <c r="AG241" s="93">
        <f>IFERROR(VLOOKUP(P241,'Վարկանիշային չափորոշիչներ'!$G$6:$GE$68,4,FALSE),0)</f>
        <v>0</v>
      </c>
      <c r="AH241" s="93">
        <f>IFERROR(VLOOKUP(Q241,'Վարկանիշային չափորոշիչներ'!$G$6:$GE$68,4,FALSE),0)</f>
        <v>0</v>
      </c>
      <c r="AI241" s="93">
        <f>IFERROR(VLOOKUP(R241,'Վարկանիշային չափորոշիչներ'!$G$6:$GE$68,4,FALSE),0)</f>
        <v>0</v>
      </c>
      <c r="AJ241" s="93">
        <f>IFERROR(VLOOKUP(S241,'Վարկանիշային չափորոշիչներ'!$G$6:$GE$68,4,FALSE),0)</f>
        <v>0</v>
      </c>
      <c r="AK241" s="93">
        <f>IFERROR(VLOOKUP(T241,'Վարկանիշային չափորոշիչներ'!$G$6:$GE$68,4,FALSE),0)</f>
        <v>0</v>
      </c>
      <c r="AL241" s="93">
        <f>IFERROR(VLOOKUP(U241,'Վարկանիշային չափորոշիչներ'!$G$6:$GE$68,4,FALSE),0)</f>
        <v>0</v>
      </c>
      <c r="AM241" s="93">
        <f>IFERROR(VLOOKUP(V241,'Վարկանիշային չափորոշիչներ'!$G$6:$GE$68,4,FALSE),0)</f>
        <v>0</v>
      </c>
      <c r="AN241" s="93">
        <f t="shared" si="61"/>
        <v>0</v>
      </c>
    </row>
    <row r="242" spans="1:40" ht="48" outlineLevel="2">
      <c r="A242" s="239">
        <v>1072</v>
      </c>
      <c r="B242" s="239">
        <v>31004</v>
      </c>
      <c r="C242" s="333" t="s">
        <v>336</v>
      </c>
      <c r="D242" s="240"/>
      <c r="E242" s="240"/>
      <c r="F242" s="241"/>
      <c r="G242" s="242"/>
      <c r="H242" s="242"/>
      <c r="I242" s="112"/>
      <c r="J242" s="112"/>
      <c r="K242" s="94"/>
      <c r="L242" s="94"/>
      <c r="M242" s="94"/>
      <c r="N242" s="94"/>
      <c r="O242" s="94"/>
      <c r="P242" s="94"/>
      <c r="Q242" s="94"/>
      <c r="R242" s="94"/>
      <c r="S242" s="94"/>
      <c r="T242" s="94"/>
      <c r="U242" s="94"/>
      <c r="V242" s="94"/>
      <c r="W242" s="93">
        <f t="shared" si="68"/>
        <v>0</v>
      </c>
      <c r="X242" s="108"/>
      <c r="Y242" s="108"/>
      <c r="Z242" s="108"/>
      <c r="AA242" s="108"/>
      <c r="AB242" s="93">
        <f>IFERROR(VLOOKUP(K242,'Վարկանիշային չափորոշիչներ'!$G$6:$GE$68,4,FALSE),0)</f>
        <v>0</v>
      </c>
      <c r="AC242" s="93">
        <f>IFERROR(VLOOKUP(L242,'Վարկանիշային չափորոշիչներ'!$G$6:$GE$68,4,FALSE),0)</f>
        <v>0</v>
      </c>
      <c r="AD242" s="93">
        <f>IFERROR(VLOOKUP(M242,'Վարկանիշային չափորոշիչներ'!$G$6:$GE$68,4,FALSE),0)</f>
        <v>0</v>
      </c>
      <c r="AE242" s="93">
        <f>IFERROR(VLOOKUP(N242,'Վարկանիշային չափորոշիչներ'!$G$6:$GE$68,4,FALSE),0)</f>
        <v>0</v>
      </c>
      <c r="AF242" s="93">
        <f>IFERROR(VLOOKUP(O242,'Վարկանիշային չափորոշիչներ'!$G$6:$GE$68,4,FALSE),0)</f>
        <v>0</v>
      </c>
      <c r="AG242" s="93">
        <f>IFERROR(VLOOKUP(P242,'Վարկանիշային չափորոշիչներ'!$G$6:$GE$68,4,FALSE),0)</f>
        <v>0</v>
      </c>
      <c r="AH242" s="93">
        <f>IFERROR(VLOOKUP(Q242,'Վարկանիշային չափորոշիչներ'!$G$6:$GE$68,4,FALSE),0)</f>
        <v>0</v>
      </c>
      <c r="AI242" s="93">
        <f>IFERROR(VLOOKUP(R242,'Վարկանիշային չափորոշիչներ'!$G$6:$GE$68,4,FALSE),0)</f>
        <v>0</v>
      </c>
      <c r="AJ242" s="93">
        <f>IFERROR(VLOOKUP(S242,'Վարկանիշային չափորոշիչներ'!$G$6:$GE$68,4,FALSE),0)</f>
        <v>0</v>
      </c>
      <c r="AK242" s="93">
        <f>IFERROR(VLOOKUP(T242,'Վարկանիշային չափորոշիչներ'!$G$6:$GE$68,4,FALSE),0)</f>
        <v>0</v>
      </c>
      <c r="AL242" s="93">
        <f>IFERROR(VLOOKUP(U242,'Վարկանիշային չափորոշիչներ'!$G$6:$GE$68,4,FALSE),0)</f>
        <v>0</v>
      </c>
      <c r="AM242" s="93">
        <f>IFERROR(VLOOKUP(V242,'Վարկանիշային չափորոշիչներ'!$G$6:$GE$68,4,FALSE),0)</f>
        <v>0</v>
      </c>
      <c r="AN242" s="93">
        <f t="shared" si="61"/>
        <v>0</v>
      </c>
    </row>
    <row r="243" spans="1:40" ht="36" outlineLevel="2">
      <c r="A243" s="239">
        <v>1072</v>
      </c>
      <c r="B243" s="239">
        <v>31005</v>
      </c>
      <c r="C243" s="333" t="s">
        <v>337</v>
      </c>
      <c r="D243" s="240"/>
      <c r="E243" s="240"/>
      <c r="F243" s="241"/>
      <c r="G243" s="242"/>
      <c r="H243" s="242"/>
      <c r="I243" s="112"/>
      <c r="J243" s="112"/>
      <c r="K243" s="94"/>
      <c r="L243" s="94"/>
      <c r="M243" s="94"/>
      <c r="N243" s="94"/>
      <c r="O243" s="94"/>
      <c r="P243" s="94"/>
      <c r="Q243" s="94"/>
      <c r="R243" s="94"/>
      <c r="S243" s="94"/>
      <c r="T243" s="94"/>
      <c r="U243" s="94"/>
      <c r="V243" s="94"/>
      <c r="W243" s="93">
        <f t="shared" si="68"/>
        <v>0</v>
      </c>
      <c r="X243" s="108"/>
      <c r="Y243" s="108"/>
      <c r="Z243" s="108"/>
      <c r="AA243" s="108"/>
      <c r="AB243" s="93">
        <f>IFERROR(VLOOKUP(K243,'Վարկանիշային չափորոշիչներ'!$G$6:$GE$68,4,FALSE),0)</f>
        <v>0</v>
      </c>
      <c r="AC243" s="93">
        <f>IFERROR(VLOOKUP(L243,'Վարկանիշային չափորոշիչներ'!$G$6:$GE$68,4,FALSE),0)</f>
        <v>0</v>
      </c>
      <c r="AD243" s="93">
        <f>IFERROR(VLOOKUP(M243,'Վարկանիշային չափորոշիչներ'!$G$6:$GE$68,4,FALSE),0)</f>
        <v>0</v>
      </c>
      <c r="AE243" s="93">
        <f>IFERROR(VLOOKUP(N243,'Վարկանիշային չափորոշիչներ'!$G$6:$GE$68,4,FALSE),0)</f>
        <v>0</v>
      </c>
      <c r="AF243" s="93">
        <f>IFERROR(VLOOKUP(O243,'Վարկանիշային չափորոշիչներ'!$G$6:$GE$68,4,FALSE),0)</f>
        <v>0</v>
      </c>
      <c r="AG243" s="93">
        <f>IFERROR(VLOOKUP(P243,'Վարկանիշային չափորոշիչներ'!$G$6:$GE$68,4,FALSE),0)</f>
        <v>0</v>
      </c>
      <c r="AH243" s="93">
        <f>IFERROR(VLOOKUP(Q243,'Վարկանիշային չափորոշիչներ'!$G$6:$GE$68,4,FALSE),0)</f>
        <v>0</v>
      </c>
      <c r="AI243" s="93">
        <f>IFERROR(VLOOKUP(R243,'Վարկանիշային չափորոշիչներ'!$G$6:$GE$68,4,FALSE),0)</f>
        <v>0</v>
      </c>
      <c r="AJ243" s="93">
        <f>IFERROR(VLOOKUP(S243,'Վարկանիշային չափորոշիչներ'!$G$6:$GE$68,4,FALSE),0)</f>
        <v>0</v>
      </c>
      <c r="AK243" s="93">
        <f>IFERROR(VLOOKUP(T243,'Վարկանիշային չափորոշիչներ'!$G$6:$GE$68,4,FALSE),0)</f>
        <v>0</v>
      </c>
      <c r="AL243" s="93">
        <f>IFERROR(VLOOKUP(U243,'Վարկանիշային չափորոշիչներ'!$G$6:$GE$68,4,FALSE),0)</f>
        <v>0</v>
      </c>
      <c r="AM243" s="93">
        <f>IFERROR(VLOOKUP(V243,'Վարկանիշային չափորոշիչներ'!$G$6:$GE$68,4,FALSE),0)</f>
        <v>0</v>
      </c>
      <c r="AN243" s="93">
        <f t="shared" si="61"/>
        <v>0</v>
      </c>
    </row>
    <row r="244" spans="1:40" ht="24" outlineLevel="2">
      <c r="A244" s="239">
        <v>1072</v>
      </c>
      <c r="B244" s="252">
        <v>31009</v>
      </c>
      <c r="C244" s="333" t="s">
        <v>338</v>
      </c>
      <c r="D244" s="240"/>
      <c r="E244" s="240"/>
      <c r="F244" s="241"/>
      <c r="G244" s="242"/>
      <c r="H244" s="242"/>
      <c r="I244" s="112"/>
      <c r="J244" s="112"/>
      <c r="K244" s="94"/>
      <c r="L244" s="94"/>
      <c r="M244" s="94"/>
      <c r="N244" s="94"/>
      <c r="O244" s="94"/>
      <c r="P244" s="94"/>
      <c r="Q244" s="94"/>
      <c r="R244" s="94"/>
      <c r="S244" s="94"/>
      <c r="T244" s="94"/>
      <c r="U244" s="94"/>
      <c r="V244" s="94"/>
      <c r="W244" s="93">
        <f t="shared" si="68"/>
        <v>0</v>
      </c>
      <c r="X244" s="108"/>
      <c r="Y244" s="108"/>
      <c r="Z244" s="108"/>
      <c r="AA244" s="108"/>
      <c r="AB244" s="93">
        <f>IFERROR(VLOOKUP(K244,'Վարկանիշային չափորոշիչներ'!$G$6:$GE$68,4,FALSE),0)</f>
        <v>0</v>
      </c>
      <c r="AC244" s="93">
        <f>IFERROR(VLOOKUP(L244,'Վարկանիշային չափորոշիչներ'!$G$6:$GE$68,4,FALSE),0)</f>
        <v>0</v>
      </c>
      <c r="AD244" s="93">
        <f>IFERROR(VLOOKUP(M244,'Վարկանիշային չափորոշիչներ'!$G$6:$GE$68,4,FALSE),0)</f>
        <v>0</v>
      </c>
      <c r="AE244" s="93">
        <f>IFERROR(VLOOKUP(N244,'Վարկանիշային չափորոշիչներ'!$G$6:$GE$68,4,FALSE),0)</f>
        <v>0</v>
      </c>
      <c r="AF244" s="93">
        <f>IFERROR(VLOOKUP(O244,'Վարկանիշային չափորոշիչներ'!$G$6:$GE$68,4,FALSE),0)</f>
        <v>0</v>
      </c>
      <c r="AG244" s="93">
        <f>IFERROR(VLOOKUP(P244,'Վարկանիշային չափորոշիչներ'!$G$6:$GE$68,4,FALSE),0)</f>
        <v>0</v>
      </c>
      <c r="AH244" s="93">
        <f>IFERROR(VLOOKUP(Q244,'Վարկանիշային չափորոշիչներ'!$G$6:$GE$68,4,FALSE),0)</f>
        <v>0</v>
      </c>
      <c r="AI244" s="93">
        <f>IFERROR(VLOOKUP(R244,'Վարկանիշային չափորոշիչներ'!$G$6:$GE$68,4,FALSE),0)</f>
        <v>0</v>
      </c>
      <c r="AJ244" s="93">
        <f>IFERROR(VLOOKUP(S244,'Վարկանիշային չափորոշիչներ'!$G$6:$GE$68,4,FALSE),0)</f>
        <v>0</v>
      </c>
      <c r="AK244" s="93">
        <f>IFERROR(VLOOKUP(T244,'Վարկանիշային չափորոշիչներ'!$G$6:$GE$68,4,FALSE),0)</f>
        <v>0</v>
      </c>
      <c r="AL244" s="93">
        <f>IFERROR(VLOOKUP(U244,'Վարկանիշային չափորոշիչներ'!$G$6:$GE$68,4,FALSE),0)</f>
        <v>0</v>
      </c>
      <c r="AM244" s="93">
        <f>IFERROR(VLOOKUP(V244,'Վարկանիշային չափորոշիչներ'!$G$6:$GE$68,4,FALSE),0)</f>
        <v>0</v>
      </c>
      <c r="AN244" s="93">
        <f t="shared" si="61"/>
        <v>0</v>
      </c>
    </row>
    <row r="245" spans="1:40" outlineLevel="2">
      <c r="A245" s="239">
        <v>1072</v>
      </c>
      <c r="B245" s="252">
        <v>31010</v>
      </c>
      <c r="C245" s="333" t="s">
        <v>339</v>
      </c>
      <c r="D245" s="240"/>
      <c r="E245" s="240"/>
      <c r="F245" s="241"/>
      <c r="G245" s="242"/>
      <c r="H245" s="242"/>
      <c r="I245" s="112"/>
      <c r="J245" s="112"/>
      <c r="K245" s="94"/>
      <c r="L245" s="94"/>
      <c r="M245" s="94"/>
      <c r="N245" s="94"/>
      <c r="O245" s="94"/>
      <c r="P245" s="94"/>
      <c r="Q245" s="94"/>
      <c r="R245" s="94"/>
      <c r="S245" s="94"/>
      <c r="T245" s="94"/>
      <c r="U245" s="94"/>
      <c r="V245" s="94"/>
      <c r="W245" s="93">
        <f t="shared" si="68"/>
        <v>0</v>
      </c>
      <c r="X245" s="108"/>
      <c r="Y245" s="108"/>
      <c r="Z245" s="108"/>
      <c r="AA245" s="108"/>
      <c r="AB245" s="93">
        <f>IFERROR(VLOOKUP(K245,'Վարկանիշային չափորոշիչներ'!$G$6:$GE$68,4,FALSE),0)</f>
        <v>0</v>
      </c>
      <c r="AC245" s="93">
        <f>IFERROR(VLOOKUP(L245,'Վարկանիշային չափորոշիչներ'!$G$6:$GE$68,4,FALSE),0)</f>
        <v>0</v>
      </c>
      <c r="AD245" s="93">
        <f>IFERROR(VLOOKUP(M245,'Վարկանիշային չափորոշիչներ'!$G$6:$GE$68,4,FALSE),0)</f>
        <v>0</v>
      </c>
      <c r="AE245" s="93">
        <f>IFERROR(VLOOKUP(N245,'Վարկանիշային չափորոշիչներ'!$G$6:$GE$68,4,FALSE),0)</f>
        <v>0</v>
      </c>
      <c r="AF245" s="93">
        <f>IFERROR(VLOOKUP(O245,'Վարկանիշային չափորոշիչներ'!$G$6:$GE$68,4,FALSE),0)</f>
        <v>0</v>
      </c>
      <c r="AG245" s="93">
        <f>IFERROR(VLOOKUP(P245,'Վարկանիշային չափորոշիչներ'!$G$6:$GE$68,4,FALSE),0)</f>
        <v>0</v>
      </c>
      <c r="AH245" s="93">
        <f>IFERROR(VLOOKUP(Q245,'Վարկանիշային չափորոշիչներ'!$G$6:$GE$68,4,FALSE),0)</f>
        <v>0</v>
      </c>
      <c r="AI245" s="93">
        <f>IFERROR(VLOOKUP(R245,'Վարկանիշային չափորոշիչներ'!$G$6:$GE$68,4,FALSE),0)</f>
        <v>0</v>
      </c>
      <c r="AJ245" s="93">
        <f>IFERROR(VLOOKUP(S245,'Վարկանիշային չափորոշիչներ'!$G$6:$GE$68,4,FALSE),0)</f>
        <v>0</v>
      </c>
      <c r="AK245" s="93">
        <f>IFERROR(VLOOKUP(T245,'Վարկանիշային չափորոշիչներ'!$G$6:$GE$68,4,FALSE),0)</f>
        <v>0</v>
      </c>
      <c r="AL245" s="93">
        <f>IFERROR(VLOOKUP(U245,'Վարկանիշային չափորոշիչներ'!$G$6:$GE$68,4,FALSE),0)</f>
        <v>0</v>
      </c>
      <c r="AM245" s="93">
        <f>IFERROR(VLOOKUP(V245,'Վարկանիշային չափորոշիչներ'!$G$6:$GE$68,4,FALSE),0)</f>
        <v>0</v>
      </c>
      <c r="AN245" s="93">
        <f t="shared" si="61"/>
        <v>0</v>
      </c>
    </row>
    <row r="246" spans="1:40" outlineLevel="2">
      <c r="A246" s="239">
        <v>1072</v>
      </c>
      <c r="B246" s="252">
        <v>31013</v>
      </c>
      <c r="C246" s="333" t="s">
        <v>340</v>
      </c>
      <c r="D246" s="240"/>
      <c r="E246" s="240"/>
      <c r="F246" s="272"/>
      <c r="G246" s="242"/>
      <c r="H246" s="242"/>
      <c r="I246" s="112"/>
      <c r="J246" s="112"/>
      <c r="K246" s="94"/>
      <c r="L246" s="94"/>
      <c r="M246" s="94"/>
      <c r="N246" s="94"/>
      <c r="O246" s="94"/>
      <c r="P246" s="94"/>
      <c r="Q246" s="94"/>
      <c r="R246" s="94"/>
      <c r="S246" s="94"/>
      <c r="T246" s="94"/>
      <c r="U246" s="94"/>
      <c r="V246" s="94"/>
      <c r="W246" s="93">
        <f t="shared" si="68"/>
        <v>0</v>
      </c>
      <c r="X246" s="108"/>
      <c r="Y246" s="108"/>
      <c r="Z246" s="108"/>
      <c r="AA246" s="108"/>
      <c r="AB246" s="93">
        <f>IFERROR(VLOOKUP(K246,'Վարկանիշային չափորոշիչներ'!$G$6:$GE$68,4,FALSE),0)</f>
        <v>0</v>
      </c>
      <c r="AC246" s="93">
        <f>IFERROR(VLOOKUP(L246,'Վարկանիշային չափորոշիչներ'!$G$6:$GE$68,4,FALSE),0)</f>
        <v>0</v>
      </c>
      <c r="AD246" s="93">
        <f>IFERROR(VLOOKUP(M246,'Վարկանիշային չափորոշիչներ'!$G$6:$GE$68,4,FALSE),0)</f>
        <v>0</v>
      </c>
      <c r="AE246" s="93">
        <f>IFERROR(VLOOKUP(N246,'Վարկանիշային չափորոշիչներ'!$G$6:$GE$68,4,FALSE),0)</f>
        <v>0</v>
      </c>
      <c r="AF246" s="93">
        <f>IFERROR(VLOOKUP(O246,'Վարկանիշային չափորոշիչներ'!$G$6:$GE$68,4,FALSE),0)</f>
        <v>0</v>
      </c>
      <c r="AG246" s="93">
        <f>IFERROR(VLOOKUP(P246,'Վարկանիշային չափորոշիչներ'!$G$6:$GE$68,4,FALSE),0)</f>
        <v>0</v>
      </c>
      <c r="AH246" s="93">
        <f>IFERROR(VLOOKUP(Q246,'Վարկանիշային չափորոշիչներ'!$G$6:$GE$68,4,FALSE),0)</f>
        <v>0</v>
      </c>
      <c r="AI246" s="93">
        <f>IFERROR(VLOOKUP(R246,'Վարկանիշային չափորոշիչներ'!$G$6:$GE$68,4,FALSE),0)</f>
        <v>0</v>
      </c>
      <c r="AJ246" s="93">
        <f>IFERROR(VLOOKUP(S246,'Վարկանիշային չափորոշիչներ'!$G$6:$GE$68,4,FALSE),0)</f>
        <v>0</v>
      </c>
      <c r="AK246" s="93">
        <f>IFERROR(VLOOKUP(T246,'Վարկանիշային չափորոշիչներ'!$G$6:$GE$68,4,FALSE),0)</f>
        <v>0</v>
      </c>
      <c r="AL246" s="93">
        <f>IFERROR(VLOOKUP(U246,'Վարկանիշային չափորոշիչներ'!$G$6:$GE$68,4,FALSE),0)</f>
        <v>0</v>
      </c>
      <c r="AM246" s="93">
        <f>IFERROR(VLOOKUP(V246,'Վարկանիշային չափորոշիչներ'!$G$6:$GE$68,4,FALSE),0)</f>
        <v>0</v>
      </c>
      <c r="AN246" s="93">
        <f t="shared" ref="AN246:AN293" si="69">SUM(AB246:AM246)</f>
        <v>0</v>
      </c>
    </row>
    <row r="247" spans="1:40" ht="24" outlineLevel="1">
      <c r="A247" s="236">
        <v>1073</v>
      </c>
      <c r="B247" s="236"/>
      <c r="C247" s="366" t="s">
        <v>341</v>
      </c>
      <c r="D247" s="237">
        <f>SUM(D248:D249)</f>
        <v>0</v>
      </c>
      <c r="E247" s="237">
        <f>SUM(E248:E249)</f>
        <v>0</v>
      </c>
      <c r="F247" s="238">
        <f t="shared" ref="F247:H247" si="70">SUM(F248:F249)</f>
        <v>0</v>
      </c>
      <c r="G247" s="238">
        <f t="shared" si="70"/>
        <v>0</v>
      </c>
      <c r="H247" s="238">
        <f t="shared" si="70"/>
        <v>0</v>
      </c>
      <c r="I247" s="114" t="s">
        <v>79</v>
      </c>
      <c r="J247" s="114" t="s">
        <v>79</v>
      </c>
      <c r="K247" s="114" t="s">
        <v>79</v>
      </c>
      <c r="L247" s="114" t="s">
        <v>79</v>
      </c>
      <c r="M247" s="114" t="s">
        <v>79</v>
      </c>
      <c r="N247" s="114" t="s">
        <v>79</v>
      </c>
      <c r="O247" s="114" t="s">
        <v>79</v>
      </c>
      <c r="P247" s="114" t="s">
        <v>79</v>
      </c>
      <c r="Q247" s="114" t="s">
        <v>79</v>
      </c>
      <c r="R247" s="114" t="s">
        <v>79</v>
      </c>
      <c r="S247" s="114" t="s">
        <v>79</v>
      </c>
      <c r="T247" s="114" t="s">
        <v>79</v>
      </c>
      <c r="U247" s="114" t="s">
        <v>79</v>
      </c>
      <c r="V247" s="114" t="s">
        <v>79</v>
      </c>
      <c r="W247" s="114" t="s">
        <v>79</v>
      </c>
      <c r="X247" s="108"/>
      <c r="Y247" s="108"/>
      <c r="Z247" s="108"/>
      <c r="AA247" s="108"/>
      <c r="AB247" s="93">
        <f>IFERROR(VLOOKUP(K247,'Վարկանիշային չափորոշիչներ'!$G$6:$GE$68,4,FALSE),0)</f>
        <v>0</v>
      </c>
      <c r="AC247" s="93">
        <f>IFERROR(VLOOKUP(L247,'Վարկանիշային չափորոշիչներ'!$G$6:$GE$68,4,FALSE),0)</f>
        <v>0</v>
      </c>
      <c r="AD247" s="93">
        <f>IFERROR(VLOOKUP(M247,'Վարկանիշային չափորոշիչներ'!$G$6:$GE$68,4,FALSE),0)</f>
        <v>0</v>
      </c>
      <c r="AE247" s="93">
        <f>IFERROR(VLOOKUP(N247,'Վարկանիշային չափորոշիչներ'!$G$6:$GE$68,4,FALSE),0)</f>
        <v>0</v>
      </c>
      <c r="AF247" s="93">
        <f>IFERROR(VLOOKUP(O247,'Վարկանիշային չափորոշիչներ'!$G$6:$GE$68,4,FALSE),0)</f>
        <v>0</v>
      </c>
      <c r="AG247" s="93">
        <f>IFERROR(VLOOKUP(P247,'Վարկանիշային չափորոշիչներ'!$G$6:$GE$68,4,FALSE),0)</f>
        <v>0</v>
      </c>
      <c r="AH247" s="93">
        <f>IFERROR(VLOOKUP(Q247,'Վարկանիշային չափորոշիչներ'!$G$6:$GE$68,4,FALSE),0)</f>
        <v>0</v>
      </c>
      <c r="AI247" s="93">
        <f>IFERROR(VLOOKUP(R247,'Վարկանիշային չափորոշիչներ'!$G$6:$GE$68,4,FALSE),0)</f>
        <v>0</v>
      </c>
      <c r="AJ247" s="93">
        <f>IFERROR(VLOOKUP(S247,'Վարկանիշային չափորոշիչներ'!$G$6:$GE$68,4,FALSE),0)</f>
        <v>0</v>
      </c>
      <c r="AK247" s="93">
        <f>IFERROR(VLOOKUP(T247,'Վարկանիշային չափորոշիչներ'!$G$6:$GE$68,4,FALSE),0)</f>
        <v>0</v>
      </c>
      <c r="AL247" s="93">
        <f>IFERROR(VLOOKUP(U247,'Վարկանիշային չափորոշիչներ'!$G$6:$GE$68,4,FALSE),0)</f>
        <v>0</v>
      </c>
      <c r="AM247" s="93">
        <f>IFERROR(VLOOKUP(V247,'Վարկանիշային չափորոշիչներ'!$G$6:$GE$68,4,FALSE),0)</f>
        <v>0</v>
      </c>
      <c r="AN247" s="93">
        <f t="shared" si="69"/>
        <v>0</v>
      </c>
    </row>
    <row r="248" spans="1:40" outlineLevel="2">
      <c r="A248" s="239">
        <v>1073</v>
      </c>
      <c r="B248" s="239">
        <v>11001</v>
      </c>
      <c r="C248" s="333" t="s">
        <v>342</v>
      </c>
      <c r="D248" s="240"/>
      <c r="E248" s="240"/>
      <c r="F248" s="241"/>
      <c r="G248" s="242"/>
      <c r="H248" s="242"/>
      <c r="I248" s="112"/>
      <c r="J248" s="112"/>
      <c r="K248" s="94"/>
      <c r="L248" s="94"/>
      <c r="M248" s="94"/>
      <c r="N248" s="94"/>
      <c r="O248" s="94"/>
      <c r="P248" s="94"/>
      <c r="Q248" s="94"/>
      <c r="R248" s="94"/>
      <c r="S248" s="94"/>
      <c r="T248" s="94"/>
      <c r="U248" s="94"/>
      <c r="V248" s="94"/>
      <c r="W248" s="93">
        <f t="shared" ref="W248:W249" si="71">AN248</f>
        <v>0</v>
      </c>
      <c r="X248" s="108"/>
      <c r="Y248" s="108"/>
      <c r="Z248" s="108"/>
      <c r="AA248" s="108"/>
      <c r="AB248" s="93">
        <f>IFERROR(VLOOKUP(K248,'Վարկանիշային չափորոշիչներ'!$G$6:$GE$68,4,FALSE),0)</f>
        <v>0</v>
      </c>
      <c r="AC248" s="93">
        <f>IFERROR(VLOOKUP(L248,'Վարկանիշային չափորոշիչներ'!$G$6:$GE$68,4,FALSE),0)</f>
        <v>0</v>
      </c>
      <c r="AD248" s="93">
        <f>IFERROR(VLOOKUP(M248,'Վարկանիշային չափորոշիչներ'!$G$6:$GE$68,4,FALSE),0)</f>
        <v>0</v>
      </c>
      <c r="AE248" s="93">
        <f>IFERROR(VLOOKUP(N248,'Վարկանիշային չափորոշիչներ'!$G$6:$GE$68,4,FALSE),0)</f>
        <v>0</v>
      </c>
      <c r="AF248" s="93">
        <f>IFERROR(VLOOKUP(O248,'Վարկանիշային չափորոշիչներ'!$G$6:$GE$68,4,FALSE),0)</f>
        <v>0</v>
      </c>
      <c r="AG248" s="93">
        <f>IFERROR(VLOOKUP(P248,'Վարկանիշային չափորոշիչներ'!$G$6:$GE$68,4,FALSE),0)</f>
        <v>0</v>
      </c>
      <c r="AH248" s="93">
        <f>IFERROR(VLOOKUP(Q248,'Վարկանիշային չափորոշիչներ'!$G$6:$GE$68,4,FALSE),0)</f>
        <v>0</v>
      </c>
      <c r="AI248" s="93">
        <f>IFERROR(VLOOKUP(R248,'Վարկանիշային չափորոշիչներ'!$G$6:$GE$68,4,FALSE),0)</f>
        <v>0</v>
      </c>
      <c r="AJ248" s="93">
        <f>IFERROR(VLOOKUP(S248,'Վարկանիշային չափորոշիչներ'!$G$6:$GE$68,4,FALSE),0)</f>
        <v>0</v>
      </c>
      <c r="AK248" s="93">
        <f>IFERROR(VLOOKUP(T248,'Վարկանիշային չափորոշիչներ'!$G$6:$GE$68,4,FALSE),0)</f>
        <v>0</v>
      </c>
      <c r="AL248" s="93">
        <f>IFERROR(VLOOKUP(U248,'Վարկանիշային չափորոշիչներ'!$G$6:$GE$68,4,FALSE),0)</f>
        <v>0</v>
      </c>
      <c r="AM248" s="93">
        <f>IFERROR(VLOOKUP(V248,'Վարկանիշային չափորոշիչներ'!$G$6:$GE$68,4,FALSE),0)</f>
        <v>0</v>
      </c>
      <c r="AN248" s="93">
        <f t="shared" si="69"/>
        <v>0</v>
      </c>
    </row>
    <row r="249" spans="1:40" ht="24" outlineLevel="2">
      <c r="A249" s="239">
        <v>1073</v>
      </c>
      <c r="B249" s="239">
        <v>11003</v>
      </c>
      <c r="C249" s="333" t="s">
        <v>343</v>
      </c>
      <c r="D249" s="240"/>
      <c r="E249" s="240"/>
      <c r="F249" s="241"/>
      <c r="G249" s="242"/>
      <c r="H249" s="242"/>
      <c r="I249" s="112"/>
      <c r="J249" s="112"/>
      <c r="K249" s="94"/>
      <c r="L249" s="94"/>
      <c r="M249" s="94"/>
      <c r="N249" s="94"/>
      <c r="O249" s="94"/>
      <c r="P249" s="94"/>
      <c r="Q249" s="94"/>
      <c r="R249" s="94"/>
      <c r="S249" s="94"/>
      <c r="T249" s="94"/>
      <c r="U249" s="94"/>
      <c r="V249" s="94"/>
      <c r="W249" s="93">
        <f t="shared" si="71"/>
        <v>0</v>
      </c>
      <c r="X249" s="108"/>
      <c r="Y249" s="108"/>
      <c r="Z249" s="108"/>
      <c r="AA249" s="108"/>
      <c r="AB249" s="93">
        <f>IFERROR(VLOOKUP(K249,'Վարկանիշային չափորոշիչներ'!$G$6:$GE$68,4,FALSE),0)</f>
        <v>0</v>
      </c>
      <c r="AC249" s="93">
        <f>IFERROR(VLOOKUP(L249,'Վարկանիշային չափորոշիչներ'!$G$6:$GE$68,4,FALSE),0)</f>
        <v>0</v>
      </c>
      <c r="AD249" s="93">
        <f>IFERROR(VLOOKUP(M249,'Վարկանիշային չափորոշիչներ'!$G$6:$GE$68,4,FALSE),0)</f>
        <v>0</v>
      </c>
      <c r="AE249" s="93">
        <f>IFERROR(VLOOKUP(N249,'Վարկանիշային չափորոշիչներ'!$G$6:$GE$68,4,FALSE),0)</f>
        <v>0</v>
      </c>
      <c r="AF249" s="93">
        <f>IFERROR(VLOOKUP(O249,'Վարկանիշային չափորոշիչներ'!$G$6:$GE$68,4,FALSE),0)</f>
        <v>0</v>
      </c>
      <c r="AG249" s="93">
        <f>IFERROR(VLOOKUP(P249,'Վարկանիշային չափորոշիչներ'!$G$6:$GE$68,4,FALSE),0)</f>
        <v>0</v>
      </c>
      <c r="AH249" s="93">
        <f>IFERROR(VLOOKUP(Q249,'Վարկանիշային չափորոշիչներ'!$G$6:$GE$68,4,FALSE),0)</f>
        <v>0</v>
      </c>
      <c r="AI249" s="93">
        <f>IFERROR(VLOOKUP(R249,'Վարկանիշային չափորոշիչներ'!$G$6:$GE$68,4,FALSE),0)</f>
        <v>0</v>
      </c>
      <c r="AJ249" s="93">
        <f>IFERROR(VLOOKUP(S249,'Վարկանիշային չափորոշիչներ'!$G$6:$GE$68,4,FALSE),0)</f>
        <v>0</v>
      </c>
      <c r="AK249" s="93">
        <f>IFERROR(VLOOKUP(T249,'Վարկանիշային չափորոշիչներ'!$G$6:$GE$68,4,FALSE),0)</f>
        <v>0</v>
      </c>
      <c r="AL249" s="93">
        <f>IFERROR(VLOOKUP(U249,'Վարկանիշային չափորոշիչներ'!$G$6:$GE$68,4,FALSE),0)</f>
        <v>0</v>
      </c>
      <c r="AM249" s="93">
        <f>IFERROR(VLOOKUP(V249,'Վարկանիշային չափորոշիչներ'!$G$6:$GE$68,4,FALSE),0)</f>
        <v>0</v>
      </c>
      <c r="AN249" s="93">
        <f t="shared" si="69"/>
        <v>0</v>
      </c>
    </row>
    <row r="250" spans="1:40" outlineLevel="1">
      <c r="A250" s="236">
        <v>1077</v>
      </c>
      <c r="B250" s="236"/>
      <c r="C250" s="366" t="s">
        <v>344</v>
      </c>
      <c r="D250" s="237">
        <f>SUM(D251)</f>
        <v>0</v>
      </c>
      <c r="E250" s="237">
        <f t="shared" ref="E250" si="72">SUM(E251)</f>
        <v>0</v>
      </c>
      <c r="F250" s="238">
        <f t="shared" ref="F250:H250" si="73">SUM(F251)</f>
        <v>0</v>
      </c>
      <c r="G250" s="238">
        <f t="shared" si="73"/>
        <v>0</v>
      </c>
      <c r="H250" s="238">
        <f t="shared" si="73"/>
        <v>0</v>
      </c>
      <c r="I250" s="114" t="s">
        <v>79</v>
      </c>
      <c r="J250" s="114" t="s">
        <v>79</v>
      </c>
      <c r="K250" s="114" t="s">
        <v>79</v>
      </c>
      <c r="L250" s="114" t="s">
        <v>79</v>
      </c>
      <c r="M250" s="114" t="s">
        <v>79</v>
      </c>
      <c r="N250" s="114" t="s">
        <v>79</v>
      </c>
      <c r="O250" s="114" t="s">
        <v>79</v>
      </c>
      <c r="P250" s="114" t="s">
        <v>79</v>
      </c>
      <c r="Q250" s="114" t="s">
        <v>79</v>
      </c>
      <c r="R250" s="114" t="s">
        <v>79</v>
      </c>
      <c r="S250" s="114" t="s">
        <v>79</v>
      </c>
      <c r="T250" s="114" t="s">
        <v>79</v>
      </c>
      <c r="U250" s="114" t="s">
        <v>79</v>
      </c>
      <c r="V250" s="114" t="s">
        <v>79</v>
      </c>
      <c r="W250" s="114" t="s">
        <v>79</v>
      </c>
      <c r="X250" s="108"/>
      <c r="Y250" s="108"/>
      <c r="Z250" s="108"/>
      <c r="AA250" s="108"/>
      <c r="AB250" s="93">
        <f>IFERROR(VLOOKUP(K250,'Վարկանիշային չափորոշիչներ'!$G$6:$GE$68,4,FALSE),0)</f>
        <v>0</v>
      </c>
      <c r="AC250" s="93">
        <f>IFERROR(VLOOKUP(L250,'Վարկանիշային չափորոշիչներ'!$G$6:$GE$68,4,FALSE),0)</f>
        <v>0</v>
      </c>
      <c r="AD250" s="93">
        <f>IFERROR(VLOOKUP(M250,'Վարկանիշային չափորոշիչներ'!$G$6:$GE$68,4,FALSE),0)</f>
        <v>0</v>
      </c>
      <c r="AE250" s="93">
        <f>IFERROR(VLOOKUP(N250,'Վարկանիշային չափորոշիչներ'!$G$6:$GE$68,4,FALSE),0)</f>
        <v>0</v>
      </c>
      <c r="AF250" s="93">
        <f>IFERROR(VLOOKUP(O250,'Վարկանիշային չափորոշիչներ'!$G$6:$GE$68,4,FALSE),0)</f>
        <v>0</v>
      </c>
      <c r="AG250" s="93">
        <f>IFERROR(VLOOKUP(P250,'Վարկանիշային չափորոշիչներ'!$G$6:$GE$68,4,FALSE),0)</f>
        <v>0</v>
      </c>
      <c r="AH250" s="93">
        <f>IFERROR(VLOOKUP(Q250,'Վարկանիշային չափորոշիչներ'!$G$6:$GE$68,4,FALSE),0)</f>
        <v>0</v>
      </c>
      <c r="AI250" s="93">
        <f>IFERROR(VLOOKUP(R250,'Վարկանիշային չափորոշիչներ'!$G$6:$GE$68,4,FALSE),0)</f>
        <v>0</v>
      </c>
      <c r="AJ250" s="93">
        <f>IFERROR(VLOOKUP(S250,'Վարկանիշային չափորոշիչներ'!$G$6:$GE$68,4,FALSE),0)</f>
        <v>0</v>
      </c>
      <c r="AK250" s="93">
        <f>IFERROR(VLOOKUP(T250,'Վարկանիշային չափորոշիչներ'!$G$6:$GE$68,4,FALSE),0)</f>
        <v>0</v>
      </c>
      <c r="AL250" s="93">
        <f>IFERROR(VLOOKUP(U250,'Վարկանիշային չափորոշիչներ'!$G$6:$GE$68,4,FALSE),0)</f>
        <v>0</v>
      </c>
      <c r="AM250" s="93">
        <f>IFERROR(VLOOKUP(V250,'Վարկանիշային չափորոշիչներ'!$G$6:$GE$68,4,FALSE),0)</f>
        <v>0</v>
      </c>
      <c r="AN250" s="93">
        <f t="shared" si="69"/>
        <v>0</v>
      </c>
    </row>
    <row r="251" spans="1:40" ht="24" outlineLevel="2">
      <c r="A251" s="239">
        <v>1077</v>
      </c>
      <c r="B251" s="239">
        <v>12001</v>
      </c>
      <c r="C251" s="333" t="s">
        <v>345</v>
      </c>
      <c r="D251" s="240"/>
      <c r="E251" s="240"/>
      <c r="F251" s="241"/>
      <c r="G251" s="256"/>
      <c r="H251" s="272"/>
      <c r="I251" s="122"/>
      <c r="J251" s="122"/>
      <c r="K251" s="95"/>
      <c r="L251" s="95"/>
      <c r="M251" s="95"/>
      <c r="N251" s="95"/>
      <c r="O251" s="95"/>
      <c r="P251" s="95"/>
      <c r="Q251" s="95"/>
      <c r="R251" s="95"/>
      <c r="S251" s="95"/>
      <c r="T251" s="95"/>
      <c r="U251" s="95"/>
      <c r="V251" s="95"/>
      <c r="W251" s="93">
        <f>AN251</f>
        <v>0</v>
      </c>
      <c r="X251" s="108"/>
      <c r="Y251" s="108"/>
      <c r="Z251" s="108"/>
      <c r="AA251" s="108"/>
      <c r="AB251" s="93">
        <f>IFERROR(VLOOKUP(K251,'Վարկանիշային չափորոշիչներ'!$G$6:$GE$68,4,FALSE),0)</f>
        <v>0</v>
      </c>
      <c r="AC251" s="93">
        <f>IFERROR(VLOOKUP(L251,'Վարկանիշային չափորոշիչներ'!$G$6:$GE$68,4,FALSE),0)</f>
        <v>0</v>
      </c>
      <c r="AD251" s="93">
        <f>IFERROR(VLOOKUP(M251,'Վարկանիշային չափորոշիչներ'!$G$6:$GE$68,4,FALSE),0)</f>
        <v>0</v>
      </c>
      <c r="AE251" s="93">
        <f>IFERROR(VLOOKUP(N251,'Վարկանիշային չափորոշիչներ'!$G$6:$GE$68,4,FALSE),0)</f>
        <v>0</v>
      </c>
      <c r="AF251" s="93">
        <f>IFERROR(VLOOKUP(O251,'Վարկանիշային չափորոշիչներ'!$G$6:$GE$68,4,FALSE),0)</f>
        <v>0</v>
      </c>
      <c r="AG251" s="93">
        <f>IFERROR(VLOOKUP(P251,'Վարկանիշային չափորոշիչներ'!$G$6:$GE$68,4,FALSE),0)</f>
        <v>0</v>
      </c>
      <c r="AH251" s="93">
        <f>IFERROR(VLOOKUP(Q251,'Վարկանիշային չափորոշիչներ'!$G$6:$GE$68,4,FALSE),0)</f>
        <v>0</v>
      </c>
      <c r="AI251" s="93">
        <f>IFERROR(VLOOKUP(R251,'Վարկանիշային չափորոշիչներ'!$G$6:$GE$68,4,FALSE),0)</f>
        <v>0</v>
      </c>
      <c r="AJ251" s="93">
        <f>IFERROR(VLOOKUP(S251,'Վարկանիշային չափորոշիչներ'!$G$6:$GE$68,4,FALSE),0)</f>
        <v>0</v>
      </c>
      <c r="AK251" s="93">
        <f>IFERROR(VLOOKUP(T251,'Վարկանիշային չափորոշիչներ'!$G$6:$GE$68,4,FALSE),0)</f>
        <v>0</v>
      </c>
      <c r="AL251" s="93">
        <f>IFERROR(VLOOKUP(U251,'Վարկանիշային չափորոշիչներ'!$G$6:$GE$68,4,FALSE),0)</f>
        <v>0</v>
      </c>
      <c r="AM251" s="93">
        <f>IFERROR(VLOOKUP(V251,'Վարկանիշային չափորոշիչներ'!$G$6:$GE$68,4,FALSE),0)</f>
        <v>0</v>
      </c>
      <c r="AN251" s="93">
        <f t="shared" si="69"/>
        <v>0</v>
      </c>
    </row>
    <row r="252" spans="1:40" outlineLevel="1">
      <c r="A252" s="236">
        <v>1079</v>
      </c>
      <c r="B252" s="236"/>
      <c r="C252" s="366" t="s">
        <v>346</v>
      </c>
      <c r="D252" s="237">
        <f>SUM(D253:D260)</f>
        <v>0</v>
      </c>
      <c r="E252" s="237">
        <f t="shared" ref="E252" si="74">SUM(E253:E260)</f>
        <v>0</v>
      </c>
      <c r="F252" s="238">
        <f t="shared" ref="F252:H252" si="75">SUM(F253:F260)</f>
        <v>0</v>
      </c>
      <c r="G252" s="238">
        <f t="shared" si="75"/>
        <v>0</v>
      </c>
      <c r="H252" s="238">
        <f t="shared" si="75"/>
        <v>0</v>
      </c>
      <c r="I252" s="114" t="s">
        <v>79</v>
      </c>
      <c r="J252" s="114" t="s">
        <v>79</v>
      </c>
      <c r="K252" s="114" t="s">
        <v>79</v>
      </c>
      <c r="L252" s="114" t="s">
        <v>79</v>
      </c>
      <c r="M252" s="114" t="s">
        <v>79</v>
      </c>
      <c r="N252" s="114" t="s">
        <v>79</v>
      </c>
      <c r="O252" s="114" t="s">
        <v>79</v>
      </c>
      <c r="P252" s="114" t="s">
        <v>79</v>
      </c>
      <c r="Q252" s="114" t="s">
        <v>79</v>
      </c>
      <c r="R252" s="114" t="s">
        <v>79</v>
      </c>
      <c r="S252" s="114" t="s">
        <v>79</v>
      </c>
      <c r="T252" s="114" t="s">
        <v>79</v>
      </c>
      <c r="U252" s="114" t="s">
        <v>79</v>
      </c>
      <c r="V252" s="114" t="s">
        <v>79</v>
      </c>
      <c r="W252" s="114" t="s">
        <v>79</v>
      </c>
      <c r="X252" s="108"/>
      <c r="Y252" s="108"/>
      <c r="Z252" s="108"/>
      <c r="AA252" s="108"/>
      <c r="AB252" s="93">
        <f>IFERROR(VLOOKUP(K252,'Վարկանիշային չափորոշիչներ'!$G$6:$GE$68,4,FALSE),0)</f>
        <v>0</v>
      </c>
      <c r="AC252" s="93">
        <f>IFERROR(VLOOKUP(L252,'Վարկանիշային չափորոշիչներ'!$G$6:$GE$68,4,FALSE),0)</f>
        <v>0</v>
      </c>
      <c r="AD252" s="93">
        <f>IFERROR(VLOOKUP(M252,'Վարկանիշային չափորոշիչներ'!$G$6:$GE$68,4,FALSE),0)</f>
        <v>0</v>
      </c>
      <c r="AE252" s="93">
        <f>IFERROR(VLOOKUP(N252,'Վարկանիշային չափորոշիչներ'!$G$6:$GE$68,4,FALSE),0)</f>
        <v>0</v>
      </c>
      <c r="AF252" s="93">
        <f>IFERROR(VLOOKUP(O252,'Վարկանիշային չափորոշիչներ'!$G$6:$GE$68,4,FALSE),0)</f>
        <v>0</v>
      </c>
      <c r="AG252" s="93">
        <f>IFERROR(VLOOKUP(P252,'Վարկանիշային չափորոշիչներ'!$G$6:$GE$68,4,FALSE),0)</f>
        <v>0</v>
      </c>
      <c r="AH252" s="93">
        <f>IFERROR(VLOOKUP(Q252,'Վարկանիշային չափորոշիչներ'!$G$6:$GE$68,4,FALSE),0)</f>
        <v>0</v>
      </c>
      <c r="AI252" s="93">
        <f>IFERROR(VLOOKUP(R252,'Վարկանիշային չափորոշիչներ'!$G$6:$GE$68,4,FALSE),0)</f>
        <v>0</v>
      </c>
      <c r="AJ252" s="93">
        <f>IFERROR(VLOOKUP(S252,'Վարկանիշային չափորոշիչներ'!$G$6:$GE$68,4,FALSE),0)</f>
        <v>0</v>
      </c>
      <c r="AK252" s="93">
        <f>IFERROR(VLOOKUP(T252,'Վարկանիշային չափորոշիչներ'!$G$6:$GE$68,4,FALSE),0)</f>
        <v>0</v>
      </c>
      <c r="AL252" s="93">
        <f>IFERROR(VLOOKUP(U252,'Վարկանիշային չափորոշիչներ'!$G$6:$GE$68,4,FALSE),0)</f>
        <v>0</v>
      </c>
      <c r="AM252" s="93">
        <f>IFERROR(VLOOKUP(V252,'Վարկանիշային չափորոշիչներ'!$G$6:$GE$68,4,FALSE),0)</f>
        <v>0</v>
      </c>
      <c r="AN252" s="93">
        <f t="shared" si="69"/>
        <v>0</v>
      </c>
    </row>
    <row r="253" spans="1:40" ht="24" outlineLevel="2">
      <c r="A253" s="239">
        <v>1079</v>
      </c>
      <c r="B253" s="239">
        <v>11001</v>
      </c>
      <c r="C253" s="333" t="s">
        <v>347</v>
      </c>
      <c r="D253" s="247"/>
      <c r="E253" s="247"/>
      <c r="F253" s="258"/>
      <c r="G253" s="258"/>
      <c r="H253" s="258"/>
      <c r="I253" s="115"/>
      <c r="J253" s="115"/>
      <c r="K253" s="99"/>
      <c r="L253" s="99"/>
      <c r="M253" s="99"/>
      <c r="N253" s="99"/>
      <c r="O253" s="99"/>
      <c r="P253" s="99"/>
      <c r="Q253" s="99"/>
      <c r="R253" s="99"/>
      <c r="S253" s="99"/>
      <c r="T253" s="99"/>
      <c r="U253" s="99"/>
      <c r="V253" s="99"/>
      <c r="W253" s="93">
        <f t="shared" ref="W253:W260" si="76">AN253</f>
        <v>0</v>
      </c>
      <c r="X253" s="108"/>
      <c r="Y253" s="108"/>
      <c r="Z253" s="108"/>
      <c r="AA253" s="108"/>
      <c r="AB253" s="93">
        <f>IFERROR(VLOOKUP(K253,'Վարկանիշային չափորոշիչներ'!$G$6:$GE$68,4,FALSE),0)</f>
        <v>0</v>
      </c>
      <c r="AC253" s="93">
        <f>IFERROR(VLOOKUP(L253,'Վարկանիշային չափորոշիչներ'!$G$6:$GE$68,4,FALSE),0)</f>
        <v>0</v>
      </c>
      <c r="AD253" s="93">
        <f>IFERROR(VLOOKUP(M253,'Վարկանիշային չափորոշիչներ'!$G$6:$GE$68,4,FALSE),0)</f>
        <v>0</v>
      </c>
      <c r="AE253" s="93">
        <f>IFERROR(VLOOKUP(N253,'Վարկանիշային չափորոշիչներ'!$G$6:$GE$68,4,FALSE),0)</f>
        <v>0</v>
      </c>
      <c r="AF253" s="93">
        <f>IFERROR(VLOOKUP(O253,'Վարկանիշային չափորոշիչներ'!$G$6:$GE$68,4,FALSE),0)</f>
        <v>0</v>
      </c>
      <c r="AG253" s="93">
        <f>IFERROR(VLOOKUP(P253,'Վարկանիշային չափորոշիչներ'!$G$6:$GE$68,4,FALSE),0)</f>
        <v>0</v>
      </c>
      <c r="AH253" s="93">
        <f>IFERROR(VLOOKUP(Q253,'Վարկանիշային չափորոշիչներ'!$G$6:$GE$68,4,FALSE),0)</f>
        <v>0</v>
      </c>
      <c r="AI253" s="93">
        <f>IFERROR(VLOOKUP(R253,'Վարկանիշային չափորոշիչներ'!$G$6:$GE$68,4,FALSE),0)</f>
        <v>0</v>
      </c>
      <c r="AJ253" s="93">
        <f>IFERROR(VLOOKUP(S253,'Վարկանիշային չափորոշիչներ'!$G$6:$GE$68,4,FALSE),0)</f>
        <v>0</v>
      </c>
      <c r="AK253" s="93">
        <f>IFERROR(VLOOKUP(T253,'Վարկանիշային չափորոշիչներ'!$G$6:$GE$68,4,FALSE),0)</f>
        <v>0</v>
      </c>
      <c r="AL253" s="93">
        <f>IFERROR(VLOOKUP(U253,'Վարկանիշային չափորոշիչներ'!$G$6:$GE$68,4,FALSE),0)</f>
        <v>0</v>
      </c>
      <c r="AM253" s="93">
        <f>IFERROR(VLOOKUP(V253,'Վարկանիշային չափորոշիչներ'!$G$6:$GE$68,4,FALSE),0)</f>
        <v>0</v>
      </c>
      <c r="AN253" s="93">
        <f t="shared" si="69"/>
        <v>0</v>
      </c>
    </row>
    <row r="254" spans="1:40" ht="36" outlineLevel="2">
      <c r="A254" s="239">
        <v>1079</v>
      </c>
      <c r="B254" s="239">
        <v>11003</v>
      </c>
      <c r="C254" s="333" t="s">
        <v>348</v>
      </c>
      <c r="D254" s="247"/>
      <c r="E254" s="247"/>
      <c r="F254" s="258"/>
      <c r="G254" s="258"/>
      <c r="H254" s="258"/>
      <c r="I254" s="115"/>
      <c r="J254" s="115"/>
      <c r="K254" s="99"/>
      <c r="L254" s="99"/>
      <c r="M254" s="99"/>
      <c r="N254" s="99"/>
      <c r="O254" s="99"/>
      <c r="P254" s="99"/>
      <c r="Q254" s="99"/>
      <c r="R254" s="99"/>
      <c r="S254" s="99"/>
      <c r="T254" s="99"/>
      <c r="U254" s="99"/>
      <c r="V254" s="99"/>
      <c r="W254" s="93">
        <f t="shared" si="76"/>
        <v>0</v>
      </c>
      <c r="X254" s="108"/>
      <c r="Y254" s="108"/>
      <c r="Z254" s="108"/>
      <c r="AA254" s="108"/>
      <c r="AB254" s="93">
        <f>IFERROR(VLOOKUP(K254,'Վարկանիշային չափորոշիչներ'!$G$6:$GE$68,4,FALSE),0)</f>
        <v>0</v>
      </c>
      <c r="AC254" s="93">
        <f>IFERROR(VLOOKUP(L254,'Վարկանիշային չափորոշիչներ'!$G$6:$GE$68,4,FALSE),0)</f>
        <v>0</v>
      </c>
      <c r="AD254" s="93">
        <f>IFERROR(VLOOKUP(M254,'Վարկանիշային չափորոշիչներ'!$G$6:$GE$68,4,FALSE),0)</f>
        <v>0</v>
      </c>
      <c r="AE254" s="93">
        <f>IFERROR(VLOOKUP(N254,'Վարկանիշային չափորոշիչներ'!$G$6:$GE$68,4,FALSE),0)</f>
        <v>0</v>
      </c>
      <c r="AF254" s="93">
        <f>IFERROR(VLOOKUP(O254,'Վարկանիշային չափորոշիչներ'!$G$6:$GE$68,4,FALSE),0)</f>
        <v>0</v>
      </c>
      <c r="AG254" s="93">
        <f>IFERROR(VLOOKUP(P254,'Վարկանիշային չափորոշիչներ'!$G$6:$GE$68,4,FALSE),0)</f>
        <v>0</v>
      </c>
      <c r="AH254" s="93">
        <f>IFERROR(VLOOKUP(Q254,'Վարկանիշային չափորոշիչներ'!$G$6:$GE$68,4,FALSE),0)</f>
        <v>0</v>
      </c>
      <c r="AI254" s="93">
        <f>IFERROR(VLOOKUP(R254,'Վարկանիշային չափորոշիչներ'!$G$6:$GE$68,4,FALSE),0)</f>
        <v>0</v>
      </c>
      <c r="AJ254" s="93">
        <f>IFERROR(VLOOKUP(S254,'Վարկանիշային չափորոշիչներ'!$G$6:$GE$68,4,FALSE),0)</f>
        <v>0</v>
      </c>
      <c r="AK254" s="93">
        <f>IFERROR(VLOOKUP(T254,'Վարկանիշային չափորոշիչներ'!$G$6:$GE$68,4,FALSE),0)</f>
        <v>0</v>
      </c>
      <c r="AL254" s="93">
        <f>IFERROR(VLOOKUP(U254,'Վարկանիշային չափորոշիչներ'!$G$6:$GE$68,4,FALSE),0)</f>
        <v>0</v>
      </c>
      <c r="AM254" s="93">
        <f>IFERROR(VLOOKUP(V254,'Վարկանիշային չափորոշիչներ'!$G$6:$GE$68,4,FALSE),0)</f>
        <v>0</v>
      </c>
      <c r="AN254" s="93">
        <f t="shared" si="69"/>
        <v>0</v>
      </c>
    </row>
    <row r="255" spans="1:40" outlineLevel="2">
      <c r="A255" s="239">
        <v>1079</v>
      </c>
      <c r="B255" s="239">
        <v>11015</v>
      </c>
      <c r="C255" s="333" t="s">
        <v>349</v>
      </c>
      <c r="D255" s="247"/>
      <c r="E255" s="247"/>
      <c r="F255" s="258"/>
      <c r="G255" s="242"/>
      <c r="H255" s="258"/>
      <c r="I255" s="115"/>
      <c r="J255" s="115"/>
      <c r="K255" s="99"/>
      <c r="L255" s="99"/>
      <c r="M255" s="99"/>
      <c r="N255" s="99"/>
      <c r="O255" s="99"/>
      <c r="P255" s="99"/>
      <c r="Q255" s="99"/>
      <c r="R255" s="99"/>
      <c r="S255" s="99"/>
      <c r="T255" s="99"/>
      <c r="U255" s="99"/>
      <c r="V255" s="99"/>
      <c r="W255" s="93">
        <f t="shared" si="76"/>
        <v>0</v>
      </c>
      <c r="X255" s="108"/>
      <c r="Y255" s="108"/>
      <c r="Z255" s="108"/>
      <c r="AA255" s="108"/>
      <c r="AB255" s="93">
        <f>IFERROR(VLOOKUP(K255,'Վարկանիշային չափորոշիչներ'!$G$6:$GE$68,4,FALSE),0)</f>
        <v>0</v>
      </c>
      <c r="AC255" s="93">
        <f>IFERROR(VLOOKUP(L255,'Վարկանիշային չափորոշիչներ'!$G$6:$GE$68,4,FALSE),0)</f>
        <v>0</v>
      </c>
      <c r="AD255" s="93">
        <f>IFERROR(VLOOKUP(M255,'Վարկանիշային չափորոշիչներ'!$G$6:$GE$68,4,FALSE),0)</f>
        <v>0</v>
      </c>
      <c r="AE255" s="93">
        <f>IFERROR(VLOOKUP(N255,'Վարկանիշային չափորոշիչներ'!$G$6:$GE$68,4,FALSE),0)</f>
        <v>0</v>
      </c>
      <c r="AF255" s="93">
        <f>IFERROR(VLOOKUP(O255,'Վարկանիշային չափորոշիչներ'!$G$6:$GE$68,4,FALSE),0)</f>
        <v>0</v>
      </c>
      <c r="AG255" s="93">
        <f>IFERROR(VLOOKUP(P255,'Վարկանիշային չափորոշիչներ'!$G$6:$GE$68,4,FALSE),0)</f>
        <v>0</v>
      </c>
      <c r="AH255" s="93">
        <f>IFERROR(VLOOKUP(Q255,'Վարկանիշային չափորոշիչներ'!$G$6:$GE$68,4,FALSE),0)</f>
        <v>0</v>
      </c>
      <c r="AI255" s="93">
        <f>IFERROR(VLOOKUP(R255,'Վարկանիշային չափորոշիչներ'!$G$6:$GE$68,4,FALSE),0)</f>
        <v>0</v>
      </c>
      <c r="AJ255" s="93">
        <f>IFERROR(VLOOKUP(S255,'Վարկանիշային չափորոշիչներ'!$G$6:$GE$68,4,FALSE),0)</f>
        <v>0</v>
      </c>
      <c r="AK255" s="93">
        <f>IFERROR(VLOOKUP(T255,'Վարկանիշային չափորոշիչներ'!$G$6:$GE$68,4,FALSE),0)</f>
        <v>0</v>
      </c>
      <c r="AL255" s="93">
        <f>IFERROR(VLOOKUP(U255,'Վարկանիշային չափորոշիչներ'!$G$6:$GE$68,4,FALSE),0)</f>
        <v>0</v>
      </c>
      <c r="AM255" s="93">
        <f>IFERROR(VLOOKUP(V255,'Վարկանիշային չափորոշիչներ'!$G$6:$GE$68,4,FALSE),0)</f>
        <v>0</v>
      </c>
      <c r="AN255" s="93">
        <f t="shared" si="69"/>
        <v>0</v>
      </c>
    </row>
    <row r="256" spans="1:40" ht="18.75" customHeight="1" outlineLevel="2">
      <c r="A256" s="239">
        <v>1079</v>
      </c>
      <c r="B256" s="239">
        <v>11017</v>
      </c>
      <c r="C256" s="333" t="s">
        <v>350</v>
      </c>
      <c r="D256" s="248"/>
      <c r="E256" s="247"/>
      <c r="F256" s="258"/>
      <c r="G256" s="258"/>
      <c r="H256" s="258"/>
      <c r="I256" s="115"/>
      <c r="J256" s="115"/>
      <c r="K256" s="99"/>
      <c r="L256" s="99"/>
      <c r="M256" s="99"/>
      <c r="N256" s="99"/>
      <c r="O256" s="99"/>
      <c r="P256" s="99"/>
      <c r="Q256" s="99"/>
      <c r="R256" s="99"/>
      <c r="S256" s="99"/>
      <c r="T256" s="99"/>
      <c r="U256" s="99"/>
      <c r="V256" s="99"/>
      <c r="W256" s="93">
        <f t="shared" si="76"/>
        <v>0</v>
      </c>
      <c r="X256" s="108"/>
      <c r="Y256" s="108"/>
      <c r="Z256" s="108"/>
      <c r="AA256" s="108"/>
      <c r="AB256" s="93">
        <f>IFERROR(VLOOKUP(K256,'Վարկանիշային չափորոշիչներ'!$G$6:$GE$68,4,FALSE),0)</f>
        <v>0</v>
      </c>
      <c r="AC256" s="93">
        <f>IFERROR(VLOOKUP(L256,'Վարկանիշային չափորոշիչներ'!$G$6:$GE$68,4,FALSE),0)</f>
        <v>0</v>
      </c>
      <c r="AD256" s="93">
        <f>IFERROR(VLOOKUP(M256,'Վարկանիշային չափորոշիչներ'!$G$6:$GE$68,4,FALSE),0)</f>
        <v>0</v>
      </c>
      <c r="AE256" s="93">
        <f>IFERROR(VLOOKUP(N256,'Վարկանիշային չափորոշիչներ'!$G$6:$GE$68,4,FALSE),0)</f>
        <v>0</v>
      </c>
      <c r="AF256" s="93">
        <f>IFERROR(VLOOKUP(O256,'Վարկանիշային չափորոշիչներ'!$G$6:$GE$68,4,FALSE),0)</f>
        <v>0</v>
      </c>
      <c r="AG256" s="93">
        <f>IFERROR(VLOOKUP(P256,'Վարկանիշային չափորոշիչներ'!$G$6:$GE$68,4,FALSE),0)</f>
        <v>0</v>
      </c>
      <c r="AH256" s="93">
        <f>IFERROR(VLOOKUP(Q256,'Վարկանիշային չափորոշիչներ'!$G$6:$GE$68,4,FALSE),0)</f>
        <v>0</v>
      </c>
      <c r="AI256" s="93">
        <f>IFERROR(VLOOKUP(R256,'Վարկանիշային չափորոշիչներ'!$G$6:$GE$68,4,FALSE),0)</f>
        <v>0</v>
      </c>
      <c r="AJ256" s="93">
        <f>IFERROR(VLOOKUP(S256,'Վարկանիշային չափորոշիչներ'!$G$6:$GE$68,4,FALSE),0)</f>
        <v>0</v>
      </c>
      <c r="AK256" s="93">
        <f>IFERROR(VLOOKUP(T256,'Վարկանիշային չափորոշիչներ'!$G$6:$GE$68,4,FALSE),0)</f>
        <v>0</v>
      </c>
      <c r="AL256" s="93">
        <f>IFERROR(VLOOKUP(U256,'Վարկանիշային չափորոշիչներ'!$G$6:$GE$68,4,FALSE),0)</f>
        <v>0</v>
      </c>
      <c r="AM256" s="93">
        <f>IFERROR(VLOOKUP(V256,'Վարկանիշային չափորոշիչներ'!$G$6:$GE$68,4,FALSE),0)</f>
        <v>0</v>
      </c>
      <c r="AN256" s="93">
        <f t="shared" si="69"/>
        <v>0</v>
      </c>
    </row>
    <row r="257" spans="1:40" ht="24" outlineLevel="2">
      <c r="A257" s="239">
        <v>1079</v>
      </c>
      <c r="B257" s="239">
        <v>31001</v>
      </c>
      <c r="C257" s="333" t="s">
        <v>351</v>
      </c>
      <c r="D257" s="247"/>
      <c r="E257" s="247"/>
      <c r="F257" s="258"/>
      <c r="G257" s="258"/>
      <c r="H257" s="258"/>
      <c r="I257" s="115"/>
      <c r="J257" s="115"/>
      <c r="K257" s="99"/>
      <c r="L257" s="99"/>
      <c r="M257" s="99"/>
      <c r="N257" s="99"/>
      <c r="O257" s="99"/>
      <c r="P257" s="99"/>
      <c r="Q257" s="99"/>
      <c r="R257" s="99"/>
      <c r="S257" s="99"/>
      <c r="T257" s="99"/>
      <c r="U257" s="99"/>
      <c r="V257" s="99"/>
      <c r="W257" s="93">
        <f t="shared" si="76"/>
        <v>0</v>
      </c>
      <c r="X257" s="108"/>
      <c r="Y257" s="108"/>
      <c r="Z257" s="108"/>
      <c r="AA257" s="108"/>
      <c r="AB257" s="93">
        <f>IFERROR(VLOOKUP(K257,'Վարկանիշային չափորոշիչներ'!$G$6:$GE$68,4,FALSE),0)</f>
        <v>0</v>
      </c>
      <c r="AC257" s="93">
        <f>IFERROR(VLOOKUP(L257,'Վարկանիշային չափորոշիչներ'!$G$6:$GE$68,4,FALSE),0)</f>
        <v>0</v>
      </c>
      <c r="AD257" s="93">
        <f>IFERROR(VLOOKUP(M257,'Վարկանիշային չափորոշիչներ'!$G$6:$GE$68,4,FALSE),0)</f>
        <v>0</v>
      </c>
      <c r="AE257" s="93">
        <f>IFERROR(VLOOKUP(N257,'Վարկանիշային չափորոշիչներ'!$G$6:$GE$68,4,FALSE),0)</f>
        <v>0</v>
      </c>
      <c r="AF257" s="93">
        <f>IFERROR(VLOOKUP(O257,'Վարկանիշային չափորոշիչներ'!$G$6:$GE$68,4,FALSE),0)</f>
        <v>0</v>
      </c>
      <c r="AG257" s="93">
        <f>IFERROR(VLOOKUP(P257,'Վարկանիշային չափորոշիչներ'!$G$6:$GE$68,4,FALSE),0)</f>
        <v>0</v>
      </c>
      <c r="AH257" s="93">
        <f>IFERROR(VLOOKUP(Q257,'Վարկանիշային չափորոշիչներ'!$G$6:$GE$68,4,FALSE),0)</f>
        <v>0</v>
      </c>
      <c r="AI257" s="93">
        <f>IFERROR(VLOOKUP(R257,'Վարկանիշային չափորոշիչներ'!$G$6:$GE$68,4,FALSE),0)</f>
        <v>0</v>
      </c>
      <c r="AJ257" s="93">
        <f>IFERROR(VLOOKUP(S257,'Վարկանիշային չափորոշիչներ'!$G$6:$GE$68,4,FALSE),0)</f>
        <v>0</v>
      </c>
      <c r="AK257" s="93">
        <f>IFERROR(VLOOKUP(T257,'Վարկանիշային չափորոշիչներ'!$G$6:$GE$68,4,FALSE),0)</f>
        <v>0</v>
      </c>
      <c r="AL257" s="93">
        <f>IFERROR(VLOOKUP(U257,'Վարկանիշային չափորոշիչներ'!$G$6:$GE$68,4,FALSE),0)</f>
        <v>0</v>
      </c>
      <c r="AM257" s="93">
        <f>IFERROR(VLOOKUP(V257,'Վարկանիշային չափորոշիչներ'!$G$6:$GE$68,4,FALSE),0)</f>
        <v>0</v>
      </c>
      <c r="AN257" s="93">
        <f t="shared" si="69"/>
        <v>0</v>
      </c>
    </row>
    <row r="258" spans="1:40" outlineLevel="2">
      <c r="A258" s="239">
        <v>1079</v>
      </c>
      <c r="B258" s="239">
        <v>31002</v>
      </c>
      <c r="C258" s="333" t="s">
        <v>352</v>
      </c>
      <c r="D258" s="240"/>
      <c r="E258" s="240"/>
      <c r="F258" s="258"/>
      <c r="G258" s="258"/>
      <c r="H258" s="258"/>
      <c r="I258" s="115"/>
      <c r="J258" s="115"/>
      <c r="K258" s="99"/>
      <c r="L258" s="99"/>
      <c r="M258" s="99"/>
      <c r="N258" s="99"/>
      <c r="O258" s="99"/>
      <c r="P258" s="99"/>
      <c r="Q258" s="99"/>
      <c r="R258" s="99"/>
      <c r="S258" s="99"/>
      <c r="T258" s="99"/>
      <c r="U258" s="99"/>
      <c r="V258" s="99"/>
      <c r="W258" s="93">
        <f t="shared" si="76"/>
        <v>0</v>
      </c>
      <c r="X258" s="108"/>
      <c r="Y258" s="108"/>
      <c r="Z258" s="108"/>
      <c r="AA258" s="108"/>
      <c r="AB258" s="93">
        <f>IFERROR(VLOOKUP(K258,'Վարկանիշային չափորոշիչներ'!$G$6:$GE$68,4,FALSE),0)</f>
        <v>0</v>
      </c>
      <c r="AC258" s="93">
        <f>IFERROR(VLOOKUP(L258,'Վարկանիշային չափորոշիչներ'!$G$6:$GE$68,4,FALSE),0)</f>
        <v>0</v>
      </c>
      <c r="AD258" s="93">
        <f>IFERROR(VLOOKUP(M258,'Վարկանիշային չափորոշիչներ'!$G$6:$GE$68,4,FALSE),0)</f>
        <v>0</v>
      </c>
      <c r="AE258" s="93">
        <f>IFERROR(VLOOKUP(N258,'Վարկանիշային չափորոշիչներ'!$G$6:$GE$68,4,FALSE),0)</f>
        <v>0</v>
      </c>
      <c r="AF258" s="93">
        <f>IFERROR(VLOOKUP(O258,'Վարկանիշային չափորոշիչներ'!$G$6:$GE$68,4,FALSE),0)</f>
        <v>0</v>
      </c>
      <c r="AG258" s="93">
        <f>IFERROR(VLOOKUP(P258,'Վարկանիշային չափորոշիչներ'!$G$6:$GE$68,4,FALSE),0)</f>
        <v>0</v>
      </c>
      <c r="AH258" s="93">
        <f>IFERROR(VLOOKUP(Q258,'Վարկանիշային չափորոշիչներ'!$G$6:$GE$68,4,FALSE),0)</f>
        <v>0</v>
      </c>
      <c r="AI258" s="93">
        <f>IFERROR(VLOOKUP(R258,'Վարկանիշային չափորոշիչներ'!$G$6:$GE$68,4,FALSE),0)</f>
        <v>0</v>
      </c>
      <c r="AJ258" s="93">
        <f>IFERROR(VLOOKUP(S258,'Վարկանիշային չափորոշիչներ'!$G$6:$GE$68,4,FALSE),0)</f>
        <v>0</v>
      </c>
      <c r="AK258" s="93">
        <f>IFERROR(VLOOKUP(T258,'Վարկանիշային չափորոշիչներ'!$G$6:$GE$68,4,FALSE),0)</f>
        <v>0</v>
      </c>
      <c r="AL258" s="93">
        <f>IFERROR(VLOOKUP(U258,'Վարկանիշային չափորոշիչներ'!$G$6:$GE$68,4,FALSE),0)</f>
        <v>0</v>
      </c>
      <c r="AM258" s="93">
        <f>IFERROR(VLOOKUP(V258,'Վարկանիշային չափորոշիչներ'!$G$6:$GE$68,4,FALSE),0)</f>
        <v>0</v>
      </c>
      <c r="AN258" s="93">
        <f t="shared" si="69"/>
        <v>0</v>
      </c>
    </row>
    <row r="259" spans="1:40" ht="24" outlineLevel="2">
      <c r="A259" s="239">
        <v>1079</v>
      </c>
      <c r="B259" s="239">
        <v>31005</v>
      </c>
      <c r="C259" s="333" t="s">
        <v>353</v>
      </c>
      <c r="D259" s="275"/>
      <c r="E259" s="263"/>
      <c r="F259" s="258"/>
      <c r="G259" s="258"/>
      <c r="H259" s="242"/>
      <c r="I259" s="112"/>
      <c r="J259" s="112"/>
      <c r="K259" s="94"/>
      <c r="L259" s="94"/>
      <c r="M259" s="94"/>
      <c r="N259" s="94"/>
      <c r="O259" s="94"/>
      <c r="P259" s="94"/>
      <c r="Q259" s="94"/>
      <c r="R259" s="94"/>
      <c r="S259" s="94"/>
      <c r="T259" s="94"/>
      <c r="U259" s="94"/>
      <c r="V259" s="94"/>
      <c r="W259" s="93">
        <f t="shared" si="76"/>
        <v>0</v>
      </c>
      <c r="X259" s="108"/>
      <c r="Y259" s="108"/>
      <c r="Z259" s="108"/>
      <c r="AA259" s="108"/>
      <c r="AB259" s="93">
        <f>IFERROR(VLOOKUP(K259,'Վարկանիշային չափորոշիչներ'!$G$6:$GE$68,4,FALSE),0)</f>
        <v>0</v>
      </c>
      <c r="AC259" s="93">
        <f>IFERROR(VLOOKUP(L259,'Վարկանիշային չափորոշիչներ'!$G$6:$GE$68,4,FALSE),0)</f>
        <v>0</v>
      </c>
      <c r="AD259" s="93">
        <f>IFERROR(VLOOKUP(M259,'Վարկանիշային չափորոշիչներ'!$G$6:$GE$68,4,FALSE),0)</f>
        <v>0</v>
      </c>
      <c r="AE259" s="93">
        <f>IFERROR(VLOOKUP(N259,'Վարկանիշային չափորոշիչներ'!$G$6:$GE$68,4,FALSE),0)</f>
        <v>0</v>
      </c>
      <c r="AF259" s="93">
        <f>IFERROR(VLOOKUP(O259,'Վարկանիշային չափորոշիչներ'!$G$6:$GE$68,4,FALSE),0)</f>
        <v>0</v>
      </c>
      <c r="AG259" s="93">
        <f>IFERROR(VLOOKUP(P259,'Վարկանիշային չափորոշիչներ'!$G$6:$GE$68,4,FALSE),0)</f>
        <v>0</v>
      </c>
      <c r="AH259" s="93">
        <f>IFERROR(VLOOKUP(Q259,'Վարկանիշային չափորոշիչներ'!$G$6:$GE$68,4,FALSE),0)</f>
        <v>0</v>
      </c>
      <c r="AI259" s="93">
        <f>IFERROR(VLOOKUP(R259,'Վարկանիշային չափորոշիչներ'!$G$6:$GE$68,4,FALSE),0)</f>
        <v>0</v>
      </c>
      <c r="AJ259" s="93">
        <f>IFERROR(VLOOKUP(S259,'Վարկանիշային չափորոշիչներ'!$G$6:$GE$68,4,FALSE),0)</f>
        <v>0</v>
      </c>
      <c r="AK259" s="93">
        <f>IFERROR(VLOOKUP(T259,'Վարկանիշային չափորոշիչներ'!$G$6:$GE$68,4,FALSE),0)</f>
        <v>0</v>
      </c>
      <c r="AL259" s="93">
        <f>IFERROR(VLOOKUP(U259,'Վարկանիշային չափորոշիչներ'!$G$6:$GE$68,4,FALSE),0)</f>
        <v>0</v>
      </c>
      <c r="AM259" s="93">
        <f>IFERROR(VLOOKUP(V259,'Վարկանիշային չափորոշիչներ'!$G$6:$GE$68,4,FALSE),0)</f>
        <v>0</v>
      </c>
      <c r="AN259" s="93">
        <f t="shared" si="69"/>
        <v>0</v>
      </c>
    </row>
    <row r="260" spans="1:40" ht="48" outlineLevel="2">
      <c r="A260" s="239">
        <v>1079</v>
      </c>
      <c r="B260" s="239">
        <v>31004</v>
      </c>
      <c r="C260" s="333" t="s">
        <v>354</v>
      </c>
      <c r="D260" s="240"/>
      <c r="E260" s="240"/>
      <c r="F260" s="258"/>
      <c r="G260" s="258"/>
      <c r="H260" s="258"/>
      <c r="I260" s="115"/>
      <c r="J260" s="115"/>
      <c r="K260" s="99"/>
      <c r="L260" s="99"/>
      <c r="M260" s="99"/>
      <c r="N260" s="99"/>
      <c r="O260" s="99"/>
      <c r="P260" s="99"/>
      <c r="Q260" s="99"/>
      <c r="R260" s="99"/>
      <c r="S260" s="99"/>
      <c r="T260" s="99"/>
      <c r="U260" s="99"/>
      <c r="V260" s="99"/>
      <c r="W260" s="93">
        <f t="shared" si="76"/>
        <v>0</v>
      </c>
      <c r="X260" s="108"/>
      <c r="Y260" s="108"/>
      <c r="Z260" s="108"/>
      <c r="AA260" s="108"/>
      <c r="AB260" s="93">
        <f>IFERROR(VLOOKUP(K260,'Վարկանիշային չափորոշիչներ'!$G$6:$GE$68,4,FALSE),0)</f>
        <v>0</v>
      </c>
      <c r="AC260" s="93">
        <f>IFERROR(VLOOKUP(L260,'Վարկանիշային չափորոշիչներ'!$G$6:$GE$68,4,FALSE),0)</f>
        <v>0</v>
      </c>
      <c r="AD260" s="93">
        <f>IFERROR(VLOOKUP(M260,'Վարկանիշային չափորոշիչներ'!$G$6:$GE$68,4,FALSE),0)</f>
        <v>0</v>
      </c>
      <c r="AE260" s="93">
        <f>IFERROR(VLOOKUP(N260,'Վարկանիշային չափորոշիչներ'!$G$6:$GE$68,4,FALSE),0)</f>
        <v>0</v>
      </c>
      <c r="AF260" s="93">
        <f>IFERROR(VLOOKUP(O260,'Վարկանիշային չափորոշիչներ'!$G$6:$GE$68,4,FALSE),0)</f>
        <v>0</v>
      </c>
      <c r="AG260" s="93">
        <f>IFERROR(VLOOKUP(P260,'Վարկանիշային չափորոշիչներ'!$G$6:$GE$68,4,FALSE),0)</f>
        <v>0</v>
      </c>
      <c r="AH260" s="93">
        <f>IFERROR(VLOOKUP(Q260,'Վարկանիշային չափորոշիչներ'!$G$6:$GE$68,4,FALSE),0)</f>
        <v>0</v>
      </c>
      <c r="AI260" s="93">
        <f>IFERROR(VLOOKUP(R260,'Վարկանիշային չափորոշիչներ'!$G$6:$GE$68,4,FALSE),0)</f>
        <v>0</v>
      </c>
      <c r="AJ260" s="93">
        <f>IFERROR(VLOOKUP(S260,'Վարկանիշային չափորոշիչներ'!$G$6:$GE$68,4,FALSE),0)</f>
        <v>0</v>
      </c>
      <c r="AK260" s="93">
        <f>IFERROR(VLOOKUP(T260,'Վարկանիշային չափորոշիչներ'!$G$6:$GE$68,4,FALSE),0)</f>
        <v>0</v>
      </c>
      <c r="AL260" s="93">
        <f>IFERROR(VLOOKUP(U260,'Վարկանիշային չափորոշիչներ'!$G$6:$GE$68,4,FALSE),0)</f>
        <v>0</v>
      </c>
      <c r="AM260" s="93">
        <f>IFERROR(VLOOKUP(V260,'Վարկանիշային չափորոշիչներ'!$G$6:$GE$68,4,FALSE),0)</f>
        <v>0</v>
      </c>
      <c r="AN260" s="93">
        <f t="shared" si="69"/>
        <v>0</v>
      </c>
    </row>
    <row r="261" spans="1:40" ht="24" outlineLevel="1">
      <c r="A261" s="236">
        <v>1106</v>
      </c>
      <c r="B261" s="236"/>
      <c r="C261" s="366" t="s">
        <v>355</v>
      </c>
      <c r="D261" s="237">
        <f>SUM(D262:D262)</f>
        <v>0</v>
      </c>
      <c r="E261" s="237">
        <f t="shared" ref="E261" si="77">SUM(E262:E262)</f>
        <v>0</v>
      </c>
      <c r="F261" s="238">
        <f t="shared" ref="F261:H261" si="78">SUM(F262:F262)</f>
        <v>0</v>
      </c>
      <c r="G261" s="238">
        <f t="shared" si="78"/>
        <v>0</v>
      </c>
      <c r="H261" s="238">
        <f t="shared" si="78"/>
        <v>0</v>
      </c>
      <c r="I261" s="114" t="s">
        <v>79</v>
      </c>
      <c r="J261" s="114" t="s">
        <v>79</v>
      </c>
      <c r="K261" s="114" t="s">
        <v>79</v>
      </c>
      <c r="L261" s="114" t="s">
        <v>79</v>
      </c>
      <c r="M261" s="114" t="s">
        <v>79</v>
      </c>
      <c r="N261" s="114" t="s">
        <v>79</v>
      </c>
      <c r="O261" s="114" t="s">
        <v>79</v>
      </c>
      <c r="P261" s="114" t="s">
        <v>79</v>
      </c>
      <c r="Q261" s="114" t="s">
        <v>79</v>
      </c>
      <c r="R261" s="114" t="s">
        <v>79</v>
      </c>
      <c r="S261" s="114" t="s">
        <v>79</v>
      </c>
      <c r="T261" s="114" t="s">
        <v>79</v>
      </c>
      <c r="U261" s="114" t="s">
        <v>79</v>
      </c>
      <c r="V261" s="114" t="s">
        <v>79</v>
      </c>
      <c r="W261" s="114" t="s">
        <v>79</v>
      </c>
      <c r="X261" s="108"/>
      <c r="Y261" s="108"/>
      <c r="Z261" s="108"/>
      <c r="AA261" s="108"/>
      <c r="AB261" s="93">
        <f>IFERROR(VLOOKUP(K261,'Վարկանիշային չափորոշիչներ'!$G$6:$GE$68,4,FALSE),0)</f>
        <v>0</v>
      </c>
      <c r="AC261" s="93">
        <f>IFERROR(VLOOKUP(L261,'Վարկանիշային չափորոշիչներ'!$G$6:$GE$68,4,FALSE),0)</f>
        <v>0</v>
      </c>
      <c r="AD261" s="93">
        <f>IFERROR(VLOOKUP(M261,'Վարկանիշային չափորոշիչներ'!$G$6:$GE$68,4,FALSE),0)</f>
        <v>0</v>
      </c>
      <c r="AE261" s="93">
        <f>IFERROR(VLOOKUP(N261,'Վարկանիշային չափորոշիչներ'!$G$6:$GE$68,4,FALSE),0)</f>
        <v>0</v>
      </c>
      <c r="AF261" s="93">
        <f>IFERROR(VLOOKUP(O261,'Վարկանիշային չափորոշիչներ'!$G$6:$GE$68,4,FALSE),0)</f>
        <v>0</v>
      </c>
      <c r="AG261" s="93">
        <f>IFERROR(VLOOKUP(P261,'Վարկանիշային չափորոշիչներ'!$G$6:$GE$68,4,FALSE),0)</f>
        <v>0</v>
      </c>
      <c r="AH261" s="93">
        <f>IFERROR(VLOOKUP(Q261,'Վարկանիշային չափորոշիչներ'!$G$6:$GE$68,4,FALSE),0)</f>
        <v>0</v>
      </c>
      <c r="AI261" s="93">
        <f>IFERROR(VLOOKUP(R261,'Վարկանիշային չափորոշիչներ'!$G$6:$GE$68,4,FALSE),0)</f>
        <v>0</v>
      </c>
      <c r="AJ261" s="93">
        <f>IFERROR(VLOOKUP(S261,'Վարկանիշային չափորոշիչներ'!$G$6:$GE$68,4,FALSE),0)</f>
        <v>0</v>
      </c>
      <c r="AK261" s="93">
        <f>IFERROR(VLOOKUP(T261,'Վարկանիշային չափորոշիչներ'!$G$6:$GE$68,4,FALSE),0)</f>
        <v>0</v>
      </c>
      <c r="AL261" s="93">
        <f>IFERROR(VLOOKUP(U261,'Վարկանիշային չափորոշիչներ'!$G$6:$GE$68,4,FALSE),0)</f>
        <v>0</v>
      </c>
      <c r="AM261" s="93">
        <f>IFERROR(VLOOKUP(V261,'Վարկանիշային չափորոշիչներ'!$G$6:$GE$68,4,FALSE),0)</f>
        <v>0</v>
      </c>
      <c r="AN261" s="93">
        <f t="shared" si="69"/>
        <v>0</v>
      </c>
    </row>
    <row r="262" spans="1:40" ht="24" outlineLevel="2">
      <c r="A262" s="239">
        <v>1106</v>
      </c>
      <c r="B262" s="239">
        <v>11001</v>
      </c>
      <c r="C262" s="333" t="s">
        <v>355</v>
      </c>
      <c r="D262" s="247"/>
      <c r="E262" s="247"/>
      <c r="F262" s="241"/>
      <c r="G262" s="242"/>
      <c r="H262" s="242"/>
      <c r="I262" s="112"/>
      <c r="J262" s="112"/>
      <c r="K262" s="94"/>
      <c r="L262" s="94"/>
      <c r="M262" s="94"/>
      <c r="N262" s="94"/>
      <c r="O262" s="94"/>
      <c r="P262" s="94"/>
      <c r="Q262" s="94"/>
      <c r="R262" s="94"/>
      <c r="S262" s="94"/>
      <c r="T262" s="94"/>
      <c r="U262" s="94"/>
      <c r="V262" s="94"/>
      <c r="W262" s="93">
        <f>AN262</f>
        <v>0</v>
      </c>
      <c r="X262" s="108"/>
      <c r="Y262" s="108"/>
      <c r="Z262" s="108"/>
      <c r="AA262" s="108"/>
      <c r="AB262" s="93">
        <f>IFERROR(VLOOKUP(K262,'Վարկանիշային չափորոշիչներ'!$G$6:$GE$68,4,FALSE),0)</f>
        <v>0</v>
      </c>
      <c r="AC262" s="93">
        <f>IFERROR(VLOOKUP(L262,'Վարկանիշային չափորոշիչներ'!$G$6:$GE$68,4,FALSE),0)</f>
        <v>0</v>
      </c>
      <c r="AD262" s="93">
        <f>IFERROR(VLOOKUP(M262,'Վարկանիշային չափորոշիչներ'!$G$6:$GE$68,4,FALSE),0)</f>
        <v>0</v>
      </c>
      <c r="AE262" s="93">
        <f>IFERROR(VLOOKUP(N262,'Վարկանիշային չափորոշիչներ'!$G$6:$GE$68,4,FALSE),0)</f>
        <v>0</v>
      </c>
      <c r="AF262" s="93">
        <f>IFERROR(VLOOKUP(O262,'Վարկանիշային չափորոշիչներ'!$G$6:$GE$68,4,FALSE),0)</f>
        <v>0</v>
      </c>
      <c r="AG262" s="93">
        <f>IFERROR(VLOOKUP(P262,'Վարկանիշային չափորոշիչներ'!$G$6:$GE$68,4,FALSE),0)</f>
        <v>0</v>
      </c>
      <c r="AH262" s="93">
        <f>IFERROR(VLOOKUP(Q262,'Վարկանիշային չափորոշիչներ'!$G$6:$GE$68,4,FALSE),0)</f>
        <v>0</v>
      </c>
      <c r="AI262" s="93">
        <f>IFERROR(VLOOKUP(R262,'Վարկանիշային չափորոշիչներ'!$G$6:$GE$68,4,FALSE),0)</f>
        <v>0</v>
      </c>
      <c r="AJ262" s="93">
        <f>IFERROR(VLOOKUP(S262,'Վարկանիշային չափորոշիչներ'!$G$6:$GE$68,4,FALSE),0)</f>
        <v>0</v>
      </c>
      <c r="AK262" s="93">
        <f>IFERROR(VLOOKUP(T262,'Վարկանիշային չափորոշիչներ'!$G$6:$GE$68,4,FALSE),0)</f>
        <v>0</v>
      </c>
      <c r="AL262" s="93">
        <f>IFERROR(VLOOKUP(U262,'Վարկանիշային չափորոշիչներ'!$G$6:$GE$68,4,FALSE),0)</f>
        <v>0</v>
      </c>
      <c r="AM262" s="93">
        <f>IFERROR(VLOOKUP(V262,'Վարկանիշային չափորոշիչներ'!$G$6:$GE$68,4,FALSE),0)</f>
        <v>0</v>
      </c>
      <c r="AN262" s="93">
        <f t="shared" si="69"/>
        <v>0</v>
      </c>
    </row>
    <row r="263" spans="1:40" outlineLevel="1">
      <c r="A263" s="236">
        <v>1109</v>
      </c>
      <c r="B263" s="236"/>
      <c r="C263" s="366" t="s">
        <v>356</v>
      </c>
      <c r="D263" s="237">
        <f>SUM(D264:D265)</f>
        <v>0</v>
      </c>
      <c r="E263" s="237">
        <f t="shared" ref="E263" si="79">SUM(E264:E265)</f>
        <v>0</v>
      </c>
      <c r="F263" s="238">
        <f t="shared" ref="F263:H263" si="80">SUM(F264:F265)</f>
        <v>0</v>
      </c>
      <c r="G263" s="238">
        <f t="shared" si="80"/>
        <v>0</v>
      </c>
      <c r="H263" s="238">
        <f t="shared" si="80"/>
        <v>0</v>
      </c>
      <c r="I263" s="114" t="s">
        <v>79</v>
      </c>
      <c r="J263" s="114" t="s">
        <v>79</v>
      </c>
      <c r="K263" s="114" t="s">
        <v>79</v>
      </c>
      <c r="L263" s="114" t="s">
        <v>79</v>
      </c>
      <c r="M263" s="114" t="s">
        <v>79</v>
      </c>
      <c r="N263" s="114" t="s">
        <v>79</v>
      </c>
      <c r="O263" s="114" t="s">
        <v>79</v>
      </c>
      <c r="P263" s="114" t="s">
        <v>79</v>
      </c>
      <c r="Q263" s="114" t="s">
        <v>79</v>
      </c>
      <c r="R263" s="114" t="s">
        <v>79</v>
      </c>
      <c r="S263" s="114" t="s">
        <v>79</v>
      </c>
      <c r="T263" s="114" t="s">
        <v>79</v>
      </c>
      <c r="U263" s="114" t="s">
        <v>79</v>
      </c>
      <c r="V263" s="114" t="s">
        <v>79</v>
      </c>
      <c r="W263" s="114" t="s">
        <v>79</v>
      </c>
      <c r="X263" s="108"/>
      <c r="Y263" s="108"/>
      <c r="Z263" s="108"/>
      <c r="AA263" s="108"/>
      <c r="AB263" s="93">
        <f>IFERROR(VLOOKUP(K263,'Վարկանիշային չափորոշիչներ'!$G$6:$GE$68,4,FALSE),0)</f>
        <v>0</v>
      </c>
      <c r="AC263" s="93">
        <f>IFERROR(VLOOKUP(L263,'Վարկանիշային չափորոշիչներ'!$G$6:$GE$68,4,FALSE),0)</f>
        <v>0</v>
      </c>
      <c r="AD263" s="93">
        <f>IFERROR(VLOOKUP(M263,'Վարկանիշային չափորոշիչներ'!$G$6:$GE$68,4,FALSE),0)</f>
        <v>0</v>
      </c>
      <c r="AE263" s="93">
        <f>IFERROR(VLOOKUP(N263,'Վարկանիշային չափորոշիչներ'!$G$6:$GE$68,4,FALSE),0)</f>
        <v>0</v>
      </c>
      <c r="AF263" s="93">
        <f>IFERROR(VLOOKUP(O263,'Վարկանիշային չափորոշիչներ'!$G$6:$GE$68,4,FALSE),0)</f>
        <v>0</v>
      </c>
      <c r="AG263" s="93">
        <f>IFERROR(VLOOKUP(P263,'Վարկանիշային չափորոշիչներ'!$G$6:$GE$68,4,FALSE),0)</f>
        <v>0</v>
      </c>
      <c r="AH263" s="93">
        <f>IFERROR(VLOOKUP(Q263,'Վարկանիշային չափորոշիչներ'!$G$6:$GE$68,4,FALSE),0)</f>
        <v>0</v>
      </c>
      <c r="AI263" s="93">
        <f>IFERROR(VLOOKUP(R263,'Վարկանիշային չափորոշիչներ'!$G$6:$GE$68,4,FALSE),0)</f>
        <v>0</v>
      </c>
      <c r="AJ263" s="93">
        <f>IFERROR(VLOOKUP(S263,'Վարկանիշային չափորոշիչներ'!$G$6:$GE$68,4,FALSE),0)</f>
        <v>0</v>
      </c>
      <c r="AK263" s="93">
        <f>IFERROR(VLOOKUP(T263,'Վարկանիշային չափորոշիչներ'!$G$6:$GE$68,4,FALSE),0)</f>
        <v>0</v>
      </c>
      <c r="AL263" s="93">
        <f>IFERROR(VLOOKUP(U263,'Վարկանիշային չափորոշիչներ'!$G$6:$GE$68,4,FALSE),0)</f>
        <v>0</v>
      </c>
      <c r="AM263" s="93">
        <f>IFERROR(VLOOKUP(V263,'Վարկանիշային չափորոշիչներ'!$G$6:$GE$68,4,FALSE),0)</f>
        <v>0</v>
      </c>
      <c r="AN263" s="93">
        <f t="shared" si="69"/>
        <v>0</v>
      </c>
    </row>
    <row r="264" spans="1:40" ht="24" outlineLevel="2">
      <c r="A264" s="239">
        <v>1109</v>
      </c>
      <c r="B264" s="239">
        <v>11001</v>
      </c>
      <c r="C264" s="333" t="s">
        <v>357</v>
      </c>
      <c r="D264" s="247"/>
      <c r="E264" s="247"/>
      <c r="F264" s="241"/>
      <c r="G264" s="259"/>
      <c r="H264" s="242"/>
      <c r="I264" s="112"/>
      <c r="J264" s="112"/>
      <c r="K264" s="94"/>
      <c r="L264" s="94"/>
      <c r="M264" s="94"/>
      <c r="N264" s="94"/>
      <c r="O264" s="94"/>
      <c r="P264" s="94"/>
      <c r="Q264" s="94"/>
      <c r="R264" s="94"/>
      <c r="S264" s="94"/>
      <c r="T264" s="94"/>
      <c r="U264" s="94"/>
      <c r="V264" s="94"/>
      <c r="W264" s="93">
        <f>AN264</f>
        <v>0</v>
      </c>
      <c r="X264" s="108"/>
      <c r="Y264" s="108"/>
      <c r="Z264" s="108"/>
      <c r="AA264" s="108"/>
      <c r="AB264" s="93">
        <f>IFERROR(VLOOKUP(K264,'Վարկանիշային չափորոշիչներ'!$G$6:$GE$68,4,FALSE),0)</f>
        <v>0</v>
      </c>
      <c r="AC264" s="93">
        <f>IFERROR(VLOOKUP(L264,'Վարկանիշային չափորոշիչներ'!$G$6:$GE$68,4,FALSE),0)</f>
        <v>0</v>
      </c>
      <c r="AD264" s="93">
        <f>IFERROR(VLOOKUP(M264,'Վարկանիշային չափորոշիչներ'!$G$6:$GE$68,4,FALSE),0)</f>
        <v>0</v>
      </c>
      <c r="AE264" s="93">
        <f>IFERROR(VLOOKUP(N264,'Վարկանիշային չափորոշիչներ'!$G$6:$GE$68,4,FALSE),0)</f>
        <v>0</v>
      </c>
      <c r="AF264" s="93">
        <f>IFERROR(VLOOKUP(O264,'Վարկանիշային չափորոշիչներ'!$G$6:$GE$68,4,FALSE),0)</f>
        <v>0</v>
      </c>
      <c r="AG264" s="93">
        <f>IFERROR(VLOOKUP(P264,'Վարկանիշային չափորոշիչներ'!$G$6:$GE$68,4,FALSE),0)</f>
        <v>0</v>
      </c>
      <c r="AH264" s="93">
        <f>IFERROR(VLOOKUP(Q264,'Վարկանիշային չափորոշիչներ'!$G$6:$GE$68,4,FALSE),0)</f>
        <v>0</v>
      </c>
      <c r="AI264" s="93">
        <f>IFERROR(VLOOKUP(R264,'Վարկանիշային չափորոշիչներ'!$G$6:$GE$68,4,FALSE),0)</f>
        <v>0</v>
      </c>
      <c r="AJ264" s="93">
        <f>IFERROR(VLOOKUP(S264,'Վարկանիշային չափորոշիչներ'!$G$6:$GE$68,4,FALSE),0)</f>
        <v>0</v>
      </c>
      <c r="AK264" s="93">
        <f>IFERROR(VLOOKUP(T264,'Վարկանիշային չափորոշիչներ'!$G$6:$GE$68,4,FALSE),0)</f>
        <v>0</v>
      </c>
      <c r="AL264" s="93">
        <f>IFERROR(VLOOKUP(U264,'Վարկանիշային չափորոշիչներ'!$G$6:$GE$68,4,FALSE),0)</f>
        <v>0</v>
      </c>
      <c r="AM264" s="93">
        <f>IFERROR(VLOOKUP(V264,'Վարկանիշային չափորոշիչներ'!$G$6:$GE$68,4,FALSE),0)</f>
        <v>0</v>
      </c>
      <c r="AN264" s="93">
        <f t="shared" si="69"/>
        <v>0</v>
      </c>
    </row>
    <row r="265" spans="1:40" outlineLevel="2">
      <c r="A265" s="239">
        <v>1109</v>
      </c>
      <c r="B265" s="239">
        <v>31001</v>
      </c>
      <c r="C265" s="333" t="s">
        <v>358</v>
      </c>
      <c r="D265" s="247"/>
      <c r="E265" s="247"/>
      <c r="F265" s="241"/>
      <c r="G265" s="242"/>
      <c r="H265" s="242"/>
      <c r="I265" s="112"/>
      <c r="J265" s="112"/>
      <c r="K265" s="94"/>
      <c r="L265" s="94"/>
      <c r="M265" s="94"/>
      <c r="N265" s="94"/>
      <c r="O265" s="94"/>
      <c r="P265" s="94"/>
      <c r="Q265" s="94"/>
      <c r="R265" s="94"/>
      <c r="S265" s="94"/>
      <c r="T265" s="94"/>
      <c r="U265" s="94"/>
      <c r="V265" s="94"/>
      <c r="W265" s="93">
        <f>AN265</f>
        <v>0</v>
      </c>
      <c r="X265" s="108"/>
      <c r="Y265" s="108"/>
      <c r="Z265" s="108"/>
      <c r="AA265" s="108"/>
      <c r="AB265" s="93">
        <f>IFERROR(VLOOKUP(K265,'Վարկանիշային չափորոշիչներ'!$G$6:$GE$68,4,FALSE),0)</f>
        <v>0</v>
      </c>
      <c r="AC265" s="93">
        <f>IFERROR(VLOOKUP(L265,'Վարկանիշային չափորոշիչներ'!$G$6:$GE$68,4,FALSE),0)</f>
        <v>0</v>
      </c>
      <c r="AD265" s="93">
        <f>IFERROR(VLOOKUP(M265,'Վարկանիշային չափորոշիչներ'!$G$6:$GE$68,4,FALSE),0)</f>
        <v>0</v>
      </c>
      <c r="AE265" s="93">
        <f>IFERROR(VLOOKUP(N265,'Վարկանիշային չափորոշիչներ'!$G$6:$GE$68,4,FALSE),0)</f>
        <v>0</v>
      </c>
      <c r="AF265" s="93">
        <f>IFERROR(VLOOKUP(O265,'Վարկանիշային չափորոշիչներ'!$G$6:$GE$68,4,FALSE),0)</f>
        <v>0</v>
      </c>
      <c r="AG265" s="93">
        <f>IFERROR(VLOOKUP(P265,'Վարկանիշային չափորոշիչներ'!$G$6:$GE$68,4,FALSE),0)</f>
        <v>0</v>
      </c>
      <c r="AH265" s="93">
        <f>IFERROR(VLOOKUP(Q265,'Վարկանիշային չափորոշիչներ'!$G$6:$GE$68,4,FALSE),0)</f>
        <v>0</v>
      </c>
      <c r="AI265" s="93">
        <f>IFERROR(VLOOKUP(R265,'Վարկանիշային չափորոշիչներ'!$G$6:$GE$68,4,FALSE),0)</f>
        <v>0</v>
      </c>
      <c r="AJ265" s="93">
        <f>IFERROR(VLOOKUP(S265,'Վարկանիշային չափորոշիչներ'!$G$6:$GE$68,4,FALSE),0)</f>
        <v>0</v>
      </c>
      <c r="AK265" s="93">
        <f>IFERROR(VLOOKUP(T265,'Վարկանիշային չափորոշիչներ'!$G$6:$GE$68,4,FALSE),0)</f>
        <v>0</v>
      </c>
      <c r="AL265" s="93">
        <f>IFERROR(VLOOKUP(U265,'Վարկանիշային չափորոշիչներ'!$G$6:$GE$68,4,FALSE),0)</f>
        <v>0</v>
      </c>
      <c r="AM265" s="93">
        <f>IFERROR(VLOOKUP(V265,'Վարկանիշային չափորոշիչներ'!$G$6:$GE$68,4,FALSE),0)</f>
        <v>0</v>
      </c>
      <c r="AN265" s="93">
        <f t="shared" si="69"/>
        <v>0</v>
      </c>
    </row>
    <row r="266" spans="1:40" outlineLevel="1">
      <c r="A266" s="236">
        <v>1110</v>
      </c>
      <c r="B266" s="236"/>
      <c r="C266" s="366" t="s">
        <v>359</v>
      </c>
      <c r="D266" s="237">
        <f t="shared" ref="D266:H266" si="81">SUM(D267)</f>
        <v>0</v>
      </c>
      <c r="E266" s="237">
        <f t="shared" si="81"/>
        <v>0</v>
      </c>
      <c r="F266" s="238">
        <f t="shared" si="81"/>
        <v>0</v>
      </c>
      <c r="G266" s="238">
        <f t="shared" si="81"/>
        <v>0</v>
      </c>
      <c r="H266" s="238">
        <f t="shared" si="81"/>
        <v>0</v>
      </c>
      <c r="I266" s="114" t="s">
        <v>79</v>
      </c>
      <c r="J266" s="114" t="s">
        <v>79</v>
      </c>
      <c r="K266" s="114" t="s">
        <v>79</v>
      </c>
      <c r="L266" s="114" t="s">
        <v>79</v>
      </c>
      <c r="M266" s="114" t="s">
        <v>79</v>
      </c>
      <c r="N266" s="114" t="s">
        <v>79</v>
      </c>
      <c r="O266" s="114" t="s">
        <v>79</v>
      </c>
      <c r="P266" s="114" t="s">
        <v>79</v>
      </c>
      <c r="Q266" s="114" t="s">
        <v>79</v>
      </c>
      <c r="R266" s="114" t="s">
        <v>79</v>
      </c>
      <c r="S266" s="114" t="s">
        <v>79</v>
      </c>
      <c r="T266" s="114" t="s">
        <v>79</v>
      </c>
      <c r="U266" s="114" t="s">
        <v>79</v>
      </c>
      <c r="V266" s="114" t="s">
        <v>79</v>
      </c>
      <c r="W266" s="114" t="s">
        <v>79</v>
      </c>
      <c r="X266" s="108"/>
      <c r="Y266" s="108"/>
      <c r="Z266" s="108"/>
      <c r="AA266" s="108"/>
      <c r="AB266" s="93">
        <f>IFERROR(VLOOKUP(K266,'Վարկանիշային չափորոշիչներ'!$G$6:$GE$68,4,FALSE),0)</f>
        <v>0</v>
      </c>
      <c r="AC266" s="93">
        <f>IFERROR(VLOOKUP(L266,'Վարկանիշային չափորոշիչներ'!$G$6:$GE$68,4,FALSE),0)</f>
        <v>0</v>
      </c>
      <c r="AD266" s="93">
        <f>IFERROR(VLOOKUP(M266,'Վարկանիշային չափորոշիչներ'!$G$6:$GE$68,4,FALSE),0)</f>
        <v>0</v>
      </c>
      <c r="AE266" s="93">
        <f>IFERROR(VLOOKUP(N266,'Վարկանիշային չափորոշիչներ'!$G$6:$GE$68,4,FALSE),0)</f>
        <v>0</v>
      </c>
      <c r="AF266" s="93">
        <f>IFERROR(VLOOKUP(O266,'Վարկանիշային չափորոշիչներ'!$G$6:$GE$68,4,FALSE),0)</f>
        <v>0</v>
      </c>
      <c r="AG266" s="93">
        <f>IFERROR(VLOOKUP(P266,'Վարկանիշային չափորոշիչներ'!$G$6:$GE$68,4,FALSE),0)</f>
        <v>0</v>
      </c>
      <c r="AH266" s="93">
        <f>IFERROR(VLOOKUP(Q266,'Վարկանիշային չափորոշիչներ'!$G$6:$GE$68,4,FALSE),0)</f>
        <v>0</v>
      </c>
      <c r="AI266" s="93">
        <f>IFERROR(VLOOKUP(R266,'Վարկանիշային չափորոշիչներ'!$G$6:$GE$68,4,FALSE),0)</f>
        <v>0</v>
      </c>
      <c r="AJ266" s="93">
        <f>IFERROR(VLOOKUP(S266,'Վարկանիշային չափորոշիչներ'!$G$6:$GE$68,4,FALSE),0)</f>
        <v>0</v>
      </c>
      <c r="AK266" s="93">
        <f>IFERROR(VLOOKUP(T266,'Վարկանիշային չափորոշիչներ'!$G$6:$GE$68,4,FALSE),0)</f>
        <v>0</v>
      </c>
      <c r="AL266" s="93">
        <f>IFERROR(VLOOKUP(U266,'Վարկանիշային չափորոշիչներ'!$G$6:$GE$68,4,FALSE),0)</f>
        <v>0</v>
      </c>
      <c r="AM266" s="93">
        <f>IFERROR(VLOOKUP(V266,'Վարկանիշային չափորոշիչներ'!$G$6:$GE$68,4,FALSE),0)</f>
        <v>0</v>
      </c>
      <c r="AN266" s="93">
        <f t="shared" si="69"/>
        <v>0</v>
      </c>
    </row>
    <row r="267" spans="1:40" ht="24" outlineLevel="2">
      <c r="A267" s="239">
        <v>1110</v>
      </c>
      <c r="B267" s="239">
        <v>12001</v>
      </c>
      <c r="C267" s="333" t="s">
        <v>360</v>
      </c>
      <c r="D267" s="240"/>
      <c r="E267" s="240"/>
      <c r="F267" s="241"/>
      <c r="G267" s="242"/>
      <c r="H267" s="242"/>
      <c r="I267" s="112"/>
      <c r="J267" s="112"/>
      <c r="K267" s="94"/>
      <c r="L267" s="94"/>
      <c r="M267" s="94"/>
      <c r="N267" s="94"/>
      <c r="O267" s="94"/>
      <c r="P267" s="94"/>
      <c r="Q267" s="94"/>
      <c r="R267" s="94"/>
      <c r="S267" s="94"/>
      <c r="T267" s="94"/>
      <c r="U267" s="94"/>
      <c r="V267" s="94"/>
      <c r="W267" s="93">
        <f>AN267</f>
        <v>0</v>
      </c>
      <c r="X267" s="108"/>
      <c r="Y267" s="108"/>
      <c r="Z267" s="108"/>
      <c r="AA267" s="108"/>
      <c r="AB267" s="93">
        <f>IFERROR(VLOOKUP(K267,'Վարկանիշային չափորոշիչներ'!$G$6:$GE$68,4,FALSE),0)</f>
        <v>0</v>
      </c>
      <c r="AC267" s="93">
        <f>IFERROR(VLOOKUP(L267,'Վարկանիշային չափորոշիչներ'!$G$6:$GE$68,4,FALSE),0)</f>
        <v>0</v>
      </c>
      <c r="AD267" s="93">
        <f>IFERROR(VLOOKUP(M267,'Վարկանիշային չափորոշիչներ'!$G$6:$GE$68,4,FALSE),0)</f>
        <v>0</v>
      </c>
      <c r="AE267" s="93">
        <f>IFERROR(VLOOKUP(N267,'Վարկանիշային չափորոշիչներ'!$G$6:$GE$68,4,FALSE),0)</f>
        <v>0</v>
      </c>
      <c r="AF267" s="93">
        <f>IFERROR(VLOOKUP(O267,'Վարկանիշային չափորոշիչներ'!$G$6:$GE$68,4,FALSE),0)</f>
        <v>0</v>
      </c>
      <c r="AG267" s="93">
        <f>IFERROR(VLOOKUP(P267,'Վարկանիշային չափորոշիչներ'!$G$6:$GE$68,4,FALSE),0)</f>
        <v>0</v>
      </c>
      <c r="AH267" s="93">
        <f>IFERROR(VLOOKUP(Q267,'Վարկանիշային չափորոշիչներ'!$G$6:$GE$68,4,FALSE),0)</f>
        <v>0</v>
      </c>
      <c r="AI267" s="93">
        <f>IFERROR(VLOOKUP(R267,'Վարկանիշային չափորոշիչներ'!$G$6:$GE$68,4,FALSE),0)</f>
        <v>0</v>
      </c>
      <c r="AJ267" s="93">
        <f>IFERROR(VLOOKUP(S267,'Վարկանիշային չափորոշիչներ'!$G$6:$GE$68,4,FALSE),0)</f>
        <v>0</v>
      </c>
      <c r="AK267" s="93">
        <f>IFERROR(VLOOKUP(T267,'Վարկանիշային չափորոշիչներ'!$G$6:$GE$68,4,FALSE),0)</f>
        <v>0</v>
      </c>
      <c r="AL267" s="93">
        <f>IFERROR(VLOOKUP(U267,'Վարկանիշային չափորոշիչներ'!$G$6:$GE$68,4,FALSE),0)</f>
        <v>0</v>
      </c>
      <c r="AM267" s="93">
        <f>IFERROR(VLOOKUP(V267,'Վարկանիշային չափորոշիչներ'!$G$6:$GE$68,4,FALSE),0)</f>
        <v>0</v>
      </c>
      <c r="AN267" s="93">
        <f t="shared" si="69"/>
        <v>0</v>
      </c>
    </row>
    <row r="268" spans="1:40" outlineLevel="1">
      <c r="A268" s="236">
        <v>1157</v>
      </c>
      <c r="B268" s="236"/>
      <c r="C268" s="369" t="s">
        <v>361</v>
      </c>
      <c r="D268" s="250">
        <f>SUM(D269:D295)</f>
        <v>0</v>
      </c>
      <c r="E268" s="250">
        <f>SUM(E269:E295)</f>
        <v>0</v>
      </c>
      <c r="F268" s="251">
        <f t="shared" ref="F268:H268" si="82">SUM(F269:F295)</f>
        <v>0</v>
      </c>
      <c r="G268" s="251">
        <f t="shared" si="82"/>
        <v>0</v>
      </c>
      <c r="H268" s="251">
        <f t="shared" si="82"/>
        <v>0</v>
      </c>
      <c r="I268" s="118" t="s">
        <v>79</v>
      </c>
      <c r="J268" s="118" t="s">
        <v>79</v>
      </c>
      <c r="K268" s="118" t="s">
        <v>79</v>
      </c>
      <c r="L268" s="118" t="s">
        <v>79</v>
      </c>
      <c r="M268" s="118" t="s">
        <v>79</v>
      </c>
      <c r="N268" s="118" t="s">
        <v>79</v>
      </c>
      <c r="O268" s="118" t="s">
        <v>79</v>
      </c>
      <c r="P268" s="118" t="s">
        <v>79</v>
      </c>
      <c r="Q268" s="118" t="s">
        <v>79</v>
      </c>
      <c r="R268" s="118" t="s">
        <v>79</v>
      </c>
      <c r="S268" s="118" t="s">
        <v>79</v>
      </c>
      <c r="T268" s="118" t="s">
        <v>79</v>
      </c>
      <c r="U268" s="118" t="s">
        <v>79</v>
      </c>
      <c r="V268" s="118" t="s">
        <v>79</v>
      </c>
      <c r="W268" s="114" t="s">
        <v>79</v>
      </c>
      <c r="X268" s="108"/>
      <c r="Y268" s="108"/>
      <c r="Z268" s="108"/>
      <c r="AA268" s="108"/>
      <c r="AB268" s="93">
        <f>IFERROR(VLOOKUP(K268,'Վարկանիշային չափորոշիչներ'!$G$6:$GE$68,4,FALSE),0)</f>
        <v>0</v>
      </c>
      <c r="AC268" s="93">
        <f>IFERROR(VLOOKUP(L268,'Վարկանիշային չափորոշիչներ'!$G$6:$GE$68,4,FALSE),0)</f>
        <v>0</v>
      </c>
      <c r="AD268" s="93">
        <f>IFERROR(VLOOKUP(M268,'Վարկանիշային չափորոշիչներ'!$G$6:$GE$68,4,FALSE),0)</f>
        <v>0</v>
      </c>
      <c r="AE268" s="93">
        <f>IFERROR(VLOOKUP(N268,'Վարկանիշային չափորոշիչներ'!$G$6:$GE$68,4,FALSE),0)</f>
        <v>0</v>
      </c>
      <c r="AF268" s="93">
        <f>IFERROR(VLOOKUP(O268,'Վարկանիշային չափորոշիչներ'!$G$6:$GE$68,4,FALSE),0)</f>
        <v>0</v>
      </c>
      <c r="AG268" s="93">
        <f>IFERROR(VLOOKUP(P268,'Վարկանիշային չափորոշիչներ'!$G$6:$GE$68,4,FALSE),0)</f>
        <v>0</v>
      </c>
      <c r="AH268" s="93">
        <f>IFERROR(VLOOKUP(Q268,'Վարկանիշային չափորոշիչներ'!$G$6:$GE$68,4,FALSE),0)</f>
        <v>0</v>
      </c>
      <c r="AI268" s="93">
        <f>IFERROR(VLOOKUP(R268,'Վարկանիշային չափորոշիչներ'!$G$6:$GE$68,4,FALSE),0)</f>
        <v>0</v>
      </c>
      <c r="AJ268" s="93">
        <f>IFERROR(VLOOKUP(S268,'Վարկանիշային չափորոշիչներ'!$G$6:$GE$68,4,FALSE),0)</f>
        <v>0</v>
      </c>
      <c r="AK268" s="93">
        <f>IFERROR(VLOOKUP(T268,'Վարկանիշային չափորոշիչներ'!$G$6:$GE$68,4,FALSE),0)</f>
        <v>0</v>
      </c>
      <c r="AL268" s="93">
        <f>IFERROR(VLOOKUP(U268,'Վարկանիշային չափորոշիչներ'!$G$6:$GE$68,4,FALSE),0)</f>
        <v>0</v>
      </c>
      <c r="AM268" s="93">
        <f>IFERROR(VLOOKUP(V268,'Վարկանիշային չափորոշիչներ'!$G$6:$GE$68,4,FALSE),0)</f>
        <v>0</v>
      </c>
      <c r="AN268" s="93">
        <f t="shared" si="69"/>
        <v>0</v>
      </c>
    </row>
    <row r="269" spans="1:40" ht="48" outlineLevel="2">
      <c r="A269" s="236">
        <v>1157</v>
      </c>
      <c r="B269" s="239">
        <v>12003</v>
      </c>
      <c r="C269" s="333" t="s">
        <v>362</v>
      </c>
      <c r="D269" s="240"/>
      <c r="E269" s="240"/>
      <c r="F269" s="241"/>
      <c r="G269" s="242"/>
      <c r="H269" s="242"/>
      <c r="I269" s="112"/>
      <c r="J269" s="112"/>
      <c r="K269" s="94"/>
      <c r="L269" s="94"/>
      <c r="M269" s="94"/>
      <c r="N269" s="94"/>
      <c r="O269" s="94"/>
      <c r="P269" s="94"/>
      <c r="Q269" s="94"/>
      <c r="R269" s="94"/>
      <c r="S269" s="94"/>
      <c r="T269" s="94"/>
      <c r="U269" s="94"/>
      <c r="V269" s="94"/>
      <c r="W269" s="93">
        <f t="shared" ref="W269:W295" si="83">AN269</f>
        <v>0</v>
      </c>
      <c r="X269" s="108"/>
      <c r="Y269" s="108"/>
      <c r="Z269" s="108"/>
      <c r="AA269" s="108"/>
      <c r="AB269" s="93">
        <f>IFERROR(VLOOKUP(K269,'Վարկանիշային չափորոշիչներ'!$G$6:$GE$68,4,FALSE),0)</f>
        <v>0</v>
      </c>
      <c r="AC269" s="93">
        <f>IFERROR(VLOOKUP(L269,'Վարկանիշային չափորոշիչներ'!$G$6:$GE$68,4,FALSE),0)</f>
        <v>0</v>
      </c>
      <c r="AD269" s="93">
        <f>IFERROR(VLOOKUP(M269,'Վարկանիշային չափորոշիչներ'!$G$6:$GE$68,4,FALSE),0)</f>
        <v>0</v>
      </c>
      <c r="AE269" s="93">
        <f>IFERROR(VLOOKUP(N269,'Վարկանիշային չափորոշիչներ'!$G$6:$GE$68,4,FALSE),0)</f>
        <v>0</v>
      </c>
      <c r="AF269" s="93">
        <f>IFERROR(VLOOKUP(O269,'Վարկանիշային չափորոշիչներ'!$G$6:$GE$68,4,FALSE),0)</f>
        <v>0</v>
      </c>
      <c r="AG269" s="93">
        <f>IFERROR(VLOOKUP(P269,'Վարկանիշային չափորոշիչներ'!$G$6:$GE$68,4,FALSE),0)</f>
        <v>0</v>
      </c>
      <c r="AH269" s="93">
        <f>IFERROR(VLOOKUP(Q269,'Վարկանիշային չափորոշիչներ'!$G$6:$GE$68,4,FALSE),0)</f>
        <v>0</v>
      </c>
      <c r="AI269" s="93">
        <f>IFERROR(VLOOKUP(R269,'Վարկանիշային չափորոշիչներ'!$G$6:$GE$68,4,FALSE),0)</f>
        <v>0</v>
      </c>
      <c r="AJ269" s="93">
        <f>IFERROR(VLOOKUP(S269,'Վարկանիշային չափորոշիչներ'!$G$6:$GE$68,4,FALSE),0)</f>
        <v>0</v>
      </c>
      <c r="AK269" s="93">
        <f>IFERROR(VLOOKUP(T269,'Վարկանիշային չափորոշիչներ'!$G$6:$GE$68,4,FALSE),0)</f>
        <v>0</v>
      </c>
      <c r="AL269" s="93">
        <f>IFERROR(VLOOKUP(U269,'Վարկանիշային չափորոշիչներ'!$G$6:$GE$68,4,FALSE),0)</f>
        <v>0</v>
      </c>
      <c r="AM269" s="93">
        <f>IFERROR(VLOOKUP(V269,'Վարկանիշային չափորոշիչներ'!$G$6:$GE$68,4,FALSE),0)</f>
        <v>0</v>
      </c>
      <c r="AN269" s="93">
        <f t="shared" si="69"/>
        <v>0</v>
      </c>
    </row>
    <row r="270" spans="1:40" ht="36" outlineLevel="2">
      <c r="A270" s="236">
        <v>1157</v>
      </c>
      <c r="B270" s="239">
        <v>12004</v>
      </c>
      <c r="C270" s="333" t="s">
        <v>363</v>
      </c>
      <c r="D270" s="240"/>
      <c r="E270" s="240"/>
      <c r="F270" s="241"/>
      <c r="G270" s="242"/>
      <c r="H270" s="242"/>
      <c r="I270" s="112"/>
      <c r="J270" s="112"/>
      <c r="K270" s="94"/>
      <c r="L270" s="94"/>
      <c r="M270" s="94"/>
      <c r="N270" s="94"/>
      <c r="O270" s="94"/>
      <c r="P270" s="94"/>
      <c r="Q270" s="94"/>
      <c r="R270" s="94"/>
      <c r="S270" s="94"/>
      <c r="T270" s="94"/>
      <c r="U270" s="94"/>
      <c r="V270" s="94"/>
      <c r="W270" s="93">
        <f t="shared" si="83"/>
        <v>0</v>
      </c>
      <c r="X270" s="108"/>
      <c r="Y270" s="108"/>
      <c r="Z270" s="108"/>
      <c r="AA270" s="108"/>
      <c r="AB270" s="93">
        <f>IFERROR(VLOOKUP(K270,'Վարկանիշային չափորոշիչներ'!$G$6:$GE$68,4,FALSE),0)</f>
        <v>0</v>
      </c>
      <c r="AC270" s="93">
        <f>IFERROR(VLOOKUP(L270,'Վարկանիշային չափորոշիչներ'!$G$6:$GE$68,4,FALSE),0)</f>
        <v>0</v>
      </c>
      <c r="AD270" s="93">
        <f>IFERROR(VLOOKUP(M270,'Վարկանիշային չափորոշիչներ'!$G$6:$GE$68,4,FALSE),0)</f>
        <v>0</v>
      </c>
      <c r="AE270" s="93">
        <f>IFERROR(VLOOKUP(N270,'Վարկանիշային չափորոշիչներ'!$G$6:$GE$68,4,FALSE),0)</f>
        <v>0</v>
      </c>
      <c r="AF270" s="93">
        <f>IFERROR(VLOOKUP(O270,'Վարկանիշային չափորոշիչներ'!$G$6:$GE$68,4,FALSE),0)</f>
        <v>0</v>
      </c>
      <c r="AG270" s="93">
        <f>IFERROR(VLOOKUP(P270,'Վարկանիշային չափորոշիչներ'!$G$6:$GE$68,4,FALSE),0)</f>
        <v>0</v>
      </c>
      <c r="AH270" s="93">
        <f>IFERROR(VLOOKUP(Q270,'Վարկանիշային չափորոշիչներ'!$G$6:$GE$68,4,FALSE),0)</f>
        <v>0</v>
      </c>
      <c r="AI270" s="93">
        <f>IFERROR(VLOOKUP(R270,'Վարկանիշային չափորոշիչներ'!$G$6:$GE$68,4,FALSE),0)</f>
        <v>0</v>
      </c>
      <c r="AJ270" s="93">
        <f>IFERROR(VLOOKUP(S270,'Վարկանիշային չափորոշիչներ'!$G$6:$GE$68,4,FALSE),0)</f>
        <v>0</v>
      </c>
      <c r="AK270" s="93">
        <f>IFERROR(VLOOKUP(T270,'Վարկանիշային չափորոշիչներ'!$G$6:$GE$68,4,FALSE),0)</f>
        <v>0</v>
      </c>
      <c r="AL270" s="93">
        <f>IFERROR(VLOOKUP(U270,'Վարկանիշային չափորոշիչներ'!$G$6:$GE$68,4,FALSE),0)</f>
        <v>0</v>
      </c>
      <c r="AM270" s="93">
        <f>IFERROR(VLOOKUP(V270,'Վարկանիշային չափորոշիչներ'!$G$6:$GE$68,4,FALSE),0)</f>
        <v>0</v>
      </c>
      <c r="AN270" s="93">
        <f t="shared" si="69"/>
        <v>0</v>
      </c>
    </row>
    <row r="271" spans="1:40" ht="24" outlineLevel="2">
      <c r="A271" s="236">
        <v>1157</v>
      </c>
      <c r="B271" s="239">
        <v>12006</v>
      </c>
      <c r="C271" s="333" t="s">
        <v>364</v>
      </c>
      <c r="D271" s="240"/>
      <c r="E271" s="240"/>
      <c r="F271" s="241"/>
      <c r="G271" s="242"/>
      <c r="H271" s="242"/>
      <c r="I271" s="112"/>
      <c r="J271" s="112"/>
      <c r="K271" s="94"/>
      <c r="L271" s="94"/>
      <c r="M271" s="94"/>
      <c r="N271" s="94"/>
      <c r="O271" s="94"/>
      <c r="P271" s="94"/>
      <c r="Q271" s="94"/>
      <c r="R271" s="94"/>
      <c r="S271" s="94"/>
      <c r="T271" s="94"/>
      <c r="U271" s="94"/>
      <c r="V271" s="94"/>
      <c r="W271" s="93">
        <f t="shared" si="83"/>
        <v>0</v>
      </c>
      <c r="X271" s="108"/>
      <c r="Y271" s="108"/>
      <c r="Z271" s="108"/>
      <c r="AA271" s="108"/>
      <c r="AB271" s="93">
        <f>IFERROR(VLOOKUP(K271,'Վարկանիշային չափորոշիչներ'!$G$6:$GE$68,4,FALSE),0)</f>
        <v>0</v>
      </c>
      <c r="AC271" s="93">
        <f>IFERROR(VLOOKUP(L271,'Վարկանիշային չափորոշիչներ'!$G$6:$GE$68,4,FALSE),0)</f>
        <v>0</v>
      </c>
      <c r="AD271" s="93">
        <f>IFERROR(VLOOKUP(M271,'Վարկանիշային չափորոշիչներ'!$G$6:$GE$68,4,FALSE),0)</f>
        <v>0</v>
      </c>
      <c r="AE271" s="93">
        <f>IFERROR(VLOOKUP(N271,'Վարկանիշային չափորոշիչներ'!$G$6:$GE$68,4,FALSE),0)</f>
        <v>0</v>
      </c>
      <c r="AF271" s="93">
        <f>IFERROR(VLOOKUP(O271,'Վարկանիշային չափորոշիչներ'!$G$6:$GE$68,4,FALSE),0)</f>
        <v>0</v>
      </c>
      <c r="AG271" s="93">
        <f>IFERROR(VLOOKUP(P271,'Վարկանիշային չափորոշիչներ'!$G$6:$GE$68,4,FALSE),0)</f>
        <v>0</v>
      </c>
      <c r="AH271" s="93">
        <f>IFERROR(VLOOKUP(Q271,'Վարկանիշային չափորոշիչներ'!$G$6:$GE$68,4,FALSE),0)</f>
        <v>0</v>
      </c>
      <c r="AI271" s="93">
        <f>IFERROR(VLOOKUP(R271,'Վարկանիշային չափորոշիչներ'!$G$6:$GE$68,4,FALSE),0)</f>
        <v>0</v>
      </c>
      <c r="AJ271" s="93">
        <f>IFERROR(VLOOKUP(S271,'Վարկանիշային չափորոշիչներ'!$G$6:$GE$68,4,FALSE),0)</f>
        <v>0</v>
      </c>
      <c r="AK271" s="93">
        <f>IFERROR(VLOOKUP(T271,'Վարկանիշային չափորոշիչներ'!$G$6:$GE$68,4,FALSE),0)</f>
        <v>0</v>
      </c>
      <c r="AL271" s="93">
        <f>IFERROR(VLOOKUP(U271,'Վարկանիշային չափորոշիչներ'!$G$6:$GE$68,4,FALSE),0)</f>
        <v>0</v>
      </c>
      <c r="AM271" s="93">
        <f>IFERROR(VLOOKUP(V271,'Վարկանիշային չափորոշիչներ'!$G$6:$GE$68,4,FALSE),0)</f>
        <v>0</v>
      </c>
      <c r="AN271" s="93">
        <f t="shared" si="69"/>
        <v>0</v>
      </c>
    </row>
    <row r="272" spans="1:40" ht="36" outlineLevel="2">
      <c r="A272" s="236">
        <v>1157</v>
      </c>
      <c r="B272" s="239">
        <v>12008</v>
      </c>
      <c r="C272" s="333" t="s">
        <v>365</v>
      </c>
      <c r="D272" s="240"/>
      <c r="E272" s="262"/>
      <c r="F272" s="241"/>
      <c r="G272" s="276"/>
      <c r="H272" s="276"/>
      <c r="I272" s="122"/>
      <c r="J272" s="122"/>
      <c r="K272" s="95"/>
      <c r="L272" s="95"/>
      <c r="M272" s="95"/>
      <c r="N272" s="95"/>
      <c r="O272" s="95"/>
      <c r="P272" s="95"/>
      <c r="Q272" s="95"/>
      <c r="R272" s="95"/>
      <c r="S272" s="95"/>
      <c r="T272" s="95"/>
      <c r="U272" s="95"/>
      <c r="V272" s="95"/>
      <c r="W272" s="93">
        <f t="shared" si="83"/>
        <v>0</v>
      </c>
      <c r="X272" s="108"/>
      <c r="Y272" s="108"/>
      <c r="Z272" s="108"/>
      <c r="AA272" s="108"/>
      <c r="AB272" s="93">
        <f>IFERROR(VLOOKUP(K272,'Վարկանիշային չափորոշիչներ'!$G$6:$GE$68,4,FALSE),0)</f>
        <v>0</v>
      </c>
      <c r="AC272" s="93">
        <f>IFERROR(VLOOKUP(L272,'Վարկանիշային չափորոշիչներ'!$G$6:$GE$68,4,FALSE),0)</f>
        <v>0</v>
      </c>
      <c r="AD272" s="93">
        <f>IFERROR(VLOOKUP(M272,'Վարկանիշային չափորոշիչներ'!$G$6:$GE$68,4,FALSE),0)</f>
        <v>0</v>
      </c>
      <c r="AE272" s="93">
        <f>IFERROR(VLOOKUP(N272,'Վարկանիշային չափորոշիչներ'!$G$6:$GE$68,4,FALSE),0)</f>
        <v>0</v>
      </c>
      <c r="AF272" s="93">
        <f>IFERROR(VLOOKUP(O272,'Վարկանիշային չափորոշիչներ'!$G$6:$GE$68,4,FALSE),0)</f>
        <v>0</v>
      </c>
      <c r="AG272" s="93">
        <f>IFERROR(VLOOKUP(P272,'Վարկանիշային չափորոշիչներ'!$G$6:$GE$68,4,FALSE),0)</f>
        <v>0</v>
      </c>
      <c r="AH272" s="93">
        <f>IFERROR(VLOOKUP(Q272,'Վարկանիշային չափորոշիչներ'!$G$6:$GE$68,4,FALSE),0)</f>
        <v>0</v>
      </c>
      <c r="AI272" s="93">
        <f>IFERROR(VLOOKUP(R272,'Վարկանիշային չափորոշիչներ'!$G$6:$GE$68,4,FALSE),0)</f>
        <v>0</v>
      </c>
      <c r="AJ272" s="93">
        <f>IFERROR(VLOOKUP(S272,'Վարկանիշային չափորոշիչներ'!$G$6:$GE$68,4,FALSE),0)</f>
        <v>0</v>
      </c>
      <c r="AK272" s="93">
        <f>IFERROR(VLOOKUP(T272,'Վարկանիշային չափորոշիչներ'!$G$6:$GE$68,4,FALSE),0)</f>
        <v>0</v>
      </c>
      <c r="AL272" s="93">
        <f>IFERROR(VLOOKUP(U272,'Վարկանիշային չափորոշիչներ'!$G$6:$GE$68,4,FALSE),0)</f>
        <v>0</v>
      </c>
      <c r="AM272" s="93">
        <f>IFERROR(VLOOKUP(V272,'Վարկանիշային չափորոշիչներ'!$G$6:$GE$68,4,FALSE),0)</f>
        <v>0</v>
      </c>
      <c r="AN272" s="93">
        <f t="shared" si="69"/>
        <v>0</v>
      </c>
    </row>
    <row r="273" spans="1:40" ht="36" outlineLevel="2">
      <c r="A273" s="236">
        <v>1157</v>
      </c>
      <c r="B273" s="239">
        <v>12012</v>
      </c>
      <c r="C273" s="333" t="s">
        <v>366</v>
      </c>
      <c r="D273" s="240"/>
      <c r="E273" s="240"/>
      <c r="F273" s="241"/>
      <c r="G273" s="242"/>
      <c r="H273" s="242"/>
      <c r="I273" s="112"/>
      <c r="J273" s="112"/>
      <c r="K273" s="94"/>
      <c r="L273" s="94"/>
      <c r="M273" s="94"/>
      <c r="N273" s="94"/>
      <c r="O273" s="94"/>
      <c r="P273" s="94"/>
      <c r="Q273" s="94"/>
      <c r="R273" s="94"/>
      <c r="S273" s="94"/>
      <c r="T273" s="94"/>
      <c r="U273" s="94"/>
      <c r="V273" s="94"/>
      <c r="W273" s="93">
        <f t="shared" si="83"/>
        <v>0</v>
      </c>
      <c r="X273" s="108"/>
      <c r="Y273" s="108"/>
      <c r="Z273" s="108"/>
      <c r="AA273" s="108"/>
      <c r="AB273" s="93">
        <f>IFERROR(VLOOKUP(K273,'Վարկանիշային չափորոշիչներ'!$G$6:$GE$68,4,FALSE),0)</f>
        <v>0</v>
      </c>
      <c r="AC273" s="93">
        <f>IFERROR(VLOOKUP(L273,'Վարկանիշային չափորոշիչներ'!$G$6:$GE$68,4,FALSE),0)</f>
        <v>0</v>
      </c>
      <c r="AD273" s="93">
        <f>IFERROR(VLOOKUP(M273,'Վարկանիշային չափորոշիչներ'!$G$6:$GE$68,4,FALSE),0)</f>
        <v>0</v>
      </c>
      <c r="AE273" s="93">
        <f>IFERROR(VLOOKUP(N273,'Վարկանիշային չափորոշիչներ'!$G$6:$GE$68,4,FALSE),0)</f>
        <v>0</v>
      </c>
      <c r="AF273" s="93">
        <f>IFERROR(VLOOKUP(O273,'Վարկանիշային չափորոշիչներ'!$G$6:$GE$68,4,FALSE),0)</f>
        <v>0</v>
      </c>
      <c r="AG273" s="93">
        <f>IFERROR(VLOOKUP(P273,'Վարկանիշային չափորոշիչներ'!$G$6:$GE$68,4,FALSE),0)</f>
        <v>0</v>
      </c>
      <c r="AH273" s="93">
        <f>IFERROR(VLOOKUP(Q273,'Վարկանիշային չափորոշիչներ'!$G$6:$GE$68,4,FALSE),0)</f>
        <v>0</v>
      </c>
      <c r="AI273" s="93">
        <f>IFERROR(VLOOKUP(R273,'Վարկանիշային չափորոշիչներ'!$G$6:$GE$68,4,FALSE),0)</f>
        <v>0</v>
      </c>
      <c r="AJ273" s="93">
        <f>IFERROR(VLOOKUP(S273,'Վարկանիշային չափորոշիչներ'!$G$6:$GE$68,4,FALSE),0)</f>
        <v>0</v>
      </c>
      <c r="AK273" s="93">
        <f>IFERROR(VLOOKUP(T273,'Վարկանիշային չափորոշիչներ'!$G$6:$GE$68,4,FALSE),0)</f>
        <v>0</v>
      </c>
      <c r="AL273" s="93">
        <f>IFERROR(VLOOKUP(U273,'Վարկանիշային չափորոշիչներ'!$G$6:$GE$68,4,FALSE),0)</f>
        <v>0</v>
      </c>
      <c r="AM273" s="93">
        <f>IFERROR(VLOOKUP(V273,'Վարկանիշային չափորոշիչներ'!$G$6:$GE$68,4,FALSE),0)</f>
        <v>0</v>
      </c>
      <c r="AN273" s="93">
        <f t="shared" si="69"/>
        <v>0</v>
      </c>
    </row>
    <row r="274" spans="1:40" ht="36" outlineLevel="2">
      <c r="A274" s="236">
        <v>1157</v>
      </c>
      <c r="B274" s="239">
        <v>12013</v>
      </c>
      <c r="C274" s="333" t="s">
        <v>367</v>
      </c>
      <c r="D274" s="240"/>
      <c r="E274" s="240"/>
      <c r="F274" s="241"/>
      <c r="G274" s="242"/>
      <c r="H274" s="242"/>
      <c r="I274" s="112"/>
      <c r="J274" s="112"/>
      <c r="K274" s="94"/>
      <c r="L274" s="94"/>
      <c r="M274" s="94"/>
      <c r="N274" s="94"/>
      <c r="O274" s="94"/>
      <c r="P274" s="94"/>
      <c r="Q274" s="94"/>
      <c r="R274" s="94"/>
      <c r="S274" s="94"/>
      <c r="T274" s="94"/>
      <c r="U274" s="94"/>
      <c r="V274" s="94"/>
      <c r="W274" s="93">
        <f t="shared" si="83"/>
        <v>0</v>
      </c>
      <c r="X274" s="108"/>
      <c r="Y274" s="108"/>
      <c r="Z274" s="108"/>
      <c r="AA274" s="108"/>
      <c r="AB274" s="93">
        <f>IFERROR(VLOOKUP(K274,'Վարկանիշային չափորոշիչներ'!$G$6:$GE$68,4,FALSE),0)</f>
        <v>0</v>
      </c>
      <c r="AC274" s="93">
        <f>IFERROR(VLOOKUP(L274,'Վարկանիշային չափորոշիչներ'!$G$6:$GE$68,4,FALSE),0)</f>
        <v>0</v>
      </c>
      <c r="AD274" s="93">
        <f>IFERROR(VLOOKUP(M274,'Վարկանիշային չափորոշիչներ'!$G$6:$GE$68,4,FALSE),0)</f>
        <v>0</v>
      </c>
      <c r="AE274" s="93">
        <f>IFERROR(VLOOKUP(N274,'Վարկանիշային չափորոշիչներ'!$G$6:$GE$68,4,FALSE),0)</f>
        <v>0</v>
      </c>
      <c r="AF274" s="93">
        <f>IFERROR(VLOOKUP(O274,'Վարկանիշային չափորոշիչներ'!$G$6:$GE$68,4,FALSE),0)</f>
        <v>0</v>
      </c>
      <c r="AG274" s="93">
        <f>IFERROR(VLOOKUP(P274,'Վարկանիշային չափորոշիչներ'!$G$6:$GE$68,4,FALSE),0)</f>
        <v>0</v>
      </c>
      <c r="AH274" s="93">
        <f>IFERROR(VLOOKUP(Q274,'Վարկանիշային չափորոշիչներ'!$G$6:$GE$68,4,FALSE),0)</f>
        <v>0</v>
      </c>
      <c r="AI274" s="93">
        <f>IFERROR(VLOOKUP(R274,'Վարկանիշային չափորոշիչներ'!$G$6:$GE$68,4,FALSE),0)</f>
        <v>0</v>
      </c>
      <c r="AJ274" s="93">
        <f>IFERROR(VLOOKUP(S274,'Վարկանիշային չափորոշիչներ'!$G$6:$GE$68,4,FALSE),0)</f>
        <v>0</v>
      </c>
      <c r="AK274" s="93">
        <f>IFERROR(VLOOKUP(T274,'Վարկանիշային չափորոշիչներ'!$G$6:$GE$68,4,FALSE),0)</f>
        <v>0</v>
      </c>
      <c r="AL274" s="93">
        <f>IFERROR(VLOOKUP(U274,'Վարկանիշային չափորոշիչներ'!$G$6:$GE$68,4,FALSE),0)</f>
        <v>0</v>
      </c>
      <c r="AM274" s="93">
        <f>IFERROR(VLOOKUP(V274,'Վարկանիշային չափորոշիչներ'!$G$6:$GE$68,4,FALSE),0)</f>
        <v>0</v>
      </c>
      <c r="AN274" s="93">
        <f t="shared" si="69"/>
        <v>0</v>
      </c>
    </row>
    <row r="275" spans="1:40" ht="36" outlineLevel="2">
      <c r="A275" s="236">
        <v>1157</v>
      </c>
      <c r="B275" s="239">
        <v>12014</v>
      </c>
      <c r="C275" s="333" t="s">
        <v>368</v>
      </c>
      <c r="D275" s="240"/>
      <c r="E275" s="240"/>
      <c r="F275" s="241"/>
      <c r="G275" s="242"/>
      <c r="H275" s="242"/>
      <c r="I275" s="112"/>
      <c r="J275" s="112"/>
      <c r="K275" s="94"/>
      <c r="L275" s="94"/>
      <c r="M275" s="94"/>
      <c r="N275" s="94"/>
      <c r="O275" s="94"/>
      <c r="P275" s="94"/>
      <c r="Q275" s="94"/>
      <c r="R275" s="94"/>
      <c r="S275" s="94"/>
      <c r="T275" s="94"/>
      <c r="U275" s="94"/>
      <c r="V275" s="94"/>
      <c r="W275" s="93">
        <f t="shared" si="83"/>
        <v>0</v>
      </c>
      <c r="X275" s="108"/>
      <c r="Y275" s="108"/>
      <c r="Z275" s="108"/>
      <c r="AA275" s="108"/>
      <c r="AB275" s="93">
        <f>IFERROR(VLOOKUP(K275,'Վարկանիշային չափորոշիչներ'!$G$6:$GE$68,4,FALSE),0)</f>
        <v>0</v>
      </c>
      <c r="AC275" s="93">
        <f>IFERROR(VLOOKUP(L275,'Վարկանիշային չափորոշիչներ'!$G$6:$GE$68,4,FALSE),0)</f>
        <v>0</v>
      </c>
      <c r="AD275" s="93">
        <f>IFERROR(VLOOKUP(M275,'Վարկանիշային չափորոշիչներ'!$G$6:$GE$68,4,FALSE),0)</f>
        <v>0</v>
      </c>
      <c r="AE275" s="93">
        <f>IFERROR(VLOOKUP(N275,'Վարկանիշային չափորոշիչներ'!$G$6:$GE$68,4,FALSE),0)</f>
        <v>0</v>
      </c>
      <c r="AF275" s="93">
        <f>IFERROR(VLOOKUP(O275,'Վարկանիշային չափորոշիչներ'!$G$6:$GE$68,4,FALSE),0)</f>
        <v>0</v>
      </c>
      <c r="AG275" s="93">
        <f>IFERROR(VLOOKUP(P275,'Վարկանիշային չափորոշիչներ'!$G$6:$GE$68,4,FALSE),0)</f>
        <v>0</v>
      </c>
      <c r="AH275" s="93">
        <f>IFERROR(VLOOKUP(Q275,'Վարկանիշային չափորոշիչներ'!$G$6:$GE$68,4,FALSE),0)</f>
        <v>0</v>
      </c>
      <c r="AI275" s="93">
        <f>IFERROR(VLOOKUP(R275,'Վարկանիշային չափորոշիչներ'!$G$6:$GE$68,4,FALSE),0)</f>
        <v>0</v>
      </c>
      <c r="AJ275" s="93">
        <f>IFERROR(VLOOKUP(S275,'Վարկանիշային չափորոշիչներ'!$G$6:$GE$68,4,FALSE),0)</f>
        <v>0</v>
      </c>
      <c r="AK275" s="93">
        <f>IFERROR(VLOOKUP(T275,'Վարկանիշային չափորոշիչներ'!$G$6:$GE$68,4,FALSE),0)</f>
        <v>0</v>
      </c>
      <c r="AL275" s="93">
        <f>IFERROR(VLOOKUP(U275,'Վարկանիշային չափորոշիչներ'!$G$6:$GE$68,4,FALSE),0)</f>
        <v>0</v>
      </c>
      <c r="AM275" s="93">
        <f>IFERROR(VLOOKUP(V275,'Վարկանիշային չափորոշիչներ'!$G$6:$GE$68,4,FALSE),0)</f>
        <v>0</v>
      </c>
      <c r="AN275" s="93">
        <f t="shared" si="69"/>
        <v>0</v>
      </c>
    </row>
    <row r="276" spans="1:40" ht="36" outlineLevel="2">
      <c r="A276" s="236">
        <v>1157</v>
      </c>
      <c r="B276" s="239">
        <v>12016</v>
      </c>
      <c r="C276" s="333" t="s">
        <v>369</v>
      </c>
      <c r="D276" s="240"/>
      <c r="E276" s="240"/>
      <c r="F276" s="241"/>
      <c r="G276" s="242"/>
      <c r="H276" s="242"/>
      <c r="I276" s="112"/>
      <c r="J276" s="112"/>
      <c r="K276" s="94"/>
      <c r="L276" s="94"/>
      <c r="M276" s="94"/>
      <c r="N276" s="94"/>
      <c r="O276" s="94"/>
      <c r="P276" s="94"/>
      <c r="Q276" s="94"/>
      <c r="R276" s="94"/>
      <c r="S276" s="94"/>
      <c r="T276" s="94"/>
      <c r="U276" s="94"/>
      <c r="V276" s="94"/>
      <c r="W276" s="93">
        <f t="shared" si="83"/>
        <v>0</v>
      </c>
      <c r="X276" s="108"/>
      <c r="Y276" s="108"/>
      <c r="Z276" s="108"/>
      <c r="AA276" s="108"/>
      <c r="AB276" s="93">
        <f>IFERROR(VLOOKUP(K276,'Վարկանիշային չափորոշիչներ'!$G$6:$GE$68,4,FALSE),0)</f>
        <v>0</v>
      </c>
      <c r="AC276" s="93">
        <f>IFERROR(VLOOKUP(L276,'Վարկանիշային չափորոշիչներ'!$G$6:$GE$68,4,FALSE),0)</f>
        <v>0</v>
      </c>
      <c r="AD276" s="93">
        <f>IFERROR(VLOOKUP(M276,'Վարկանիշային չափորոշիչներ'!$G$6:$GE$68,4,FALSE),0)</f>
        <v>0</v>
      </c>
      <c r="AE276" s="93">
        <f>IFERROR(VLOOKUP(N276,'Վարկանիշային չափորոշիչներ'!$G$6:$GE$68,4,FALSE),0)</f>
        <v>0</v>
      </c>
      <c r="AF276" s="93">
        <f>IFERROR(VLOOKUP(O276,'Վարկանիշային չափորոշիչներ'!$G$6:$GE$68,4,FALSE),0)</f>
        <v>0</v>
      </c>
      <c r="AG276" s="93">
        <f>IFERROR(VLOOKUP(P276,'Վարկանիշային չափորոշիչներ'!$G$6:$GE$68,4,FALSE),0)</f>
        <v>0</v>
      </c>
      <c r="AH276" s="93">
        <f>IFERROR(VLOOKUP(Q276,'Վարկանիշային չափորոշիչներ'!$G$6:$GE$68,4,FALSE),0)</f>
        <v>0</v>
      </c>
      <c r="AI276" s="93">
        <f>IFERROR(VLOOKUP(R276,'Վարկանիշային չափորոշիչներ'!$G$6:$GE$68,4,FALSE),0)</f>
        <v>0</v>
      </c>
      <c r="AJ276" s="93">
        <f>IFERROR(VLOOKUP(S276,'Վարկանիշային չափորոշիչներ'!$G$6:$GE$68,4,FALSE),0)</f>
        <v>0</v>
      </c>
      <c r="AK276" s="93">
        <f>IFERROR(VLOOKUP(T276,'Վարկանիշային չափորոշիչներ'!$G$6:$GE$68,4,FALSE),0)</f>
        <v>0</v>
      </c>
      <c r="AL276" s="93">
        <f>IFERROR(VLOOKUP(U276,'Վարկանիշային չափորոշիչներ'!$G$6:$GE$68,4,FALSE),0)</f>
        <v>0</v>
      </c>
      <c r="AM276" s="93">
        <f>IFERROR(VLOOKUP(V276,'Վարկանիշային չափորոշիչներ'!$G$6:$GE$68,4,FALSE),0)</f>
        <v>0</v>
      </c>
      <c r="AN276" s="93">
        <f t="shared" si="69"/>
        <v>0</v>
      </c>
    </row>
    <row r="277" spans="1:40" ht="24" outlineLevel="2">
      <c r="A277" s="236">
        <v>1157</v>
      </c>
      <c r="B277" s="239">
        <v>12017</v>
      </c>
      <c r="C277" s="333" t="s">
        <v>370</v>
      </c>
      <c r="D277" s="240"/>
      <c r="E277" s="240"/>
      <c r="F277" s="241"/>
      <c r="G277" s="242"/>
      <c r="H277" s="242"/>
      <c r="I277" s="112"/>
      <c r="J277" s="112"/>
      <c r="K277" s="94"/>
      <c r="L277" s="94"/>
      <c r="M277" s="94"/>
      <c r="N277" s="94"/>
      <c r="O277" s="94"/>
      <c r="P277" s="94"/>
      <c r="Q277" s="94"/>
      <c r="R277" s="94"/>
      <c r="S277" s="94"/>
      <c r="T277" s="94"/>
      <c r="U277" s="94"/>
      <c r="V277" s="94"/>
      <c r="W277" s="93">
        <f t="shared" si="83"/>
        <v>0</v>
      </c>
      <c r="X277" s="108"/>
      <c r="Y277" s="108"/>
      <c r="Z277" s="108"/>
      <c r="AA277" s="108"/>
      <c r="AB277" s="93">
        <f>IFERROR(VLOOKUP(K277,'Վարկանիշային չափորոշիչներ'!$G$6:$GE$68,4,FALSE),0)</f>
        <v>0</v>
      </c>
      <c r="AC277" s="93">
        <f>IFERROR(VLOOKUP(L277,'Վարկանիշային չափորոշիչներ'!$G$6:$GE$68,4,FALSE),0)</f>
        <v>0</v>
      </c>
      <c r="AD277" s="93">
        <f>IFERROR(VLOOKUP(M277,'Վարկանիշային չափորոշիչներ'!$G$6:$GE$68,4,FALSE),0)</f>
        <v>0</v>
      </c>
      <c r="AE277" s="93">
        <f>IFERROR(VLOOKUP(N277,'Վարկանիշային չափորոշիչներ'!$G$6:$GE$68,4,FALSE),0)</f>
        <v>0</v>
      </c>
      <c r="AF277" s="93">
        <f>IFERROR(VLOOKUP(O277,'Վարկանիշային չափորոշիչներ'!$G$6:$GE$68,4,FALSE),0)</f>
        <v>0</v>
      </c>
      <c r="AG277" s="93">
        <f>IFERROR(VLOOKUP(P277,'Վարկանիշային չափորոշիչներ'!$G$6:$GE$68,4,FALSE),0)</f>
        <v>0</v>
      </c>
      <c r="AH277" s="93">
        <f>IFERROR(VLOOKUP(Q277,'Վարկանիշային չափորոշիչներ'!$G$6:$GE$68,4,FALSE),0)</f>
        <v>0</v>
      </c>
      <c r="AI277" s="93">
        <f>IFERROR(VLOOKUP(R277,'Վարկանիշային չափորոշիչներ'!$G$6:$GE$68,4,FALSE),0)</f>
        <v>0</v>
      </c>
      <c r="AJ277" s="93">
        <f>IFERROR(VLOOKUP(S277,'Վարկանիշային չափորոշիչներ'!$G$6:$GE$68,4,FALSE),0)</f>
        <v>0</v>
      </c>
      <c r="AK277" s="93">
        <f>IFERROR(VLOOKUP(T277,'Վարկանիշային չափորոշիչներ'!$G$6:$GE$68,4,FALSE),0)</f>
        <v>0</v>
      </c>
      <c r="AL277" s="93">
        <f>IFERROR(VLOOKUP(U277,'Վարկանիշային չափորոշիչներ'!$G$6:$GE$68,4,FALSE),0)</f>
        <v>0</v>
      </c>
      <c r="AM277" s="93">
        <f>IFERROR(VLOOKUP(V277,'Վարկանիշային չափորոշիչներ'!$G$6:$GE$68,4,FALSE),0)</f>
        <v>0</v>
      </c>
      <c r="AN277" s="93">
        <f t="shared" si="69"/>
        <v>0</v>
      </c>
    </row>
    <row r="278" spans="1:40" ht="36" outlineLevel="2">
      <c r="A278" s="236">
        <v>1157</v>
      </c>
      <c r="B278" s="239">
        <v>12018</v>
      </c>
      <c r="C278" s="333" t="s">
        <v>371</v>
      </c>
      <c r="D278" s="240"/>
      <c r="E278" s="240"/>
      <c r="F278" s="241"/>
      <c r="G278" s="242"/>
      <c r="H278" s="242"/>
      <c r="I278" s="112"/>
      <c r="J278" s="112"/>
      <c r="K278" s="94"/>
      <c r="L278" s="94"/>
      <c r="M278" s="94"/>
      <c r="N278" s="94"/>
      <c r="O278" s="94"/>
      <c r="P278" s="94"/>
      <c r="Q278" s="94"/>
      <c r="R278" s="94"/>
      <c r="S278" s="94"/>
      <c r="T278" s="94"/>
      <c r="U278" s="94"/>
      <c r="V278" s="94"/>
      <c r="W278" s="93">
        <f t="shared" si="83"/>
        <v>0</v>
      </c>
      <c r="X278" s="108"/>
      <c r="Y278" s="108"/>
      <c r="Z278" s="108"/>
      <c r="AA278" s="108"/>
      <c r="AB278" s="93">
        <f>IFERROR(VLOOKUP(K278,'Վարկանիշային չափորոշիչներ'!$G$6:$GE$68,4,FALSE),0)</f>
        <v>0</v>
      </c>
      <c r="AC278" s="93">
        <f>IFERROR(VLOOKUP(L278,'Վարկանիշային չափորոշիչներ'!$G$6:$GE$68,4,FALSE),0)</f>
        <v>0</v>
      </c>
      <c r="AD278" s="93">
        <f>IFERROR(VLOOKUP(M278,'Վարկանիշային չափորոշիչներ'!$G$6:$GE$68,4,FALSE),0)</f>
        <v>0</v>
      </c>
      <c r="AE278" s="93">
        <f>IFERROR(VLOOKUP(N278,'Վարկանիշային չափորոշիչներ'!$G$6:$GE$68,4,FALSE),0)</f>
        <v>0</v>
      </c>
      <c r="AF278" s="93">
        <f>IFERROR(VLOOKUP(O278,'Վարկանիշային չափորոշիչներ'!$G$6:$GE$68,4,FALSE),0)</f>
        <v>0</v>
      </c>
      <c r="AG278" s="93">
        <f>IFERROR(VLOOKUP(P278,'Վարկանիշային չափորոշիչներ'!$G$6:$GE$68,4,FALSE),0)</f>
        <v>0</v>
      </c>
      <c r="AH278" s="93">
        <f>IFERROR(VLOOKUP(Q278,'Վարկանիշային չափորոշիչներ'!$G$6:$GE$68,4,FALSE),0)</f>
        <v>0</v>
      </c>
      <c r="AI278" s="93">
        <f>IFERROR(VLOOKUP(R278,'Վարկանիշային չափորոշիչներ'!$G$6:$GE$68,4,FALSE),0)</f>
        <v>0</v>
      </c>
      <c r="AJ278" s="93">
        <f>IFERROR(VLOOKUP(S278,'Վարկանիշային չափորոշիչներ'!$G$6:$GE$68,4,FALSE),0)</f>
        <v>0</v>
      </c>
      <c r="AK278" s="93">
        <f>IFERROR(VLOOKUP(T278,'Վարկանիշային չափորոշիչներ'!$G$6:$GE$68,4,FALSE),0)</f>
        <v>0</v>
      </c>
      <c r="AL278" s="93">
        <f>IFERROR(VLOOKUP(U278,'Վարկանիշային չափորոշիչներ'!$G$6:$GE$68,4,FALSE),0)</f>
        <v>0</v>
      </c>
      <c r="AM278" s="93">
        <f>IFERROR(VLOOKUP(V278,'Վարկանիշային չափորոշիչներ'!$G$6:$GE$68,4,FALSE),0)</f>
        <v>0</v>
      </c>
      <c r="AN278" s="93">
        <f t="shared" si="69"/>
        <v>0</v>
      </c>
    </row>
    <row r="279" spans="1:40" ht="36" outlineLevel="2">
      <c r="A279" s="236">
        <v>1157</v>
      </c>
      <c r="B279" s="239">
        <v>12020</v>
      </c>
      <c r="C279" s="333" t="s">
        <v>372</v>
      </c>
      <c r="D279" s="240"/>
      <c r="E279" s="240"/>
      <c r="F279" s="241"/>
      <c r="G279" s="242"/>
      <c r="H279" s="242"/>
      <c r="I279" s="112"/>
      <c r="J279" s="112"/>
      <c r="K279" s="94"/>
      <c r="L279" s="94"/>
      <c r="M279" s="94"/>
      <c r="N279" s="94"/>
      <c r="O279" s="94"/>
      <c r="P279" s="94"/>
      <c r="Q279" s="94"/>
      <c r="R279" s="94"/>
      <c r="S279" s="94"/>
      <c r="T279" s="94"/>
      <c r="U279" s="94"/>
      <c r="V279" s="94"/>
      <c r="W279" s="93">
        <f t="shared" si="83"/>
        <v>0</v>
      </c>
      <c r="X279" s="108"/>
      <c r="Y279" s="108"/>
      <c r="Z279" s="108"/>
      <c r="AA279" s="108"/>
      <c r="AB279" s="93">
        <f>IFERROR(VLOOKUP(K279,'Վարկանիշային չափորոշիչներ'!$G$6:$GE$68,4,FALSE),0)</f>
        <v>0</v>
      </c>
      <c r="AC279" s="93">
        <f>IFERROR(VLOOKUP(L279,'Վարկանիշային չափորոշիչներ'!$G$6:$GE$68,4,FALSE),0)</f>
        <v>0</v>
      </c>
      <c r="AD279" s="93">
        <f>IFERROR(VLOOKUP(M279,'Վարկանիշային չափորոշիչներ'!$G$6:$GE$68,4,FALSE),0)</f>
        <v>0</v>
      </c>
      <c r="AE279" s="93">
        <f>IFERROR(VLOOKUP(N279,'Վարկանիշային չափորոշիչներ'!$G$6:$GE$68,4,FALSE),0)</f>
        <v>0</v>
      </c>
      <c r="AF279" s="93">
        <f>IFERROR(VLOOKUP(O279,'Վարկանիշային չափորոշիչներ'!$G$6:$GE$68,4,FALSE),0)</f>
        <v>0</v>
      </c>
      <c r="AG279" s="93">
        <f>IFERROR(VLOOKUP(P279,'Վարկանիշային չափորոշիչներ'!$G$6:$GE$68,4,FALSE),0)</f>
        <v>0</v>
      </c>
      <c r="AH279" s="93">
        <f>IFERROR(VLOOKUP(Q279,'Վարկանիշային չափորոշիչներ'!$G$6:$GE$68,4,FALSE),0)</f>
        <v>0</v>
      </c>
      <c r="AI279" s="93">
        <f>IFERROR(VLOOKUP(R279,'Վարկանիշային չափորոշիչներ'!$G$6:$GE$68,4,FALSE),0)</f>
        <v>0</v>
      </c>
      <c r="AJ279" s="93">
        <f>IFERROR(VLOOKUP(S279,'Վարկանիշային չափորոշիչներ'!$G$6:$GE$68,4,FALSE),0)</f>
        <v>0</v>
      </c>
      <c r="AK279" s="93">
        <f>IFERROR(VLOOKUP(T279,'Վարկանիշային չափորոշիչներ'!$G$6:$GE$68,4,FALSE),0)</f>
        <v>0</v>
      </c>
      <c r="AL279" s="93">
        <f>IFERROR(VLOOKUP(U279,'Վարկանիշային չափորոշիչներ'!$G$6:$GE$68,4,FALSE),0)</f>
        <v>0</v>
      </c>
      <c r="AM279" s="93">
        <f>IFERROR(VLOOKUP(V279,'Վարկանիշային չափորոշիչներ'!$G$6:$GE$68,4,FALSE),0)</f>
        <v>0</v>
      </c>
      <c r="AN279" s="93">
        <f t="shared" si="69"/>
        <v>0</v>
      </c>
    </row>
    <row r="280" spans="1:40" ht="36" outlineLevel="2">
      <c r="A280" s="236">
        <v>1157</v>
      </c>
      <c r="B280" s="239">
        <v>12021</v>
      </c>
      <c r="C280" s="333" t="s">
        <v>373</v>
      </c>
      <c r="D280" s="240"/>
      <c r="E280" s="240"/>
      <c r="F280" s="241"/>
      <c r="G280" s="242"/>
      <c r="H280" s="242"/>
      <c r="I280" s="112"/>
      <c r="J280" s="112"/>
      <c r="K280" s="94"/>
      <c r="L280" s="94"/>
      <c r="M280" s="94"/>
      <c r="N280" s="94"/>
      <c r="O280" s="94"/>
      <c r="P280" s="94"/>
      <c r="Q280" s="94"/>
      <c r="R280" s="94"/>
      <c r="S280" s="94"/>
      <c r="T280" s="94"/>
      <c r="U280" s="94"/>
      <c r="V280" s="94"/>
      <c r="W280" s="93">
        <f t="shared" si="83"/>
        <v>0</v>
      </c>
      <c r="X280" s="108"/>
      <c r="Y280" s="108"/>
      <c r="Z280" s="108"/>
      <c r="AA280" s="108"/>
      <c r="AB280" s="93">
        <f>IFERROR(VLOOKUP(K280,'Վարկանիշային չափորոշիչներ'!$G$6:$GE$68,4,FALSE),0)</f>
        <v>0</v>
      </c>
      <c r="AC280" s="93">
        <f>IFERROR(VLOOKUP(L280,'Վարկանիշային չափորոշիչներ'!$G$6:$GE$68,4,FALSE),0)</f>
        <v>0</v>
      </c>
      <c r="AD280" s="93">
        <f>IFERROR(VLOOKUP(M280,'Վարկանիշային չափորոշիչներ'!$G$6:$GE$68,4,FALSE),0)</f>
        <v>0</v>
      </c>
      <c r="AE280" s="93">
        <f>IFERROR(VLOOKUP(N280,'Վարկանիշային չափորոշիչներ'!$G$6:$GE$68,4,FALSE),0)</f>
        <v>0</v>
      </c>
      <c r="AF280" s="93">
        <f>IFERROR(VLOOKUP(O280,'Վարկանիշային չափորոշիչներ'!$G$6:$GE$68,4,FALSE),0)</f>
        <v>0</v>
      </c>
      <c r="AG280" s="93">
        <f>IFERROR(VLOOKUP(P280,'Վարկանիշային չափորոշիչներ'!$G$6:$GE$68,4,FALSE),0)</f>
        <v>0</v>
      </c>
      <c r="AH280" s="93">
        <f>IFERROR(VLOOKUP(Q280,'Վարկանիշային չափորոշիչներ'!$G$6:$GE$68,4,FALSE),0)</f>
        <v>0</v>
      </c>
      <c r="AI280" s="93">
        <f>IFERROR(VLOOKUP(R280,'Վարկանիշային չափորոշիչներ'!$G$6:$GE$68,4,FALSE),0)</f>
        <v>0</v>
      </c>
      <c r="AJ280" s="93">
        <f>IFERROR(VLOOKUP(S280,'Վարկանիշային չափորոշիչներ'!$G$6:$GE$68,4,FALSE),0)</f>
        <v>0</v>
      </c>
      <c r="AK280" s="93">
        <f>IFERROR(VLOOKUP(T280,'Վարկանիշային չափորոշիչներ'!$G$6:$GE$68,4,FALSE),0)</f>
        <v>0</v>
      </c>
      <c r="AL280" s="93">
        <f>IFERROR(VLOOKUP(U280,'Վարկանիշային չափորոշիչներ'!$G$6:$GE$68,4,FALSE),0)</f>
        <v>0</v>
      </c>
      <c r="AM280" s="93">
        <f>IFERROR(VLOOKUP(V280,'Վարկանիշային չափորոշիչներ'!$G$6:$GE$68,4,FALSE),0)</f>
        <v>0</v>
      </c>
      <c r="AN280" s="93">
        <f t="shared" si="69"/>
        <v>0</v>
      </c>
    </row>
    <row r="281" spans="1:40" ht="36" outlineLevel="2">
      <c r="A281" s="236">
        <v>1157</v>
      </c>
      <c r="B281" s="252">
        <v>12025</v>
      </c>
      <c r="C281" s="333" t="s">
        <v>374</v>
      </c>
      <c r="D281" s="240"/>
      <c r="E281" s="240"/>
      <c r="F281" s="241"/>
      <c r="G281" s="242"/>
      <c r="H281" s="242"/>
      <c r="I281" s="112"/>
      <c r="J281" s="112"/>
      <c r="K281" s="94"/>
      <c r="L281" s="94"/>
      <c r="M281" s="94"/>
      <c r="N281" s="94"/>
      <c r="O281" s="94"/>
      <c r="P281" s="94"/>
      <c r="Q281" s="94"/>
      <c r="R281" s="94"/>
      <c r="S281" s="94"/>
      <c r="T281" s="94"/>
      <c r="U281" s="94"/>
      <c r="V281" s="94"/>
      <c r="W281" s="93">
        <f t="shared" si="83"/>
        <v>0</v>
      </c>
      <c r="X281" s="108"/>
      <c r="Y281" s="108"/>
      <c r="Z281" s="108"/>
      <c r="AA281" s="108"/>
      <c r="AB281" s="93">
        <f>IFERROR(VLOOKUP(K281,'Վարկանիշային չափորոշիչներ'!$G$6:$GE$68,4,FALSE),0)</f>
        <v>0</v>
      </c>
      <c r="AC281" s="93">
        <f>IFERROR(VLOOKUP(L281,'Վարկանիշային չափորոշիչներ'!$G$6:$GE$68,4,FALSE),0)</f>
        <v>0</v>
      </c>
      <c r="AD281" s="93">
        <f>IFERROR(VLOOKUP(M281,'Վարկանիշային չափորոշիչներ'!$G$6:$GE$68,4,FALSE),0)</f>
        <v>0</v>
      </c>
      <c r="AE281" s="93">
        <f>IFERROR(VLOOKUP(N281,'Վարկանիշային չափորոշիչներ'!$G$6:$GE$68,4,FALSE),0)</f>
        <v>0</v>
      </c>
      <c r="AF281" s="93">
        <f>IFERROR(VLOOKUP(O281,'Վարկանիշային չափորոշիչներ'!$G$6:$GE$68,4,FALSE),0)</f>
        <v>0</v>
      </c>
      <c r="AG281" s="93">
        <f>IFERROR(VLOOKUP(P281,'Վարկանիշային չափորոշիչներ'!$G$6:$GE$68,4,FALSE),0)</f>
        <v>0</v>
      </c>
      <c r="AH281" s="93">
        <f>IFERROR(VLOOKUP(Q281,'Վարկանիշային չափորոշիչներ'!$G$6:$GE$68,4,FALSE),0)</f>
        <v>0</v>
      </c>
      <c r="AI281" s="93">
        <f>IFERROR(VLOOKUP(R281,'Վարկանիշային չափորոշիչներ'!$G$6:$GE$68,4,FALSE),0)</f>
        <v>0</v>
      </c>
      <c r="AJ281" s="93">
        <f>IFERROR(VLOOKUP(S281,'Վարկանիշային չափորոշիչներ'!$G$6:$GE$68,4,FALSE),0)</f>
        <v>0</v>
      </c>
      <c r="AK281" s="93">
        <f>IFERROR(VLOOKUP(T281,'Վարկանիշային չափորոշիչներ'!$G$6:$GE$68,4,FALSE),0)</f>
        <v>0</v>
      </c>
      <c r="AL281" s="93">
        <f>IFERROR(VLOOKUP(U281,'Վարկանիշային չափորոշիչներ'!$G$6:$GE$68,4,FALSE),0)</f>
        <v>0</v>
      </c>
      <c r="AM281" s="93">
        <f>IFERROR(VLOOKUP(V281,'Վարկանիշային չափորոշիչներ'!$G$6:$GE$68,4,FALSE),0)</f>
        <v>0</v>
      </c>
      <c r="AN281" s="93">
        <f t="shared" si="69"/>
        <v>0</v>
      </c>
    </row>
    <row r="282" spans="1:40" ht="60" outlineLevel="2">
      <c r="A282" s="236">
        <v>1157</v>
      </c>
      <c r="B282" s="239">
        <v>12028</v>
      </c>
      <c r="C282" s="333" t="s">
        <v>375</v>
      </c>
      <c r="D282" s="240"/>
      <c r="E282" s="240"/>
      <c r="F282" s="241"/>
      <c r="G282" s="242"/>
      <c r="H282" s="242"/>
      <c r="I282" s="112"/>
      <c r="J282" s="112"/>
      <c r="K282" s="94"/>
      <c r="L282" s="94"/>
      <c r="M282" s="94"/>
      <c r="N282" s="94"/>
      <c r="O282" s="94"/>
      <c r="P282" s="94"/>
      <c r="Q282" s="94"/>
      <c r="R282" s="94"/>
      <c r="S282" s="94"/>
      <c r="T282" s="94"/>
      <c r="U282" s="94"/>
      <c r="V282" s="94"/>
      <c r="W282" s="93">
        <f t="shared" si="83"/>
        <v>0</v>
      </c>
      <c r="X282" s="108"/>
      <c r="Y282" s="108"/>
      <c r="Z282" s="108"/>
      <c r="AA282" s="108"/>
      <c r="AB282" s="93">
        <f>IFERROR(VLOOKUP(K282,'Վարկանիշային չափորոշիչներ'!$G$6:$GE$68,4,FALSE),0)</f>
        <v>0</v>
      </c>
      <c r="AC282" s="93">
        <f>IFERROR(VLOOKUP(L282,'Վարկանիշային չափորոշիչներ'!$G$6:$GE$68,4,FALSE),0)</f>
        <v>0</v>
      </c>
      <c r="AD282" s="93">
        <f>IFERROR(VLOOKUP(M282,'Վարկանիշային չափորոշիչներ'!$G$6:$GE$68,4,FALSE),0)</f>
        <v>0</v>
      </c>
      <c r="AE282" s="93">
        <f>IFERROR(VLOOKUP(N282,'Վարկանիշային չափորոշիչներ'!$G$6:$GE$68,4,FALSE),0)</f>
        <v>0</v>
      </c>
      <c r="AF282" s="93">
        <f>IFERROR(VLOOKUP(O282,'Վարկանիշային չափորոշիչներ'!$G$6:$GE$68,4,FALSE),0)</f>
        <v>0</v>
      </c>
      <c r="AG282" s="93">
        <f>IFERROR(VLOOKUP(P282,'Վարկանիշային չափորոշիչներ'!$G$6:$GE$68,4,FALSE),0)</f>
        <v>0</v>
      </c>
      <c r="AH282" s="93">
        <f>IFERROR(VLOOKUP(Q282,'Վարկանիշային չափորոշիչներ'!$G$6:$GE$68,4,FALSE),0)</f>
        <v>0</v>
      </c>
      <c r="AI282" s="93">
        <f>IFERROR(VLOOKUP(R282,'Վարկանիշային չափորոշիչներ'!$G$6:$GE$68,4,FALSE),0)</f>
        <v>0</v>
      </c>
      <c r="AJ282" s="93">
        <f>IFERROR(VLOOKUP(S282,'Վարկանիշային չափորոշիչներ'!$G$6:$GE$68,4,FALSE),0)</f>
        <v>0</v>
      </c>
      <c r="AK282" s="93">
        <f>IFERROR(VLOOKUP(T282,'Վարկանիշային չափորոշիչներ'!$G$6:$GE$68,4,FALSE),0)</f>
        <v>0</v>
      </c>
      <c r="AL282" s="93">
        <f>IFERROR(VLOOKUP(U282,'Վարկանիշային չափորոշիչներ'!$G$6:$GE$68,4,FALSE),0)</f>
        <v>0</v>
      </c>
      <c r="AM282" s="93">
        <f>IFERROR(VLOOKUP(V282,'Վարկանիշային չափորոշիչներ'!$G$6:$GE$68,4,FALSE),0)</f>
        <v>0</v>
      </c>
      <c r="AN282" s="93">
        <f t="shared" si="69"/>
        <v>0</v>
      </c>
    </row>
    <row r="283" spans="1:40" ht="24" outlineLevel="2">
      <c r="A283" s="236">
        <v>1157</v>
      </c>
      <c r="B283" s="239">
        <v>12029</v>
      </c>
      <c r="C283" s="333" t="s">
        <v>376</v>
      </c>
      <c r="D283" s="240"/>
      <c r="E283" s="240"/>
      <c r="F283" s="241"/>
      <c r="G283" s="242"/>
      <c r="H283" s="242"/>
      <c r="I283" s="112"/>
      <c r="J283" s="112"/>
      <c r="K283" s="94"/>
      <c r="L283" s="94"/>
      <c r="M283" s="94"/>
      <c r="N283" s="94"/>
      <c r="O283" s="94"/>
      <c r="P283" s="94"/>
      <c r="Q283" s="94"/>
      <c r="R283" s="94"/>
      <c r="S283" s="94"/>
      <c r="T283" s="94"/>
      <c r="U283" s="94"/>
      <c r="V283" s="94"/>
      <c r="W283" s="93">
        <f t="shared" si="83"/>
        <v>0</v>
      </c>
      <c r="X283" s="108"/>
      <c r="Y283" s="108"/>
      <c r="Z283" s="108"/>
      <c r="AA283" s="108"/>
      <c r="AB283" s="93">
        <f>IFERROR(VLOOKUP(K283,'Վարկանիշային չափորոշիչներ'!$G$6:$GE$68,4,FALSE),0)</f>
        <v>0</v>
      </c>
      <c r="AC283" s="93">
        <f>IFERROR(VLOOKUP(L283,'Վարկանիշային չափորոշիչներ'!$G$6:$GE$68,4,FALSE),0)</f>
        <v>0</v>
      </c>
      <c r="AD283" s="93">
        <f>IFERROR(VLOOKUP(M283,'Վարկանիշային չափորոշիչներ'!$G$6:$GE$68,4,FALSE),0)</f>
        <v>0</v>
      </c>
      <c r="AE283" s="93">
        <f>IFERROR(VLOOKUP(N283,'Վարկանիշային չափորոշիչներ'!$G$6:$GE$68,4,FALSE),0)</f>
        <v>0</v>
      </c>
      <c r="AF283" s="93">
        <f>IFERROR(VLOOKUP(O283,'Վարկանիշային չափորոշիչներ'!$G$6:$GE$68,4,FALSE),0)</f>
        <v>0</v>
      </c>
      <c r="AG283" s="93">
        <f>IFERROR(VLOOKUP(P283,'Վարկանիշային չափորոշիչներ'!$G$6:$GE$68,4,FALSE),0)</f>
        <v>0</v>
      </c>
      <c r="AH283" s="93">
        <f>IFERROR(VLOOKUP(Q283,'Վարկանիշային չափորոշիչներ'!$G$6:$GE$68,4,FALSE),0)</f>
        <v>0</v>
      </c>
      <c r="AI283" s="93">
        <f>IFERROR(VLOOKUP(R283,'Վարկանիշային չափորոշիչներ'!$G$6:$GE$68,4,FALSE),0)</f>
        <v>0</v>
      </c>
      <c r="AJ283" s="93">
        <f>IFERROR(VLOOKUP(S283,'Վարկանիշային չափորոշիչներ'!$G$6:$GE$68,4,FALSE),0)</f>
        <v>0</v>
      </c>
      <c r="AK283" s="93">
        <f>IFERROR(VLOOKUP(T283,'Վարկանիշային չափորոշիչներ'!$G$6:$GE$68,4,FALSE),0)</f>
        <v>0</v>
      </c>
      <c r="AL283" s="93">
        <f>IFERROR(VLOOKUP(U283,'Վարկանիշային չափորոշիչներ'!$G$6:$GE$68,4,FALSE),0)</f>
        <v>0</v>
      </c>
      <c r="AM283" s="93">
        <f>IFERROR(VLOOKUP(V283,'Վարկանիշային չափորոշիչներ'!$G$6:$GE$68,4,FALSE),0)</f>
        <v>0</v>
      </c>
      <c r="AN283" s="93">
        <f t="shared" si="69"/>
        <v>0</v>
      </c>
    </row>
    <row r="284" spans="1:40" ht="36" outlineLevel="2">
      <c r="A284" s="236">
        <v>1157</v>
      </c>
      <c r="B284" s="239">
        <v>12030</v>
      </c>
      <c r="C284" s="333" t="s">
        <v>377</v>
      </c>
      <c r="D284" s="240"/>
      <c r="E284" s="240"/>
      <c r="F284" s="241"/>
      <c r="G284" s="242"/>
      <c r="H284" s="242"/>
      <c r="I284" s="112"/>
      <c r="J284" s="112"/>
      <c r="K284" s="94"/>
      <c r="L284" s="94"/>
      <c r="M284" s="94"/>
      <c r="N284" s="94"/>
      <c r="O284" s="94"/>
      <c r="P284" s="94"/>
      <c r="Q284" s="94"/>
      <c r="R284" s="94"/>
      <c r="S284" s="94"/>
      <c r="T284" s="94"/>
      <c r="U284" s="94"/>
      <c r="V284" s="94"/>
      <c r="W284" s="93">
        <f t="shared" si="83"/>
        <v>0</v>
      </c>
      <c r="X284" s="108"/>
      <c r="Y284" s="108"/>
      <c r="Z284" s="108"/>
      <c r="AA284" s="108"/>
      <c r="AB284" s="93">
        <f>IFERROR(VLOOKUP(K284,'Վարկանիշային չափորոշիչներ'!$G$6:$GE$68,4,FALSE),0)</f>
        <v>0</v>
      </c>
      <c r="AC284" s="93">
        <f>IFERROR(VLOOKUP(L284,'Վարկանիշային չափորոշիչներ'!$G$6:$GE$68,4,FALSE),0)</f>
        <v>0</v>
      </c>
      <c r="AD284" s="93">
        <f>IFERROR(VLOOKUP(M284,'Վարկանիշային չափորոշիչներ'!$G$6:$GE$68,4,FALSE),0)</f>
        <v>0</v>
      </c>
      <c r="AE284" s="93">
        <f>IFERROR(VLOOKUP(N284,'Վարկանիշային չափորոշիչներ'!$G$6:$GE$68,4,FALSE),0)</f>
        <v>0</v>
      </c>
      <c r="AF284" s="93">
        <f>IFERROR(VLOOKUP(O284,'Վարկանիշային չափորոշիչներ'!$G$6:$GE$68,4,FALSE),0)</f>
        <v>0</v>
      </c>
      <c r="AG284" s="93">
        <f>IFERROR(VLOOKUP(P284,'Վարկանիշային չափորոշիչներ'!$G$6:$GE$68,4,FALSE),0)</f>
        <v>0</v>
      </c>
      <c r="AH284" s="93">
        <f>IFERROR(VLOOKUP(Q284,'Վարկանիշային չափորոշիչներ'!$G$6:$GE$68,4,FALSE),0)</f>
        <v>0</v>
      </c>
      <c r="AI284" s="93">
        <f>IFERROR(VLOOKUP(R284,'Վարկանիշային չափորոշիչներ'!$G$6:$GE$68,4,FALSE),0)</f>
        <v>0</v>
      </c>
      <c r="AJ284" s="93">
        <f>IFERROR(VLOOKUP(S284,'Վարկանիշային չափորոշիչներ'!$G$6:$GE$68,4,FALSE),0)</f>
        <v>0</v>
      </c>
      <c r="AK284" s="93">
        <f>IFERROR(VLOOKUP(T284,'Վարկանիշային չափորոշիչներ'!$G$6:$GE$68,4,FALSE),0)</f>
        <v>0</v>
      </c>
      <c r="AL284" s="93">
        <f>IFERROR(VLOOKUP(U284,'Վարկանիշային չափորոշիչներ'!$G$6:$GE$68,4,FALSE),0)</f>
        <v>0</v>
      </c>
      <c r="AM284" s="93">
        <f>IFERROR(VLOOKUP(V284,'Վարկանիշային չափորոշիչներ'!$G$6:$GE$68,4,FALSE),0)</f>
        <v>0</v>
      </c>
      <c r="AN284" s="93">
        <f t="shared" si="69"/>
        <v>0</v>
      </c>
    </row>
    <row r="285" spans="1:40" outlineLevel="2">
      <c r="A285" s="236">
        <v>1157</v>
      </c>
      <c r="B285" s="239">
        <v>21001</v>
      </c>
      <c r="C285" s="333" t="s">
        <v>378</v>
      </c>
      <c r="D285" s="240"/>
      <c r="E285" s="240"/>
      <c r="F285" s="241"/>
      <c r="G285" s="242"/>
      <c r="H285" s="242"/>
      <c r="I285" s="112"/>
      <c r="J285" s="112"/>
      <c r="K285" s="94"/>
      <c r="L285" s="94"/>
      <c r="M285" s="94"/>
      <c r="N285" s="94"/>
      <c r="O285" s="94"/>
      <c r="P285" s="94"/>
      <c r="Q285" s="94"/>
      <c r="R285" s="94"/>
      <c r="S285" s="94"/>
      <c r="T285" s="94"/>
      <c r="U285" s="94"/>
      <c r="V285" s="94"/>
      <c r="W285" s="93">
        <f t="shared" si="83"/>
        <v>0</v>
      </c>
      <c r="X285" s="108"/>
      <c r="Y285" s="108"/>
      <c r="Z285" s="108"/>
      <c r="AA285" s="108"/>
      <c r="AB285" s="93">
        <f>IFERROR(VLOOKUP(K285,'Վարկանիշային չափորոշիչներ'!$G$6:$GE$68,4,FALSE),0)</f>
        <v>0</v>
      </c>
      <c r="AC285" s="93">
        <f>IFERROR(VLOOKUP(L285,'Վարկանիշային չափորոշիչներ'!$G$6:$GE$68,4,FALSE),0)</f>
        <v>0</v>
      </c>
      <c r="AD285" s="93">
        <f>IFERROR(VLOOKUP(M285,'Վարկանիշային չափորոշիչներ'!$G$6:$GE$68,4,FALSE),0)</f>
        <v>0</v>
      </c>
      <c r="AE285" s="93">
        <f>IFERROR(VLOOKUP(N285,'Վարկանիշային չափորոշիչներ'!$G$6:$GE$68,4,FALSE),0)</f>
        <v>0</v>
      </c>
      <c r="AF285" s="93">
        <f>IFERROR(VLOOKUP(O285,'Վարկանիշային չափորոշիչներ'!$G$6:$GE$68,4,FALSE),0)</f>
        <v>0</v>
      </c>
      <c r="AG285" s="93">
        <f>IFERROR(VLOOKUP(P285,'Վարկանիշային չափորոշիչներ'!$G$6:$GE$68,4,FALSE),0)</f>
        <v>0</v>
      </c>
      <c r="AH285" s="93">
        <f>IFERROR(VLOOKUP(Q285,'Վարկանիշային չափորոշիչներ'!$G$6:$GE$68,4,FALSE),0)</f>
        <v>0</v>
      </c>
      <c r="AI285" s="93">
        <f>IFERROR(VLOOKUP(R285,'Վարկանիշային չափորոշիչներ'!$G$6:$GE$68,4,FALSE),0)</f>
        <v>0</v>
      </c>
      <c r="AJ285" s="93">
        <f>IFERROR(VLOOKUP(S285,'Վարկանիշային չափորոշիչներ'!$G$6:$GE$68,4,FALSE),0)</f>
        <v>0</v>
      </c>
      <c r="AK285" s="93">
        <f>IFERROR(VLOOKUP(T285,'Վարկանիշային չափորոշիչներ'!$G$6:$GE$68,4,FALSE),0)</f>
        <v>0</v>
      </c>
      <c r="AL285" s="93">
        <f>IFERROR(VLOOKUP(U285,'Վարկանիշային չափորոշիչներ'!$G$6:$GE$68,4,FALSE),0)</f>
        <v>0</v>
      </c>
      <c r="AM285" s="93">
        <f>IFERROR(VLOOKUP(V285,'Վարկանիշային չափորոշիչներ'!$G$6:$GE$68,4,FALSE),0)</f>
        <v>0</v>
      </c>
      <c r="AN285" s="93">
        <f t="shared" si="69"/>
        <v>0</v>
      </c>
    </row>
    <row r="286" spans="1:40" ht="48" outlineLevel="2">
      <c r="A286" s="236">
        <v>1157</v>
      </c>
      <c r="B286" s="239">
        <v>21002</v>
      </c>
      <c r="C286" s="333" t="s">
        <v>379</v>
      </c>
      <c r="D286" s="240"/>
      <c r="E286" s="240"/>
      <c r="F286" s="241"/>
      <c r="G286" s="242"/>
      <c r="H286" s="242"/>
      <c r="I286" s="112"/>
      <c r="J286" s="112"/>
      <c r="K286" s="94"/>
      <c r="L286" s="94"/>
      <c r="M286" s="94"/>
      <c r="N286" s="94"/>
      <c r="O286" s="94"/>
      <c r="P286" s="94"/>
      <c r="Q286" s="94"/>
      <c r="R286" s="94"/>
      <c r="S286" s="94"/>
      <c r="T286" s="94"/>
      <c r="U286" s="94"/>
      <c r="V286" s="94"/>
      <c r="W286" s="93">
        <f t="shared" si="83"/>
        <v>0</v>
      </c>
      <c r="X286" s="108"/>
      <c r="Y286" s="108"/>
      <c r="Z286" s="108"/>
      <c r="AA286" s="108"/>
      <c r="AB286" s="93">
        <f>IFERROR(VLOOKUP(K286,'Վարկանիշային չափորոշիչներ'!$G$6:$GE$68,4,FALSE),0)</f>
        <v>0</v>
      </c>
      <c r="AC286" s="93">
        <f>IFERROR(VLOOKUP(L286,'Վարկանիշային չափորոշիչներ'!$G$6:$GE$68,4,FALSE),0)</f>
        <v>0</v>
      </c>
      <c r="AD286" s="93">
        <f>IFERROR(VLOOKUP(M286,'Վարկանիշային չափորոշիչներ'!$G$6:$GE$68,4,FALSE),0)</f>
        <v>0</v>
      </c>
      <c r="AE286" s="93">
        <f>IFERROR(VLOOKUP(N286,'Վարկանիշային չափորոշիչներ'!$G$6:$GE$68,4,FALSE),0)</f>
        <v>0</v>
      </c>
      <c r="AF286" s="93">
        <f>IFERROR(VLOOKUP(O286,'Վարկանիշային չափորոշիչներ'!$G$6:$GE$68,4,FALSE),0)</f>
        <v>0</v>
      </c>
      <c r="AG286" s="93">
        <f>IFERROR(VLOOKUP(P286,'Վարկանիշային չափորոշիչներ'!$G$6:$GE$68,4,FALSE),0)</f>
        <v>0</v>
      </c>
      <c r="AH286" s="93">
        <f>IFERROR(VLOOKUP(Q286,'Վարկանիշային չափորոշիչներ'!$G$6:$GE$68,4,FALSE),0)</f>
        <v>0</v>
      </c>
      <c r="AI286" s="93">
        <f>IFERROR(VLOOKUP(R286,'Վարկանիշային չափորոշիչներ'!$G$6:$GE$68,4,FALSE),0)</f>
        <v>0</v>
      </c>
      <c r="AJ286" s="93">
        <f>IFERROR(VLOOKUP(S286,'Վարկանիշային չափորոշիչներ'!$G$6:$GE$68,4,FALSE),0)</f>
        <v>0</v>
      </c>
      <c r="AK286" s="93">
        <f>IFERROR(VLOOKUP(T286,'Վարկանիշային չափորոշիչներ'!$G$6:$GE$68,4,FALSE),0)</f>
        <v>0</v>
      </c>
      <c r="AL286" s="93">
        <f>IFERROR(VLOOKUP(U286,'Վարկանիշային չափորոշիչներ'!$G$6:$GE$68,4,FALSE),0)</f>
        <v>0</v>
      </c>
      <c r="AM286" s="93">
        <f>IFERROR(VLOOKUP(V286,'Վարկանիշային չափորոշիչներ'!$G$6:$GE$68,4,FALSE),0)</f>
        <v>0</v>
      </c>
      <c r="AN286" s="93">
        <f t="shared" si="69"/>
        <v>0</v>
      </c>
    </row>
    <row r="287" spans="1:40" outlineLevel="2">
      <c r="A287" s="236">
        <v>1157</v>
      </c>
      <c r="B287" s="239">
        <v>21033</v>
      </c>
      <c r="C287" s="333" t="s">
        <v>380</v>
      </c>
      <c r="D287" s="240"/>
      <c r="E287" s="240"/>
      <c r="F287" s="241"/>
      <c r="G287" s="242"/>
      <c r="H287" s="242"/>
      <c r="I287" s="112"/>
      <c r="J287" s="112"/>
      <c r="K287" s="94"/>
      <c r="L287" s="94"/>
      <c r="M287" s="94"/>
      <c r="N287" s="94"/>
      <c r="O287" s="94"/>
      <c r="P287" s="94"/>
      <c r="Q287" s="94"/>
      <c r="R287" s="94"/>
      <c r="S287" s="94"/>
      <c r="T287" s="94"/>
      <c r="U287" s="94"/>
      <c r="V287" s="94"/>
      <c r="W287" s="93">
        <f t="shared" si="83"/>
        <v>0</v>
      </c>
      <c r="X287" s="108"/>
      <c r="Y287" s="108"/>
      <c r="Z287" s="108"/>
      <c r="AA287" s="108"/>
      <c r="AB287" s="93">
        <f>IFERROR(VLOOKUP(K287,'Վարկանիշային չափորոշիչներ'!$G$6:$GE$68,4,FALSE),0)</f>
        <v>0</v>
      </c>
      <c r="AC287" s="93">
        <f>IFERROR(VLOOKUP(L287,'Վարկանիշային չափորոշիչներ'!$G$6:$GE$68,4,FALSE),0)</f>
        <v>0</v>
      </c>
      <c r="AD287" s="93">
        <f>IFERROR(VLOOKUP(M287,'Վարկանիշային չափորոշիչներ'!$G$6:$GE$68,4,FALSE),0)</f>
        <v>0</v>
      </c>
      <c r="AE287" s="93">
        <f>IFERROR(VLOOKUP(N287,'Վարկանիշային չափորոշիչներ'!$G$6:$GE$68,4,FALSE),0)</f>
        <v>0</v>
      </c>
      <c r="AF287" s="93">
        <f>IFERROR(VLOOKUP(O287,'Վարկանիշային չափորոշիչներ'!$G$6:$GE$68,4,FALSE),0)</f>
        <v>0</v>
      </c>
      <c r="AG287" s="93">
        <f>IFERROR(VLOOKUP(P287,'Վարկանիշային չափորոշիչներ'!$G$6:$GE$68,4,FALSE),0)</f>
        <v>0</v>
      </c>
      <c r="AH287" s="93">
        <f>IFERROR(VLOOKUP(Q287,'Վարկանիշային չափորոշիչներ'!$G$6:$GE$68,4,FALSE),0)</f>
        <v>0</v>
      </c>
      <c r="AI287" s="93">
        <f>IFERROR(VLOOKUP(R287,'Վարկանիշային չափորոշիչներ'!$G$6:$GE$68,4,FALSE),0)</f>
        <v>0</v>
      </c>
      <c r="AJ287" s="93">
        <f>IFERROR(VLOOKUP(S287,'Վարկանիշային չափորոշիչներ'!$G$6:$GE$68,4,FALSE),0)</f>
        <v>0</v>
      </c>
      <c r="AK287" s="93">
        <f>IFERROR(VLOOKUP(T287,'Վարկանիշային չափորոշիչներ'!$G$6:$GE$68,4,FALSE),0)</f>
        <v>0</v>
      </c>
      <c r="AL287" s="93">
        <f>IFERROR(VLOOKUP(U287,'Վարկանիշային չափորոշիչներ'!$G$6:$GE$68,4,FALSE),0)</f>
        <v>0</v>
      </c>
      <c r="AM287" s="93">
        <f>IFERROR(VLOOKUP(V287,'Վարկանիշային չափորոշիչներ'!$G$6:$GE$68,4,FALSE),0)</f>
        <v>0</v>
      </c>
      <c r="AN287" s="93">
        <f t="shared" si="69"/>
        <v>0</v>
      </c>
    </row>
    <row r="288" spans="1:40" ht="24" outlineLevel="2">
      <c r="A288" s="236">
        <v>1157</v>
      </c>
      <c r="B288" s="239">
        <v>21038</v>
      </c>
      <c r="C288" s="373" t="s">
        <v>381</v>
      </c>
      <c r="D288" s="263"/>
      <c r="E288" s="263"/>
      <c r="F288" s="277"/>
      <c r="G288" s="242"/>
      <c r="H288" s="242"/>
      <c r="I288" s="112"/>
      <c r="J288" s="112"/>
      <c r="K288" s="94"/>
      <c r="L288" s="94"/>
      <c r="M288" s="94"/>
      <c r="N288" s="94"/>
      <c r="O288" s="94"/>
      <c r="P288" s="94"/>
      <c r="Q288" s="94"/>
      <c r="R288" s="94"/>
      <c r="S288" s="94"/>
      <c r="T288" s="94"/>
      <c r="U288" s="94"/>
      <c r="V288" s="94"/>
      <c r="W288" s="93">
        <f t="shared" si="83"/>
        <v>0</v>
      </c>
      <c r="X288" s="108"/>
      <c r="Y288" s="108"/>
      <c r="Z288" s="108"/>
      <c r="AA288" s="108"/>
      <c r="AB288" s="93">
        <f>IFERROR(VLOOKUP(K288,'Վարկանիշային չափորոշիչներ'!$G$6:$GE$68,4,FALSE),0)</f>
        <v>0</v>
      </c>
      <c r="AC288" s="93">
        <f>IFERROR(VLOOKUP(L288,'Վարկանիշային չափորոշիչներ'!$G$6:$GE$68,4,FALSE),0)</f>
        <v>0</v>
      </c>
      <c r="AD288" s="93">
        <f>IFERROR(VLOOKUP(M288,'Վարկանիշային չափորոշիչներ'!$G$6:$GE$68,4,FALSE),0)</f>
        <v>0</v>
      </c>
      <c r="AE288" s="93">
        <f>IFERROR(VLOOKUP(N288,'Վարկանիշային չափորոշիչներ'!$G$6:$GE$68,4,FALSE),0)</f>
        <v>0</v>
      </c>
      <c r="AF288" s="93">
        <f>IFERROR(VLOOKUP(O288,'Վարկանիշային չափորոշիչներ'!$G$6:$GE$68,4,FALSE),0)</f>
        <v>0</v>
      </c>
      <c r="AG288" s="93">
        <f>IFERROR(VLOOKUP(P288,'Վարկանիշային չափորոշիչներ'!$G$6:$GE$68,4,FALSE),0)</f>
        <v>0</v>
      </c>
      <c r="AH288" s="93">
        <f>IFERROR(VLOOKUP(Q288,'Վարկանիշային չափորոշիչներ'!$G$6:$GE$68,4,FALSE),0)</f>
        <v>0</v>
      </c>
      <c r="AI288" s="93">
        <f>IFERROR(VLOOKUP(R288,'Վարկանիշային չափորոշիչներ'!$G$6:$GE$68,4,FALSE),0)</f>
        <v>0</v>
      </c>
      <c r="AJ288" s="93">
        <f>IFERROR(VLOOKUP(S288,'Վարկանիշային չափորոշիչներ'!$G$6:$GE$68,4,FALSE),0)</f>
        <v>0</v>
      </c>
      <c r="AK288" s="93">
        <f>IFERROR(VLOOKUP(T288,'Վարկանիշային չափորոշիչներ'!$G$6:$GE$68,4,FALSE),0)</f>
        <v>0</v>
      </c>
      <c r="AL288" s="93">
        <f>IFERROR(VLOOKUP(U288,'Վարկանիշային չափորոշիչներ'!$G$6:$GE$68,4,FALSE),0)</f>
        <v>0</v>
      </c>
      <c r="AM288" s="93">
        <f>IFERROR(VLOOKUP(V288,'Վարկանիշային չափորոշիչներ'!$G$6:$GE$68,4,FALSE),0)</f>
        <v>0</v>
      </c>
      <c r="AN288" s="93">
        <f t="shared" si="69"/>
        <v>0</v>
      </c>
    </row>
    <row r="289" spans="1:40" ht="24" outlineLevel="2">
      <c r="A289" s="236">
        <v>1157</v>
      </c>
      <c r="B289" s="239">
        <v>21036</v>
      </c>
      <c r="C289" s="333" t="s">
        <v>382</v>
      </c>
      <c r="D289" s="240"/>
      <c r="E289" s="240"/>
      <c r="F289" s="241"/>
      <c r="G289" s="242"/>
      <c r="H289" s="242"/>
      <c r="I289" s="112"/>
      <c r="J289" s="112"/>
      <c r="K289" s="94"/>
      <c r="L289" s="94"/>
      <c r="M289" s="94"/>
      <c r="N289" s="94"/>
      <c r="O289" s="94"/>
      <c r="P289" s="94"/>
      <c r="Q289" s="94"/>
      <c r="R289" s="94"/>
      <c r="S289" s="94"/>
      <c r="T289" s="94"/>
      <c r="U289" s="94"/>
      <c r="V289" s="94"/>
      <c r="W289" s="93">
        <f t="shared" si="83"/>
        <v>0</v>
      </c>
      <c r="X289" s="108"/>
      <c r="Y289" s="108"/>
      <c r="Z289" s="108"/>
      <c r="AA289" s="108"/>
      <c r="AB289" s="93">
        <f>IFERROR(VLOOKUP(K289,'Վարկանիշային չափորոշիչներ'!$G$6:$GE$68,4,FALSE),0)</f>
        <v>0</v>
      </c>
      <c r="AC289" s="93">
        <f>IFERROR(VLOOKUP(L289,'Վարկանիշային չափորոշիչներ'!$G$6:$GE$68,4,FALSE),0)</f>
        <v>0</v>
      </c>
      <c r="AD289" s="93">
        <f>IFERROR(VLOOKUP(M289,'Վարկանիշային չափորոշիչներ'!$G$6:$GE$68,4,FALSE),0)</f>
        <v>0</v>
      </c>
      <c r="AE289" s="93">
        <f>IFERROR(VLOOKUP(N289,'Վարկանիշային չափորոշիչներ'!$G$6:$GE$68,4,FALSE),0)</f>
        <v>0</v>
      </c>
      <c r="AF289" s="93">
        <f>IFERROR(VLOOKUP(O289,'Վարկանիշային չափորոշիչներ'!$G$6:$GE$68,4,FALSE),0)</f>
        <v>0</v>
      </c>
      <c r="AG289" s="93">
        <f>IFERROR(VLOOKUP(P289,'Վարկանիշային չափորոշիչներ'!$G$6:$GE$68,4,FALSE),0)</f>
        <v>0</v>
      </c>
      <c r="AH289" s="93">
        <f>IFERROR(VLOOKUP(Q289,'Վարկանիշային չափորոշիչներ'!$G$6:$GE$68,4,FALSE),0)</f>
        <v>0</v>
      </c>
      <c r="AI289" s="93">
        <f>IFERROR(VLOOKUP(R289,'Վարկանիշային չափորոշիչներ'!$G$6:$GE$68,4,FALSE),0)</f>
        <v>0</v>
      </c>
      <c r="AJ289" s="93">
        <f>IFERROR(VLOOKUP(S289,'Վարկանիշային չափորոշիչներ'!$G$6:$GE$68,4,FALSE),0)</f>
        <v>0</v>
      </c>
      <c r="AK289" s="93">
        <f>IFERROR(VLOOKUP(T289,'Վարկանիշային չափորոշիչներ'!$G$6:$GE$68,4,FALSE),0)</f>
        <v>0</v>
      </c>
      <c r="AL289" s="93">
        <f>IFERROR(VLOOKUP(U289,'Վարկանիշային չափորոշիչներ'!$G$6:$GE$68,4,FALSE),0)</f>
        <v>0</v>
      </c>
      <c r="AM289" s="93">
        <f>IFERROR(VLOOKUP(V289,'Վարկանիշային չափորոշիչներ'!$G$6:$GE$68,4,FALSE),0)</f>
        <v>0</v>
      </c>
      <c r="AN289" s="93">
        <f t="shared" si="69"/>
        <v>0</v>
      </c>
    </row>
    <row r="290" spans="1:40" ht="24" outlineLevel="2">
      <c r="A290" s="236">
        <v>1157</v>
      </c>
      <c r="B290" s="239">
        <v>21037</v>
      </c>
      <c r="C290" s="333" t="s">
        <v>383</v>
      </c>
      <c r="D290" s="240"/>
      <c r="E290" s="240"/>
      <c r="F290" s="241"/>
      <c r="G290" s="242"/>
      <c r="H290" s="242"/>
      <c r="I290" s="112"/>
      <c r="J290" s="112"/>
      <c r="K290" s="94"/>
      <c r="L290" s="94"/>
      <c r="M290" s="94"/>
      <c r="N290" s="94"/>
      <c r="O290" s="94"/>
      <c r="P290" s="94"/>
      <c r="Q290" s="94"/>
      <c r="R290" s="94"/>
      <c r="S290" s="94"/>
      <c r="T290" s="94"/>
      <c r="U290" s="94"/>
      <c r="V290" s="94"/>
      <c r="W290" s="93">
        <f t="shared" si="83"/>
        <v>0</v>
      </c>
      <c r="X290" s="108"/>
      <c r="Y290" s="108"/>
      <c r="Z290" s="108"/>
      <c r="AA290" s="108"/>
      <c r="AB290" s="93">
        <f>IFERROR(VLOOKUP(K290,'Վարկանիշային չափորոշիչներ'!$G$6:$GE$68,4,FALSE),0)</f>
        <v>0</v>
      </c>
      <c r="AC290" s="93">
        <f>IFERROR(VLOOKUP(L290,'Վարկանիշային չափորոշիչներ'!$G$6:$GE$68,4,FALSE),0)</f>
        <v>0</v>
      </c>
      <c r="AD290" s="93">
        <f>IFERROR(VLOOKUP(M290,'Վարկանիշային չափորոշիչներ'!$G$6:$GE$68,4,FALSE),0)</f>
        <v>0</v>
      </c>
      <c r="AE290" s="93">
        <f>IFERROR(VLOOKUP(N290,'Վարկանիշային չափորոշիչներ'!$G$6:$GE$68,4,FALSE),0)</f>
        <v>0</v>
      </c>
      <c r="AF290" s="93">
        <f>IFERROR(VLOOKUP(O290,'Վարկանիշային չափորոշիչներ'!$G$6:$GE$68,4,FALSE),0)</f>
        <v>0</v>
      </c>
      <c r="AG290" s="93">
        <f>IFERROR(VLOOKUP(P290,'Վարկանիշային չափորոշիչներ'!$G$6:$GE$68,4,FALSE),0)</f>
        <v>0</v>
      </c>
      <c r="AH290" s="93">
        <f>IFERROR(VLOOKUP(Q290,'Վարկանիշային չափորոշիչներ'!$G$6:$GE$68,4,FALSE),0)</f>
        <v>0</v>
      </c>
      <c r="AI290" s="93">
        <f>IFERROR(VLOOKUP(R290,'Վարկանիշային չափորոշիչներ'!$G$6:$GE$68,4,FALSE),0)</f>
        <v>0</v>
      </c>
      <c r="AJ290" s="93">
        <f>IFERROR(VLOOKUP(S290,'Վարկանիշային չափորոշիչներ'!$G$6:$GE$68,4,FALSE),0)</f>
        <v>0</v>
      </c>
      <c r="AK290" s="93">
        <f>IFERROR(VLOOKUP(T290,'Վարկանիշային չափորոշիչներ'!$G$6:$GE$68,4,FALSE),0)</f>
        <v>0</v>
      </c>
      <c r="AL290" s="93">
        <f>IFERROR(VLOOKUP(U290,'Վարկանիշային չափորոշիչներ'!$G$6:$GE$68,4,FALSE),0)</f>
        <v>0</v>
      </c>
      <c r="AM290" s="93">
        <f>IFERROR(VLOOKUP(V290,'Վարկանիշային չափորոշիչներ'!$G$6:$GE$68,4,FALSE),0)</f>
        <v>0</v>
      </c>
      <c r="AN290" s="93">
        <f t="shared" si="69"/>
        <v>0</v>
      </c>
    </row>
    <row r="291" spans="1:40" ht="60" outlineLevel="2">
      <c r="A291" s="236">
        <v>1157</v>
      </c>
      <c r="B291" s="239">
        <v>12031</v>
      </c>
      <c r="C291" s="333" t="s">
        <v>384</v>
      </c>
      <c r="D291" s="240"/>
      <c r="E291" s="240"/>
      <c r="F291" s="241"/>
      <c r="G291" s="242"/>
      <c r="H291" s="242"/>
      <c r="I291" s="112"/>
      <c r="J291" s="112"/>
      <c r="K291" s="94"/>
      <c r="L291" s="94"/>
      <c r="M291" s="94"/>
      <c r="N291" s="94"/>
      <c r="O291" s="94"/>
      <c r="P291" s="94"/>
      <c r="Q291" s="94"/>
      <c r="R291" s="94"/>
      <c r="S291" s="94"/>
      <c r="T291" s="94"/>
      <c r="U291" s="94"/>
      <c r="V291" s="94"/>
      <c r="W291" s="93">
        <f t="shared" si="83"/>
        <v>0</v>
      </c>
      <c r="X291" s="108"/>
      <c r="Y291" s="108"/>
      <c r="Z291" s="108"/>
      <c r="AA291" s="108"/>
      <c r="AB291" s="93">
        <f>IFERROR(VLOOKUP(K291,'Վարկանիշային չափորոշիչներ'!$G$6:$GE$68,4,FALSE),0)</f>
        <v>0</v>
      </c>
      <c r="AC291" s="93">
        <f>IFERROR(VLOOKUP(L291,'Վարկանիշային չափորոշիչներ'!$G$6:$GE$68,4,FALSE),0)</f>
        <v>0</v>
      </c>
      <c r="AD291" s="93">
        <f>IFERROR(VLOOKUP(M291,'Վարկանիշային չափորոշիչներ'!$G$6:$GE$68,4,FALSE),0)</f>
        <v>0</v>
      </c>
      <c r="AE291" s="93">
        <f>IFERROR(VLOOKUP(N291,'Վարկանիշային չափորոշիչներ'!$G$6:$GE$68,4,FALSE),0)</f>
        <v>0</v>
      </c>
      <c r="AF291" s="93">
        <f>IFERROR(VLOOKUP(O291,'Վարկանիշային չափորոշիչներ'!$G$6:$GE$68,4,FALSE),0)</f>
        <v>0</v>
      </c>
      <c r="AG291" s="93">
        <f>IFERROR(VLOOKUP(P291,'Վարկանիշային չափորոշիչներ'!$G$6:$GE$68,4,FALSE),0)</f>
        <v>0</v>
      </c>
      <c r="AH291" s="93">
        <f>IFERROR(VLOOKUP(Q291,'Վարկանիշային չափորոշիչներ'!$G$6:$GE$68,4,FALSE),0)</f>
        <v>0</v>
      </c>
      <c r="AI291" s="93">
        <f>IFERROR(VLOOKUP(R291,'Վարկանիշային չափորոշիչներ'!$G$6:$GE$68,4,FALSE),0)</f>
        <v>0</v>
      </c>
      <c r="AJ291" s="93">
        <f>IFERROR(VLOOKUP(S291,'Վարկանիշային չափորոշիչներ'!$G$6:$GE$68,4,FALSE),0)</f>
        <v>0</v>
      </c>
      <c r="AK291" s="93">
        <f>IFERROR(VLOOKUP(T291,'Վարկանիշային չափորոշիչներ'!$G$6:$GE$68,4,FALSE),0)</f>
        <v>0</v>
      </c>
      <c r="AL291" s="93">
        <f>IFERROR(VLOOKUP(U291,'Վարկանիշային չափորոշիչներ'!$G$6:$GE$68,4,FALSE),0)</f>
        <v>0</v>
      </c>
      <c r="AM291" s="93">
        <f>IFERROR(VLOOKUP(V291,'Վարկանիշային չափորոշիչներ'!$G$6:$GE$68,4,FALSE),0)</f>
        <v>0</v>
      </c>
      <c r="AN291" s="93">
        <f t="shared" si="69"/>
        <v>0</v>
      </c>
    </row>
    <row r="292" spans="1:40" ht="36" outlineLevel="2">
      <c r="A292" s="236">
        <v>1157</v>
      </c>
      <c r="B292" s="239">
        <v>12032</v>
      </c>
      <c r="C292" s="373" t="s">
        <v>385</v>
      </c>
      <c r="D292" s="240"/>
      <c r="E292" s="240"/>
      <c r="F292" s="241"/>
      <c r="G292" s="242"/>
      <c r="H292" s="242"/>
      <c r="I292" s="112"/>
      <c r="J292" s="112"/>
      <c r="K292" s="94"/>
      <c r="L292" s="94"/>
      <c r="M292" s="94"/>
      <c r="N292" s="94"/>
      <c r="O292" s="94"/>
      <c r="P292" s="94"/>
      <c r="Q292" s="94"/>
      <c r="R292" s="94"/>
      <c r="S292" s="94"/>
      <c r="T292" s="94"/>
      <c r="U292" s="94"/>
      <c r="V292" s="94"/>
      <c r="W292" s="93">
        <f t="shared" si="83"/>
        <v>0</v>
      </c>
      <c r="X292" s="108"/>
      <c r="Y292" s="108"/>
      <c r="Z292" s="108"/>
      <c r="AA292" s="108"/>
      <c r="AB292" s="93">
        <f>IFERROR(VLOOKUP(K292,'Վարկանիշային չափորոշիչներ'!$G$6:$GE$68,4,FALSE),0)</f>
        <v>0</v>
      </c>
      <c r="AC292" s="93">
        <f>IFERROR(VLOOKUP(L292,'Վարկանիշային չափորոշիչներ'!$G$6:$GE$68,4,FALSE),0)</f>
        <v>0</v>
      </c>
      <c r="AD292" s="93">
        <f>IFERROR(VLOOKUP(M292,'Վարկանիշային չափորոշիչներ'!$G$6:$GE$68,4,FALSE),0)</f>
        <v>0</v>
      </c>
      <c r="AE292" s="93">
        <f>IFERROR(VLOOKUP(N292,'Վարկանիշային չափորոշիչներ'!$G$6:$GE$68,4,FALSE),0)</f>
        <v>0</v>
      </c>
      <c r="AF292" s="93">
        <f>IFERROR(VLOOKUP(O292,'Վարկանիշային չափորոշիչներ'!$G$6:$GE$68,4,FALSE),0)</f>
        <v>0</v>
      </c>
      <c r="AG292" s="93">
        <f>IFERROR(VLOOKUP(P292,'Վարկանիշային չափորոշիչներ'!$G$6:$GE$68,4,FALSE),0)</f>
        <v>0</v>
      </c>
      <c r="AH292" s="93">
        <f>IFERROR(VLOOKUP(Q292,'Վարկանիշային չափորոշիչներ'!$G$6:$GE$68,4,FALSE),0)</f>
        <v>0</v>
      </c>
      <c r="AI292" s="93">
        <f>IFERROR(VLOOKUP(R292,'Վարկանիշային չափորոշիչներ'!$G$6:$GE$68,4,FALSE),0)</f>
        <v>0</v>
      </c>
      <c r="AJ292" s="93">
        <f>IFERROR(VLOOKUP(S292,'Վարկանիշային չափորոշիչներ'!$G$6:$GE$68,4,FALSE),0)</f>
        <v>0</v>
      </c>
      <c r="AK292" s="93">
        <f>IFERROR(VLOOKUP(T292,'Վարկանիշային չափորոշիչներ'!$G$6:$GE$68,4,FALSE),0)</f>
        <v>0</v>
      </c>
      <c r="AL292" s="93">
        <f>IFERROR(VLOOKUP(U292,'Վարկանիշային չափորոշիչներ'!$G$6:$GE$68,4,FALSE),0)</f>
        <v>0</v>
      </c>
      <c r="AM292" s="93">
        <f>IFERROR(VLOOKUP(V292,'Վարկանիշային չափորոշիչներ'!$G$6:$GE$68,4,FALSE),0)</f>
        <v>0</v>
      </c>
      <c r="AN292" s="93">
        <f t="shared" si="69"/>
        <v>0</v>
      </c>
    </row>
    <row r="293" spans="1:40" ht="36" outlineLevel="2">
      <c r="A293" s="236">
        <v>1157</v>
      </c>
      <c r="B293" s="331">
        <v>21039</v>
      </c>
      <c r="C293" s="373" t="s">
        <v>386</v>
      </c>
      <c r="D293" s="240"/>
      <c r="E293" s="240"/>
      <c r="F293" s="242"/>
      <c r="G293" s="242"/>
      <c r="H293" s="242"/>
      <c r="I293" s="112"/>
      <c r="J293" s="112"/>
      <c r="K293" s="94"/>
      <c r="L293" s="94"/>
      <c r="M293" s="94"/>
      <c r="N293" s="94"/>
      <c r="O293" s="94"/>
      <c r="P293" s="94"/>
      <c r="Q293" s="94"/>
      <c r="R293" s="94"/>
      <c r="S293" s="94"/>
      <c r="T293" s="94"/>
      <c r="U293" s="94"/>
      <c r="V293" s="94"/>
      <c r="W293" s="93">
        <f t="shared" si="83"/>
        <v>0</v>
      </c>
      <c r="X293" s="108"/>
      <c r="Y293" s="108"/>
      <c r="Z293" s="108"/>
      <c r="AA293" s="108"/>
      <c r="AB293" s="93">
        <f>IFERROR(VLOOKUP(K293,'Վարկանիշային չափորոշիչներ'!$G$6:$GE$68,4,FALSE),0)</f>
        <v>0</v>
      </c>
      <c r="AC293" s="93">
        <f>IFERROR(VLOOKUP(L293,'Վարկանիշային չափորոշիչներ'!$G$6:$GE$68,4,FALSE),0)</f>
        <v>0</v>
      </c>
      <c r="AD293" s="93">
        <f>IFERROR(VLOOKUP(M293,'Վարկանիշային չափորոշիչներ'!$G$6:$GE$68,4,FALSE),0)</f>
        <v>0</v>
      </c>
      <c r="AE293" s="93">
        <f>IFERROR(VLOOKUP(N293,'Վարկանիշային չափորոշիչներ'!$G$6:$GE$68,4,FALSE),0)</f>
        <v>0</v>
      </c>
      <c r="AF293" s="93">
        <f>IFERROR(VLOOKUP(O293,'Վարկանիշային չափորոշիչներ'!$G$6:$GE$68,4,FALSE),0)</f>
        <v>0</v>
      </c>
      <c r="AG293" s="93">
        <f>IFERROR(VLOOKUP(P293,'Վարկանիշային չափորոշիչներ'!$G$6:$GE$68,4,FALSE),0)</f>
        <v>0</v>
      </c>
      <c r="AH293" s="93">
        <f>IFERROR(VLOOKUP(Q293,'Վարկանիշային չափորոշիչներ'!$G$6:$GE$68,4,FALSE),0)</f>
        <v>0</v>
      </c>
      <c r="AI293" s="93">
        <f>IFERROR(VLOOKUP(R293,'Վարկանիշային չափորոշիչներ'!$G$6:$GE$68,4,FALSE),0)</f>
        <v>0</v>
      </c>
      <c r="AJ293" s="93">
        <f>IFERROR(VLOOKUP(S293,'Վարկանիշային չափորոշիչներ'!$G$6:$GE$68,4,FALSE),0)</f>
        <v>0</v>
      </c>
      <c r="AK293" s="93">
        <f>IFERROR(VLOOKUP(T293,'Վարկանիշային չափորոշիչներ'!$G$6:$GE$68,4,FALSE),0)</f>
        <v>0</v>
      </c>
      <c r="AL293" s="93">
        <f>IFERROR(VLOOKUP(U293,'Վարկանիշային չափորոշիչներ'!$G$6:$GE$68,4,FALSE),0)</f>
        <v>0</v>
      </c>
      <c r="AM293" s="93">
        <f>IFERROR(VLOOKUP(V293,'Վարկանիշային չափորոշիչներ'!$G$6:$GE$68,4,FALSE),0)</f>
        <v>0</v>
      </c>
      <c r="AN293" s="93">
        <f t="shared" si="69"/>
        <v>0</v>
      </c>
    </row>
    <row r="294" spans="1:40" ht="24.75" outlineLevel="2">
      <c r="A294" s="236">
        <v>1157</v>
      </c>
      <c r="B294" s="331">
        <v>21032</v>
      </c>
      <c r="C294" s="372" t="s">
        <v>387</v>
      </c>
      <c r="D294" s="240"/>
      <c r="E294" s="240"/>
      <c r="F294" s="242"/>
      <c r="G294" s="242"/>
      <c r="H294" s="242"/>
      <c r="I294" s="112"/>
      <c r="J294" s="112"/>
      <c r="K294" s="94"/>
      <c r="L294" s="94"/>
      <c r="M294" s="94"/>
      <c r="N294" s="94"/>
      <c r="O294" s="94"/>
      <c r="P294" s="94"/>
      <c r="Q294" s="94"/>
      <c r="R294" s="94"/>
      <c r="S294" s="94"/>
      <c r="T294" s="94"/>
      <c r="U294" s="94"/>
      <c r="V294" s="94"/>
      <c r="W294" s="93">
        <f t="shared" si="83"/>
        <v>0</v>
      </c>
      <c r="X294" s="108"/>
      <c r="Y294" s="108"/>
      <c r="Z294" s="108"/>
      <c r="AA294" s="108"/>
      <c r="AB294" s="93">
        <f>IFERROR(VLOOKUP(K294,'Վարկանիշային չափորոշիչներ'!$G$6:$GE$68,4,FALSE),0)</f>
        <v>0</v>
      </c>
      <c r="AC294" s="93">
        <f>IFERROR(VLOOKUP(L294,'Վարկանիշային չափորոշիչներ'!$G$6:$GE$68,4,FALSE),0)</f>
        <v>0</v>
      </c>
      <c r="AD294" s="93">
        <f>IFERROR(VLOOKUP(M294,'Վարկանիշային չափորոշիչներ'!$G$6:$GE$68,4,FALSE),0)</f>
        <v>0</v>
      </c>
      <c r="AE294" s="93">
        <f>IFERROR(VLOOKUP(N294,'Վարկանիշային չափորոշիչներ'!$G$6:$GE$68,4,FALSE),0)</f>
        <v>0</v>
      </c>
      <c r="AF294" s="93">
        <f>IFERROR(VLOOKUP(O294,'Վարկանիշային չափորոշիչներ'!$G$6:$GE$68,4,FALSE),0)</f>
        <v>0</v>
      </c>
      <c r="AG294" s="93">
        <f>IFERROR(VLOOKUP(P294,'Վարկանիշային չափորոշիչներ'!$G$6:$GE$68,4,FALSE),0)</f>
        <v>0</v>
      </c>
      <c r="AH294" s="93">
        <f>IFERROR(VLOOKUP(Q294,'Վարկանիշային չափորոշիչներ'!$G$6:$GE$68,4,FALSE),0)</f>
        <v>0</v>
      </c>
      <c r="AI294" s="93">
        <f>IFERROR(VLOOKUP(R294,'Վարկանիշային չափորոշիչներ'!$G$6:$GE$68,4,FALSE),0)</f>
        <v>0</v>
      </c>
      <c r="AJ294" s="93">
        <f>IFERROR(VLOOKUP(S294,'Վարկանիշային չափորոշիչներ'!$G$6:$GE$68,4,FALSE),0)</f>
        <v>0</v>
      </c>
      <c r="AK294" s="93">
        <f>IFERROR(VLOOKUP(T294,'Վարկանիշային չափորոշիչներ'!$G$6:$GE$68,4,FALSE),0)</f>
        <v>0</v>
      </c>
      <c r="AL294" s="93">
        <f>IFERROR(VLOOKUP(U294,'Վարկանիշային չափորոշիչներ'!$G$6:$GE$68,4,FALSE),0)</f>
        <v>0</v>
      </c>
      <c r="AM294" s="93">
        <f>IFERROR(VLOOKUP(V294,'Վարկանիշային չափորոշիչներ'!$G$6:$GE$68,4,FALSE),0)</f>
        <v>0</v>
      </c>
      <c r="AN294" s="93">
        <f t="shared" ref="AN294:AN333" si="84">SUM(AB294:AM294)</f>
        <v>0</v>
      </c>
    </row>
    <row r="295" spans="1:40" ht="24.75" outlineLevel="2">
      <c r="A295" s="236">
        <v>1157</v>
      </c>
      <c r="B295" s="239">
        <v>21040</v>
      </c>
      <c r="C295" s="372" t="s">
        <v>388</v>
      </c>
      <c r="D295" s="240"/>
      <c r="E295" s="240"/>
      <c r="F295" s="242"/>
      <c r="G295" s="242"/>
      <c r="H295" s="242"/>
      <c r="I295" s="112"/>
      <c r="J295" s="112"/>
      <c r="K295" s="94"/>
      <c r="L295" s="94"/>
      <c r="M295" s="94"/>
      <c r="N295" s="94"/>
      <c r="O295" s="94"/>
      <c r="P295" s="94"/>
      <c r="Q295" s="94"/>
      <c r="R295" s="94"/>
      <c r="S295" s="94"/>
      <c r="T295" s="94"/>
      <c r="U295" s="94"/>
      <c r="V295" s="94"/>
      <c r="W295" s="93">
        <f t="shared" si="83"/>
        <v>0</v>
      </c>
      <c r="X295" s="108"/>
      <c r="Y295" s="108"/>
      <c r="Z295" s="108"/>
      <c r="AA295" s="108"/>
      <c r="AB295" s="93">
        <f>IFERROR(VLOOKUP(K295,'Վարկանիշային չափորոշիչներ'!$G$6:$GE$68,4,FALSE),0)</f>
        <v>0</v>
      </c>
      <c r="AC295" s="93">
        <f>IFERROR(VLOOKUP(L295,'Վարկանիշային չափորոշիչներ'!$G$6:$GE$68,4,FALSE),0)</f>
        <v>0</v>
      </c>
      <c r="AD295" s="93">
        <f>IFERROR(VLOOKUP(M295,'Վարկանիշային չափորոշիչներ'!$G$6:$GE$68,4,FALSE),0)</f>
        <v>0</v>
      </c>
      <c r="AE295" s="93">
        <f>IFERROR(VLOOKUP(N295,'Վարկանիշային չափորոշիչներ'!$G$6:$GE$68,4,FALSE),0)</f>
        <v>0</v>
      </c>
      <c r="AF295" s="93">
        <f>IFERROR(VLOOKUP(O295,'Վարկանիշային չափորոշիչներ'!$G$6:$GE$68,4,FALSE),0)</f>
        <v>0</v>
      </c>
      <c r="AG295" s="93">
        <f>IFERROR(VLOOKUP(P295,'Վարկանիշային չափորոշիչներ'!$G$6:$GE$68,4,FALSE),0)</f>
        <v>0</v>
      </c>
      <c r="AH295" s="93">
        <f>IFERROR(VLOOKUP(Q295,'Վարկանիշային չափորոշիչներ'!$G$6:$GE$68,4,FALSE),0)</f>
        <v>0</v>
      </c>
      <c r="AI295" s="93">
        <f>IFERROR(VLOOKUP(R295,'Վարկանիշային չափորոշիչներ'!$G$6:$GE$68,4,FALSE),0)</f>
        <v>0</v>
      </c>
      <c r="AJ295" s="93">
        <f>IFERROR(VLOOKUP(S295,'Վարկանիշային չափորոշիչներ'!$G$6:$GE$68,4,FALSE),0)</f>
        <v>0</v>
      </c>
      <c r="AK295" s="93">
        <f>IFERROR(VLOOKUP(T295,'Վարկանիշային չափորոշիչներ'!$G$6:$GE$68,4,FALSE),0)</f>
        <v>0</v>
      </c>
      <c r="AL295" s="93">
        <f>IFERROR(VLOOKUP(U295,'Վարկանիշային չափորոշիչներ'!$G$6:$GE$68,4,FALSE),0)</f>
        <v>0</v>
      </c>
      <c r="AM295" s="93">
        <f>IFERROR(VLOOKUP(V295,'Վարկանիշային չափորոշիչներ'!$G$6:$GE$68,4,FALSE),0)</f>
        <v>0</v>
      </c>
      <c r="AN295" s="93">
        <f t="shared" si="84"/>
        <v>0</v>
      </c>
    </row>
    <row r="296" spans="1:40" outlineLevel="1">
      <c r="A296" s="236">
        <v>1167</v>
      </c>
      <c r="B296" s="236"/>
      <c r="C296" s="374" t="s">
        <v>389</v>
      </c>
      <c r="D296" s="278">
        <f>SUM(D297:D298)</f>
        <v>0</v>
      </c>
      <c r="E296" s="278">
        <f t="shared" ref="E296" si="85">SUM(E297:E298)</f>
        <v>0</v>
      </c>
      <c r="F296" s="279">
        <f t="shared" ref="F296:H296" si="86">SUM(F297:F298)</f>
        <v>0</v>
      </c>
      <c r="G296" s="279">
        <f t="shared" si="86"/>
        <v>0</v>
      </c>
      <c r="H296" s="279">
        <f t="shared" si="86"/>
        <v>0</v>
      </c>
      <c r="I296" s="128" t="s">
        <v>79</v>
      </c>
      <c r="J296" s="128" t="s">
        <v>79</v>
      </c>
      <c r="K296" s="128" t="s">
        <v>79</v>
      </c>
      <c r="L296" s="128" t="s">
        <v>79</v>
      </c>
      <c r="M296" s="128" t="s">
        <v>79</v>
      </c>
      <c r="N296" s="128" t="s">
        <v>79</v>
      </c>
      <c r="O296" s="128" t="s">
        <v>79</v>
      </c>
      <c r="P296" s="128" t="s">
        <v>79</v>
      </c>
      <c r="Q296" s="128" t="s">
        <v>79</v>
      </c>
      <c r="R296" s="128" t="s">
        <v>79</v>
      </c>
      <c r="S296" s="128" t="s">
        <v>79</v>
      </c>
      <c r="T296" s="128" t="s">
        <v>79</v>
      </c>
      <c r="U296" s="128" t="s">
        <v>79</v>
      </c>
      <c r="V296" s="128" t="s">
        <v>79</v>
      </c>
      <c r="W296" s="114" t="s">
        <v>79</v>
      </c>
      <c r="X296" s="108"/>
      <c r="Y296" s="108"/>
      <c r="Z296" s="108"/>
      <c r="AA296" s="108"/>
      <c r="AB296" s="93">
        <f>IFERROR(VLOOKUP(K296,'Վարկանիշային չափորոշիչներ'!$G$6:$GE$68,4,FALSE),0)</f>
        <v>0</v>
      </c>
      <c r="AC296" s="93">
        <f>IFERROR(VLOOKUP(L296,'Վարկանիշային չափորոշիչներ'!$G$6:$GE$68,4,FALSE),0)</f>
        <v>0</v>
      </c>
      <c r="AD296" s="93">
        <f>IFERROR(VLOOKUP(M296,'Վարկանիշային չափորոշիչներ'!$G$6:$GE$68,4,FALSE),0)</f>
        <v>0</v>
      </c>
      <c r="AE296" s="93">
        <f>IFERROR(VLOOKUP(N296,'Վարկանիշային չափորոշիչներ'!$G$6:$GE$68,4,FALSE),0)</f>
        <v>0</v>
      </c>
      <c r="AF296" s="93">
        <f>IFERROR(VLOOKUP(O296,'Վարկանիշային չափորոշիչներ'!$G$6:$GE$68,4,FALSE),0)</f>
        <v>0</v>
      </c>
      <c r="AG296" s="93">
        <f>IFERROR(VLOOKUP(P296,'Վարկանիշային չափորոշիչներ'!$G$6:$GE$68,4,FALSE),0)</f>
        <v>0</v>
      </c>
      <c r="AH296" s="93">
        <f>IFERROR(VLOOKUP(Q296,'Վարկանիշային չափորոշիչներ'!$G$6:$GE$68,4,FALSE),0)</f>
        <v>0</v>
      </c>
      <c r="AI296" s="93">
        <f>IFERROR(VLOOKUP(R296,'Վարկանիշային չափորոշիչներ'!$G$6:$GE$68,4,FALSE),0)</f>
        <v>0</v>
      </c>
      <c r="AJ296" s="93">
        <f>IFERROR(VLOOKUP(S296,'Վարկանիշային չափորոշիչներ'!$G$6:$GE$68,4,FALSE),0)</f>
        <v>0</v>
      </c>
      <c r="AK296" s="93">
        <f>IFERROR(VLOOKUP(T296,'Վարկանիշային չափորոշիչներ'!$G$6:$GE$68,4,FALSE),0)</f>
        <v>0</v>
      </c>
      <c r="AL296" s="93">
        <f>IFERROR(VLOOKUP(U296,'Վարկանիշային չափորոշիչներ'!$G$6:$GE$68,4,FALSE),0)</f>
        <v>0</v>
      </c>
      <c r="AM296" s="93">
        <f>IFERROR(VLOOKUP(V296,'Վարկանիշային չափորոշիչներ'!$G$6:$GE$68,4,FALSE),0)</f>
        <v>0</v>
      </c>
      <c r="AN296" s="93">
        <f t="shared" si="84"/>
        <v>0</v>
      </c>
    </row>
    <row r="297" spans="1:40" ht="36" outlineLevel="2">
      <c r="A297" s="236">
        <v>1167</v>
      </c>
      <c r="B297" s="239">
        <v>11006</v>
      </c>
      <c r="C297" s="333" t="s">
        <v>390</v>
      </c>
      <c r="D297" s="240"/>
      <c r="E297" s="240"/>
      <c r="F297" s="241"/>
      <c r="G297" s="242"/>
      <c r="H297" s="242"/>
      <c r="I297" s="112"/>
      <c r="J297" s="112"/>
      <c r="K297" s="94"/>
      <c r="L297" s="94"/>
      <c r="M297" s="94"/>
      <c r="N297" s="94"/>
      <c r="O297" s="94"/>
      <c r="P297" s="94"/>
      <c r="Q297" s="94"/>
      <c r="R297" s="94"/>
      <c r="S297" s="94"/>
      <c r="T297" s="94"/>
      <c r="U297" s="94"/>
      <c r="V297" s="94"/>
      <c r="W297" s="93">
        <f>AN297</f>
        <v>0</v>
      </c>
      <c r="X297" s="108"/>
      <c r="Y297" s="108"/>
      <c r="Z297" s="108"/>
      <c r="AA297" s="108"/>
      <c r="AB297" s="93">
        <f>IFERROR(VLOOKUP(K297,'Վարկանիշային չափորոշիչներ'!$G$6:$GE$68,4,FALSE),0)</f>
        <v>0</v>
      </c>
      <c r="AC297" s="93">
        <f>IFERROR(VLOOKUP(L297,'Վարկանիշային չափորոշիչներ'!$G$6:$GE$68,4,FALSE),0)</f>
        <v>0</v>
      </c>
      <c r="AD297" s="93">
        <f>IFERROR(VLOOKUP(M297,'Վարկանիշային չափորոշիչներ'!$G$6:$GE$68,4,FALSE),0)</f>
        <v>0</v>
      </c>
      <c r="AE297" s="93">
        <f>IFERROR(VLOOKUP(N297,'Վարկանիշային չափորոշիչներ'!$G$6:$GE$68,4,FALSE),0)</f>
        <v>0</v>
      </c>
      <c r="AF297" s="93">
        <f>IFERROR(VLOOKUP(O297,'Վարկանիշային չափորոշիչներ'!$G$6:$GE$68,4,FALSE),0)</f>
        <v>0</v>
      </c>
      <c r="AG297" s="93">
        <f>IFERROR(VLOOKUP(P297,'Վարկանիշային չափորոշիչներ'!$G$6:$GE$68,4,FALSE),0)</f>
        <v>0</v>
      </c>
      <c r="AH297" s="93">
        <f>IFERROR(VLOOKUP(Q297,'Վարկանիշային չափորոշիչներ'!$G$6:$GE$68,4,FALSE),0)</f>
        <v>0</v>
      </c>
      <c r="AI297" s="93">
        <f>IFERROR(VLOOKUP(R297,'Վարկանիշային չափորոշիչներ'!$G$6:$GE$68,4,FALSE),0)</f>
        <v>0</v>
      </c>
      <c r="AJ297" s="93">
        <f>IFERROR(VLOOKUP(S297,'Վարկանիշային չափորոշիչներ'!$G$6:$GE$68,4,FALSE),0)</f>
        <v>0</v>
      </c>
      <c r="AK297" s="93">
        <f>IFERROR(VLOOKUP(T297,'Վարկանիշային չափորոշիչներ'!$G$6:$GE$68,4,FALSE),0)</f>
        <v>0</v>
      </c>
      <c r="AL297" s="93">
        <f>IFERROR(VLOOKUP(U297,'Վարկանիշային չափորոշիչներ'!$G$6:$GE$68,4,FALSE),0)</f>
        <v>0</v>
      </c>
      <c r="AM297" s="93">
        <f>IFERROR(VLOOKUP(V297,'Վարկանիշային չափորոշիչներ'!$G$6:$GE$68,4,FALSE),0)</f>
        <v>0</v>
      </c>
      <c r="AN297" s="93">
        <f t="shared" si="84"/>
        <v>0</v>
      </c>
    </row>
    <row r="298" spans="1:40" ht="48" outlineLevel="2">
      <c r="A298" s="236">
        <v>1167</v>
      </c>
      <c r="B298" s="239">
        <v>32006</v>
      </c>
      <c r="C298" s="333" t="s">
        <v>391</v>
      </c>
      <c r="D298" s="255"/>
      <c r="E298" s="240"/>
      <c r="F298" s="241"/>
      <c r="G298" s="242"/>
      <c r="H298" s="242"/>
      <c r="I298" s="112"/>
      <c r="J298" s="112"/>
      <c r="K298" s="94"/>
      <c r="L298" s="94"/>
      <c r="M298" s="94"/>
      <c r="N298" s="94"/>
      <c r="O298" s="94"/>
      <c r="P298" s="94"/>
      <c r="Q298" s="94"/>
      <c r="R298" s="94"/>
      <c r="S298" s="94"/>
      <c r="T298" s="94"/>
      <c r="U298" s="94"/>
      <c r="V298" s="94"/>
      <c r="W298" s="93">
        <f>AN298</f>
        <v>0</v>
      </c>
      <c r="X298" s="108"/>
      <c r="Y298" s="108"/>
      <c r="Z298" s="108"/>
      <c r="AA298" s="108"/>
      <c r="AB298" s="93">
        <f>IFERROR(VLOOKUP(K298,'Վարկանիշային չափորոշիչներ'!$G$6:$GE$68,4,FALSE),0)</f>
        <v>0</v>
      </c>
      <c r="AC298" s="93">
        <f>IFERROR(VLOOKUP(L298,'Վարկանիշային չափորոշիչներ'!$G$6:$GE$68,4,FALSE),0)</f>
        <v>0</v>
      </c>
      <c r="AD298" s="93">
        <f>IFERROR(VLOOKUP(M298,'Վարկանիշային չափորոշիչներ'!$G$6:$GE$68,4,FALSE),0)</f>
        <v>0</v>
      </c>
      <c r="AE298" s="93">
        <f>IFERROR(VLOOKUP(N298,'Վարկանիշային չափորոշիչներ'!$G$6:$GE$68,4,FALSE),0)</f>
        <v>0</v>
      </c>
      <c r="AF298" s="93">
        <f>IFERROR(VLOOKUP(O298,'Վարկանիշային չափորոշիչներ'!$G$6:$GE$68,4,FALSE),0)</f>
        <v>0</v>
      </c>
      <c r="AG298" s="93">
        <f>IFERROR(VLOOKUP(P298,'Վարկանիշային չափորոշիչներ'!$G$6:$GE$68,4,FALSE),0)</f>
        <v>0</v>
      </c>
      <c r="AH298" s="93">
        <f>IFERROR(VLOOKUP(Q298,'Վարկանիշային չափորոշիչներ'!$G$6:$GE$68,4,FALSE),0)</f>
        <v>0</v>
      </c>
      <c r="AI298" s="93">
        <f>IFERROR(VLOOKUP(R298,'Վարկանիշային չափորոշիչներ'!$G$6:$GE$68,4,FALSE),0)</f>
        <v>0</v>
      </c>
      <c r="AJ298" s="93">
        <f>IFERROR(VLOOKUP(S298,'Վարկանիշային չափորոշիչներ'!$G$6:$GE$68,4,FALSE),0)</f>
        <v>0</v>
      </c>
      <c r="AK298" s="93">
        <f>IFERROR(VLOOKUP(T298,'Վարկանիշային չափորոշիչներ'!$G$6:$GE$68,4,FALSE),0)</f>
        <v>0</v>
      </c>
      <c r="AL298" s="93">
        <f>IFERROR(VLOOKUP(U298,'Վարկանիշային չափորոշիչներ'!$G$6:$GE$68,4,FALSE),0)</f>
        <v>0</v>
      </c>
      <c r="AM298" s="93">
        <f>IFERROR(VLOOKUP(V298,'Վարկանիշային չափորոշիչներ'!$G$6:$GE$68,4,FALSE),0)</f>
        <v>0</v>
      </c>
      <c r="AN298" s="93">
        <f t="shared" si="84"/>
        <v>0</v>
      </c>
    </row>
    <row r="299" spans="1:40" outlineLevel="1">
      <c r="A299" s="236">
        <v>1171</v>
      </c>
      <c r="B299" s="236"/>
      <c r="C299" s="366" t="s">
        <v>392</v>
      </c>
      <c r="D299" s="237">
        <f>SUM(D300)</f>
        <v>0</v>
      </c>
      <c r="E299" s="237">
        <f t="shared" ref="E299:H299" si="87">SUM(E300)</f>
        <v>0</v>
      </c>
      <c r="F299" s="238">
        <f t="shared" si="87"/>
        <v>0</v>
      </c>
      <c r="G299" s="238">
        <f t="shared" si="87"/>
        <v>0</v>
      </c>
      <c r="H299" s="238">
        <f t="shared" si="87"/>
        <v>0</v>
      </c>
      <c r="I299" s="114" t="s">
        <v>79</v>
      </c>
      <c r="J299" s="114" t="s">
        <v>79</v>
      </c>
      <c r="K299" s="114" t="s">
        <v>79</v>
      </c>
      <c r="L299" s="114" t="s">
        <v>79</v>
      </c>
      <c r="M299" s="114" t="s">
        <v>79</v>
      </c>
      <c r="N299" s="114" t="s">
        <v>79</v>
      </c>
      <c r="O299" s="114" t="s">
        <v>79</v>
      </c>
      <c r="P299" s="114" t="s">
        <v>79</v>
      </c>
      <c r="Q299" s="114" t="s">
        <v>79</v>
      </c>
      <c r="R299" s="114" t="s">
        <v>79</v>
      </c>
      <c r="S299" s="114" t="s">
        <v>79</v>
      </c>
      <c r="T299" s="114" t="s">
        <v>79</v>
      </c>
      <c r="U299" s="114" t="s">
        <v>79</v>
      </c>
      <c r="V299" s="114" t="s">
        <v>79</v>
      </c>
      <c r="W299" s="114" t="s">
        <v>79</v>
      </c>
      <c r="X299" s="108"/>
      <c r="Y299" s="108"/>
      <c r="Z299" s="108"/>
      <c r="AA299" s="108"/>
      <c r="AB299" s="93">
        <f>IFERROR(VLOOKUP(K299,'Վարկանիշային չափորոշիչներ'!$G$6:$GE$68,4,FALSE),0)</f>
        <v>0</v>
      </c>
      <c r="AC299" s="93">
        <f>IFERROR(VLOOKUP(L299,'Վարկանիշային չափորոշիչներ'!$G$6:$GE$68,4,FALSE),0)</f>
        <v>0</v>
      </c>
      <c r="AD299" s="93">
        <f>IFERROR(VLOOKUP(M299,'Վարկանիշային չափորոշիչներ'!$G$6:$GE$68,4,FALSE),0)</f>
        <v>0</v>
      </c>
      <c r="AE299" s="93">
        <f>IFERROR(VLOOKUP(N299,'Վարկանիշային չափորոշիչներ'!$G$6:$GE$68,4,FALSE),0)</f>
        <v>0</v>
      </c>
      <c r="AF299" s="93">
        <f>IFERROR(VLOOKUP(O299,'Վարկանիշային չափորոշիչներ'!$G$6:$GE$68,4,FALSE),0)</f>
        <v>0</v>
      </c>
      <c r="AG299" s="93">
        <f>IFERROR(VLOOKUP(P299,'Վարկանիշային չափորոշիչներ'!$G$6:$GE$68,4,FALSE),0)</f>
        <v>0</v>
      </c>
      <c r="AH299" s="93">
        <f>IFERROR(VLOOKUP(Q299,'Վարկանիշային չափորոշիչներ'!$G$6:$GE$68,4,FALSE),0)</f>
        <v>0</v>
      </c>
      <c r="AI299" s="93">
        <f>IFERROR(VLOOKUP(R299,'Վարկանիշային չափորոշիչներ'!$G$6:$GE$68,4,FALSE),0)</f>
        <v>0</v>
      </c>
      <c r="AJ299" s="93">
        <f>IFERROR(VLOOKUP(S299,'Վարկանիշային չափորոշիչներ'!$G$6:$GE$68,4,FALSE),0)</f>
        <v>0</v>
      </c>
      <c r="AK299" s="93">
        <f>IFERROR(VLOOKUP(T299,'Վարկանիշային չափորոշիչներ'!$G$6:$GE$68,4,FALSE),0)</f>
        <v>0</v>
      </c>
      <c r="AL299" s="93">
        <f>IFERROR(VLOOKUP(U299,'Վարկանիշային չափորոշիչներ'!$G$6:$GE$68,4,FALSE),0)</f>
        <v>0</v>
      </c>
      <c r="AM299" s="93">
        <f>IFERROR(VLOOKUP(V299,'Վարկանիշային չափորոշիչներ'!$G$6:$GE$68,4,FALSE),0)</f>
        <v>0</v>
      </c>
      <c r="AN299" s="93">
        <f t="shared" si="84"/>
        <v>0</v>
      </c>
    </row>
    <row r="300" spans="1:40" outlineLevel="2">
      <c r="A300" s="239">
        <v>1171</v>
      </c>
      <c r="B300" s="239">
        <v>11001</v>
      </c>
      <c r="C300" s="333" t="s">
        <v>393</v>
      </c>
      <c r="D300" s="240"/>
      <c r="E300" s="240"/>
      <c r="F300" s="241"/>
      <c r="G300" s="242"/>
      <c r="H300" s="242"/>
      <c r="I300" s="112"/>
      <c r="J300" s="112"/>
      <c r="K300" s="94"/>
      <c r="L300" s="94"/>
      <c r="M300" s="94"/>
      <c r="N300" s="94"/>
      <c r="O300" s="94"/>
      <c r="P300" s="94"/>
      <c r="Q300" s="94"/>
      <c r="R300" s="94"/>
      <c r="S300" s="94"/>
      <c r="T300" s="94"/>
      <c r="U300" s="94"/>
      <c r="V300" s="94"/>
      <c r="W300" s="93">
        <f>AN300</f>
        <v>0</v>
      </c>
      <c r="X300" s="108"/>
      <c r="Y300" s="108"/>
      <c r="Z300" s="108"/>
      <c r="AA300" s="108"/>
      <c r="AB300" s="93">
        <f>IFERROR(VLOOKUP(K300,'Վարկանիշային չափորոշիչներ'!$G$6:$GE$68,4,FALSE),0)</f>
        <v>0</v>
      </c>
      <c r="AC300" s="93">
        <f>IFERROR(VLOOKUP(L300,'Վարկանիշային չափորոշիչներ'!$G$6:$GE$68,4,FALSE),0)</f>
        <v>0</v>
      </c>
      <c r="AD300" s="93">
        <f>IFERROR(VLOOKUP(M300,'Վարկանիշային չափորոշիչներ'!$G$6:$GE$68,4,FALSE),0)</f>
        <v>0</v>
      </c>
      <c r="AE300" s="93">
        <f>IFERROR(VLOOKUP(N300,'Վարկանիշային չափորոշիչներ'!$G$6:$GE$68,4,FALSE),0)</f>
        <v>0</v>
      </c>
      <c r="AF300" s="93">
        <f>IFERROR(VLOOKUP(O300,'Վարկանիշային չափորոշիչներ'!$G$6:$GE$68,4,FALSE),0)</f>
        <v>0</v>
      </c>
      <c r="AG300" s="93">
        <f>IFERROR(VLOOKUP(P300,'Վարկանիշային չափորոշիչներ'!$G$6:$GE$68,4,FALSE),0)</f>
        <v>0</v>
      </c>
      <c r="AH300" s="93">
        <f>IFERROR(VLOOKUP(Q300,'Վարկանիշային չափորոշիչներ'!$G$6:$GE$68,4,FALSE),0)</f>
        <v>0</v>
      </c>
      <c r="AI300" s="93">
        <f>IFERROR(VLOOKUP(R300,'Վարկանիշային չափորոշիչներ'!$G$6:$GE$68,4,FALSE),0)</f>
        <v>0</v>
      </c>
      <c r="AJ300" s="93">
        <f>IFERROR(VLOOKUP(S300,'Վարկանիշային չափորոշիչներ'!$G$6:$GE$68,4,FALSE),0)</f>
        <v>0</v>
      </c>
      <c r="AK300" s="93">
        <f>IFERROR(VLOOKUP(T300,'Վարկանիշային չափորոշիչներ'!$G$6:$GE$68,4,FALSE),0)</f>
        <v>0</v>
      </c>
      <c r="AL300" s="93">
        <f>IFERROR(VLOOKUP(U300,'Վարկանիշային չափորոշիչներ'!$G$6:$GE$68,4,FALSE),0)</f>
        <v>0</v>
      </c>
      <c r="AM300" s="93">
        <f>IFERROR(VLOOKUP(V300,'Վարկանիշային չափորոշիչներ'!$G$6:$GE$68,4,FALSE),0)</f>
        <v>0</v>
      </c>
      <c r="AN300" s="93">
        <f t="shared" si="84"/>
        <v>0</v>
      </c>
    </row>
    <row r="301" spans="1:40" ht="24" outlineLevel="1">
      <c r="A301" s="236">
        <v>1176</v>
      </c>
      <c r="B301" s="236"/>
      <c r="C301" s="366" t="s">
        <v>394</v>
      </c>
      <c r="D301" s="237">
        <f>SUM(D302:D305)</f>
        <v>0</v>
      </c>
      <c r="E301" s="237">
        <f t="shared" ref="E301" si="88">SUM(E302:E305)</f>
        <v>0</v>
      </c>
      <c r="F301" s="238">
        <f t="shared" ref="F301:H301" si="89">SUM(F302:F305)</f>
        <v>0</v>
      </c>
      <c r="G301" s="238">
        <f t="shared" si="89"/>
        <v>0</v>
      </c>
      <c r="H301" s="238">
        <f t="shared" si="89"/>
        <v>0</v>
      </c>
      <c r="I301" s="114" t="s">
        <v>79</v>
      </c>
      <c r="J301" s="114" t="s">
        <v>79</v>
      </c>
      <c r="K301" s="114" t="s">
        <v>79</v>
      </c>
      <c r="L301" s="114" t="s">
        <v>79</v>
      </c>
      <c r="M301" s="114" t="s">
        <v>79</v>
      </c>
      <c r="N301" s="114" t="s">
        <v>79</v>
      </c>
      <c r="O301" s="114" t="s">
        <v>79</v>
      </c>
      <c r="P301" s="114" t="s">
        <v>79</v>
      </c>
      <c r="Q301" s="114" t="s">
        <v>79</v>
      </c>
      <c r="R301" s="114" t="s">
        <v>79</v>
      </c>
      <c r="S301" s="114" t="s">
        <v>79</v>
      </c>
      <c r="T301" s="114" t="s">
        <v>79</v>
      </c>
      <c r="U301" s="114" t="s">
        <v>79</v>
      </c>
      <c r="V301" s="114" t="s">
        <v>79</v>
      </c>
      <c r="W301" s="114" t="s">
        <v>79</v>
      </c>
      <c r="X301" s="108"/>
      <c r="Y301" s="108"/>
      <c r="Z301" s="108"/>
      <c r="AA301" s="108"/>
      <c r="AB301" s="93">
        <f>IFERROR(VLOOKUP(K301,'Վարկանիշային չափորոշիչներ'!$G$6:$GE$68,4,FALSE),0)</f>
        <v>0</v>
      </c>
      <c r="AC301" s="93">
        <f>IFERROR(VLOOKUP(L301,'Վարկանիշային չափորոշիչներ'!$G$6:$GE$68,4,FALSE),0)</f>
        <v>0</v>
      </c>
      <c r="AD301" s="93">
        <f>IFERROR(VLOOKUP(M301,'Վարկանիշային չափորոշիչներ'!$G$6:$GE$68,4,FALSE),0)</f>
        <v>0</v>
      </c>
      <c r="AE301" s="93">
        <f>IFERROR(VLOOKUP(N301,'Վարկանիշային չափորոշիչներ'!$G$6:$GE$68,4,FALSE),0)</f>
        <v>0</v>
      </c>
      <c r="AF301" s="93">
        <f>IFERROR(VLOOKUP(O301,'Վարկանիշային չափորոշիչներ'!$G$6:$GE$68,4,FALSE),0)</f>
        <v>0</v>
      </c>
      <c r="AG301" s="93">
        <f>IFERROR(VLOOKUP(P301,'Վարկանիշային չափորոշիչներ'!$G$6:$GE$68,4,FALSE),0)</f>
        <v>0</v>
      </c>
      <c r="AH301" s="93">
        <f>IFERROR(VLOOKUP(Q301,'Վարկանիշային չափորոշիչներ'!$G$6:$GE$68,4,FALSE),0)</f>
        <v>0</v>
      </c>
      <c r="AI301" s="93">
        <f>IFERROR(VLOOKUP(R301,'Վարկանիշային չափորոշիչներ'!$G$6:$GE$68,4,FALSE),0)</f>
        <v>0</v>
      </c>
      <c r="AJ301" s="93">
        <f>IFERROR(VLOOKUP(S301,'Վարկանիշային չափորոշիչներ'!$G$6:$GE$68,4,FALSE),0)</f>
        <v>0</v>
      </c>
      <c r="AK301" s="93">
        <f>IFERROR(VLOOKUP(T301,'Վարկանիշային չափորոշիչներ'!$G$6:$GE$68,4,FALSE),0)</f>
        <v>0</v>
      </c>
      <c r="AL301" s="93">
        <f>IFERROR(VLOOKUP(U301,'Վարկանիշային չափորոշիչներ'!$G$6:$GE$68,4,FALSE),0)</f>
        <v>0</v>
      </c>
      <c r="AM301" s="93">
        <f>IFERROR(VLOOKUP(V301,'Վարկանիշային չափորոշիչներ'!$G$6:$GE$68,4,FALSE),0)</f>
        <v>0</v>
      </c>
      <c r="AN301" s="93">
        <f t="shared" si="84"/>
        <v>0</v>
      </c>
    </row>
    <row r="302" spans="1:40" ht="24" outlineLevel="2">
      <c r="A302" s="239">
        <v>1176</v>
      </c>
      <c r="B302" s="239">
        <v>11001</v>
      </c>
      <c r="C302" s="333" t="s">
        <v>395</v>
      </c>
      <c r="D302" s="262"/>
      <c r="E302" s="262"/>
      <c r="F302" s="280"/>
      <c r="G302" s="276"/>
      <c r="H302" s="280"/>
      <c r="I302" s="129"/>
      <c r="J302" s="129"/>
      <c r="K302" s="98"/>
      <c r="L302" s="98"/>
      <c r="M302" s="98"/>
      <c r="N302" s="98"/>
      <c r="O302" s="98"/>
      <c r="P302" s="98"/>
      <c r="Q302" s="98"/>
      <c r="R302" s="98"/>
      <c r="S302" s="98"/>
      <c r="T302" s="98"/>
      <c r="U302" s="98"/>
      <c r="V302" s="98"/>
      <c r="W302" s="93">
        <f t="shared" ref="W302:W305" si="90">AN302</f>
        <v>0</v>
      </c>
      <c r="X302" s="108"/>
      <c r="Y302" s="108"/>
      <c r="Z302" s="108"/>
      <c r="AA302" s="108"/>
      <c r="AB302" s="93">
        <f>IFERROR(VLOOKUP(K302,'Վարկանիշային չափորոշիչներ'!$G$6:$GE$68,4,FALSE),0)</f>
        <v>0</v>
      </c>
      <c r="AC302" s="93">
        <f>IFERROR(VLOOKUP(L302,'Վարկանիշային չափորոշիչներ'!$G$6:$GE$68,4,FALSE),0)</f>
        <v>0</v>
      </c>
      <c r="AD302" s="93">
        <f>IFERROR(VLOOKUP(M302,'Վարկանիշային չափորոշիչներ'!$G$6:$GE$68,4,FALSE),0)</f>
        <v>0</v>
      </c>
      <c r="AE302" s="93">
        <f>IFERROR(VLOOKUP(N302,'Վարկանիշային չափորոշիչներ'!$G$6:$GE$68,4,FALSE),0)</f>
        <v>0</v>
      </c>
      <c r="AF302" s="93">
        <f>IFERROR(VLOOKUP(O302,'Վարկանիշային չափորոշիչներ'!$G$6:$GE$68,4,FALSE),0)</f>
        <v>0</v>
      </c>
      <c r="AG302" s="93">
        <f>IFERROR(VLOOKUP(P302,'Վարկանիշային չափորոշիչներ'!$G$6:$GE$68,4,FALSE),0)</f>
        <v>0</v>
      </c>
      <c r="AH302" s="93">
        <f>IFERROR(VLOOKUP(Q302,'Վարկանիշային չափորոշիչներ'!$G$6:$GE$68,4,FALSE),0)</f>
        <v>0</v>
      </c>
      <c r="AI302" s="93">
        <f>IFERROR(VLOOKUP(R302,'Վարկանիշային չափորոշիչներ'!$G$6:$GE$68,4,FALSE),0)</f>
        <v>0</v>
      </c>
      <c r="AJ302" s="93">
        <f>IFERROR(VLOOKUP(S302,'Վարկանիշային չափորոշիչներ'!$G$6:$GE$68,4,FALSE),0)</f>
        <v>0</v>
      </c>
      <c r="AK302" s="93">
        <f>IFERROR(VLOOKUP(T302,'Վարկանիշային չափորոշիչներ'!$G$6:$GE$68,4,FALSE),0)</f>
        <v>0</v>
      </c>
      <c r="AL302" s="93">
        <f>IFERROR(VLOOKUP(U302,'Վարկանիշային չափորոշիչներ'!$G$6:$GE$68,4,FALSE),0)</f>
        <v>0</v>
      </c>
      <c r="AM302" s="93">
        <f>IFERROR(VLOOKUP(V302,'Վարկանիշային չափորոշիչներ'!$G$6:$GE$68,4,FALSE),0)</f>
        <v>0</v>
      </c>
      <c r="AN302" s="93">
        <f t="shared" si="84"/>
        <v>0</v>
      </c>
    </row>
    <row r="303" spans="1:40" ht="36" outlineLevel="2">
      <c r="A303" s="239">
        <v>1176</v>
      </c>
      <c r="B303" s="239">
        <v>11002</v>
      </c>
      <c r="C303" s="333" t="s">
        <v>396</v>
      </c>
      <c r="D303" s="240"/>
      <c r="E303" s="240"/>
      <c r="F303" s="242"/>
      <c r="G303" s="242"/>
      <c r="H303" s="242"/>
      <c r="I303" s="112"/>
      <c r="J303" s="112"/>
      <c r="K303" s="94"/>
      <c r="L303" s="94"/>
      <c r="M303" s="94"/>
      <c r="N303" s="94"/>
      <c r="O303" s="94"/>
      <c r="P303" s="94"/>
      <c r="Q303" s="94"/>
      <c r="R303" s="94"/>
      <c r="S303" s="94"/>
      <c r="T303" s="94"/>
      <c r="U303" s="94"/>
      <c r="V303" s="94"/>
      <c r="W303" s="93">
        <f t="shared" si="90"/>
        <v>0</v>
      </c>
      <c r="X303" s="108"/>
      <c r="Y303" s="108"/>
      <c r="Z303" s="108"/>
      <c r="AA303" s="108"/>
      <c r="AB303" s="93">
        <f>IFERROR(VLOOKUP(K303,'Վարկանիշային չափորոշիչներ'!$G$6:$GE$68,4,FALSE),0)</f>
        <v>0</v>
      </c>
      <c r="AC303" s="93">
        <f>IFERROR(VLOOKUP(L303,'Վարկանիշային չափորոշիչներ'!$G$6:$GE$68,4,FALSE),0)</f>
        <v>0</v>
      </c>
      <c r="AD303" s="93">
        <f>IFERROR(VLOOKUP(M303,'Վարկանիշային չափորոշիչներ'!$G$6:$GE$68,4,FALSE),0)</f>
        <v>0</v>
      </c>
      <c r="AE303" s="93">
        <f>IFERROR(VLOOKUP(N303,'Վարկանիշային չափորոշիչներ'!$G$6:$GE$68,4,FALSE),0)</f>
        <v>0</v>
      </c>
      <c r="AF303" s="93">
        <f>IFERROR(VLOOKUP(O303,'Վարկանիշային չափորոշիչներ'!$G$6:$GE$68,4,FALSE),0)</f>
        <v>0</v>
      </c>
      <c r="AG303" s="93">
        <f>IFERROR(VLOOKUP(P303,'Վարկանիշային չափորոշիչներ'!$G$6:$GE$68,4,FALSE),0)</f>
        <v>0</v>
      </c>
      <c r="AH303" s="93">
        <f>IFERROR(VLOOKUP(Q303,'Վարկանիշային չափորոշիչներ'!$G$6:$GE$68,4,FALSE),0)</f>
        <v>0</v>
      </c>
      <c r="AI303" s="93">
        <f>IFERROR(VLOOKUP(R303,'Վարկանիշային չափորոշիչներ'!$G$6:$GE$68,4,FALSE),0)</f>
        <v>0</v>
      </c>
      <c r="AJ303" s="93">
        <f>IFERROR(VLOOKUP(S303,'Վարկանիշային չափորոշիչներ'!$G$6:$GE$68,4,FALSE),0)</f>
        <v>0</v>
      </c>
      <c r="AK303" s="93">
        <f>IFERROR(VLOOKUP(T303,'Վարկանիշային չափորոշիչներ'!$G$6:$GE$68,4,FALSE),0)</f>
        <v>0</v>
      </c>
      <c r="AL303" s="93">
        <f>IFERROR(VLOOKUP(U303,'Վարկանիշային չափորոշիչներ'!$G$6:$GE$68,4,FALSE),0)</f>
        <v>0</v>
      </c>
      <c r="AM303" s="93">
        <f>IFERROR(VLOOKUP(V303,'Վարկանիշային չափորոշիչներ'!$G$6:$GE$68,4,FALSE),0)</f>
        <v>0</v>
      </c>
      <c r="AN303" s="93">
        <f t="shared" si="84"/>
        <v>0</v>
      </c>
    </row>
    <row r="304" spans="1:40" outlineLevel="2">
      <c r="A304" s="239">
        <v>1176</v>
      </c>
      <c r="B304" s="239">
        <v>11005</v>
      </c>
      <c r="C304" s="333" t="s">
        <v>397</v>
      </c>
      <c r="D304" s="247"/>
      <c r="E304" s="247"/>
      <c r="F304" s="242"/>
      <c r="G304" s="242"/>
      <c r="H304" s="242"/>
      <c r="I304" s="112"/>
      <c r="J304" s="112"/>
      <c r="K304" s="94"/>
      <c r="L304" s="94"/>
      <c r="M304" s="94"/>
      <c r="N304" s="94"/>
      <c r="O304" s="94"/>
      <c r="P304" s="94"/>
      <c r="Q304" s="94"/>
      <c r="R304" s="94"/>
      <c r="S304" s="94"/>
      <c r="T304" s="94"/>
      <c r="U304" s="94"/>
      <c r="V304" s="94"/>
      <c r="W304" s="93">
        <f t="shared" si="90"/>
        <v>0</v>
      </c>
      <c r="X304" s="108"/>
      <c r="Y304" s="108"/>
      <c r="Z304" s="108"/>
      <c r="AA304" s="108"/>
      <c r="AB304" s="93">
        <f>IFERROR(VLOOKUP(K304,'Վարկանիշային չափորոշիչներ'!$G$6:$GE$68,4,FALSE),0)</f>
        <v>0</v>
      </c>
      <c r="AC304" s="93">
        <f>IFERROR(VLOOKUP(L304,'Վարկանիշային չափորոշիչներ'!$G$6:$GE$68,4,FALSE),0)</f>
        <v>0</v>
      </c>
      <c r="AD304" s="93">
        <f>IFERROR(VLOOKUP(M304,'Վարկանիշային չափորոշիչներ'!$G$6:$GE$68,4,FALSE),0)</f>
        <v>0</v>
      </c>
      <c r="AE304" s="93">
        <f>IFERROR(VLOOKUP(N304,'Վարկանիշային չափորոշիչներ'!$G$6:$GE$68,4,FALSE),0)</f>
        <v>0</v>
      </c>
      <c r="AF304" s="93">
        <f>IFERROR(VLOOKUP(O304,'Վարկանիշային չափորոշիչներ'!$G$6:$GE$68,4,FALSE),0)</f>
        <v>0</v>
      </c>
      <c r="AG304" s="93">
        <f>IFERROR(VLOOKUP(P304,'Վարկանիշային չափորոշիչներ'!$G$6:$GE$68,4,FALSE),0)</f>
        <v>0</v>
      </c>
      <c r="AH304" s="93">
        <f>IFERROR(VLOOKUP(Q304,'Վարկանիշային չափորոշիչներ'!$G$6:$GE$68,4,FALSE),0)</f>
        <v>0</v>
      </c>
      <c r="AI304" s="93">
        <f>IFERROR(VLOOKUP(R304,'Վարկանիշային չափորոշիչներ'!$G$6:$GE$68,4,FALSE),0)</f>
        <v>0</v>
      </c>
      <c r="AJ304" s="93">
        <f>IFERROR(VLOOKUP(S304,'Վարկանիշային չափորոշիչներ'!$G$6:$GE$68,4,FALSE),0)</f>
        <v>0</v>
      </c>
      <c r="AK304" s="93">
        <f>IFERROR(VLOOKUP(T304,'Վարկանիշային չափորոշիչներ'!$G$6:$GE$68,4,FALSE),0)</f>
        <v>0</v>
      </c>
      <c r="AL304" s="93">
        <f>IFERROR(VLOOKUP(U304,'Վարկանիշային չափորոշիչներ'!$G$6:$GE$68,4,FALSE),0)</f>
        <v>0</v>
      </c>
      <c r="AM304" s="93">
        <f>IFERROR(VLOOKUP(V304,'Վարկանիշային չափորոշիչներ'!$G$6:$GE$68,4,FALSE),0)</f>
        <v>0</v>
      </c>
      <c r="AN304" s="93">
        <f t="shared" si="84"/>
        <v>0</v>
      </c>
    </row>
    <row r="305" spans="1:40" ht="24" outlineLevel="2">
      <c r="A305" s="239">
        <v>1176</v>
      </c>
      <c r="B305" s="239">
        <v>31001</v>
      </c>
      <c r="C305" s="333" t="s">
        <v>398</v>
      </c>
      <c r="D305" s="247"/>
      <c r="E305" s="247"/>
      <c r="F305" s="273"/>
      <c r="G305" s="259"/>
      <c r="H305" s="241"/>
      <c r="I305" s="112"/>
      <c r="J305" s="112"/>
      <c r="K305" s="94"/>
      <c r="L305" s="94"/>
      <c r="M305" s="94"/>
      <c r="N305" s="94"/>
      <c r="O305" s="94"/>
      <c r="P305" s="94"/>
      <c r="Q305" s="94"/>
      <c r="R305" s="94"/>
      <c r="S305" s="94"/>
      <c r="T305" s="94"/>
      <c r="U305" s="94"/>
      <c r="V305" s="94"/>
      <c r="W305" s="93">
        <f t="shared" si="90"/>
        <v>0</v>
      </c>
      <c r="X305" s="108"/>
      <c r="Y305" s="108"/>
      <c r="Z305" s="108"/>
      <c r="AA305" s="108"/>
      <c r="AB305" s="93">
        <f>IFERROR(VLOOKUP(K305,'Վարկանիշային չափորոշիչներ'!$G$6:$GE$68,4,FALSE),0)</f>
        <v>0</v>
      </c>
      <c r="AC305" s="93">
        <f>IFERROR(VLOOKUP(L305,'Վարկանիշային չափորոշիչներ'!$G$6:$GE$68,4,FALSE),0)</f>
        <v>0</v>
      </c>
      <c r="AD305" s="93">
        <f>IFERROR(VLOOKUP(M305,'Վարկանիշային չափորոշիչներ'!$G$6:$GE$68,4,FALSE),0)</f>
        <v>0</v>
      </c>
      <c r="AE305" s="93">
        <f>IFERROR(VLOOKUP(N305,'Վարկանիշային չափորոշիչներ'!$G$6:$GE$68,4,FALSE),0)</f>
        <v>0</v>
      </c>
      <c r="AF305" s="93">
        <f>IFERROR(VLOOKUP(O305,'Վարկանիշային չափորոշիչներ'!$G$6:$GE$68,4,FALSE),0)</f>
        <v>0</v>
      </c>
      <c r="AG305" s="93">
        <f>IFERROR(VLOOKUP(P305,'Վարկանիշային չափորոշիչներ'!$G$6:$GE$68,4,FALSE),0)</f>
        <v>0</v>
      </c>
      <c r="AH305" s="93">
        <f>IFERROR(VLOOKUP(Q305,'Վարկանիշային չափորոշիչներ'!$G$6:$GE$68,4,FALSE),0)</f>
        <v>0</v>
      </c>
      <c r="AI305" s="93">
        <f>IFERROR(VLOOKUP(R305,'Վարկանիշային չափորոշիչներ'!$G$6:$GE$68,4,FALSE),0)</f>
        <v>0</v>
      </c>
      <c r="AJ305" s="93">
        <f>IFERROR(VLOOKUP(S305,'Վարկանիշային չափորոշիչներ'!$G$6:$GE$68,4,FALSE),0)</f>
        <v>0</v>
      </c>
      <c r="AK305" s="93">
        <f>IFERROR(VLOOKUP(T305,'Վարկանիշային չափորոշիչներ'!$G$6:$GE$68,4,FALSE),0)</f>
        <v>0</v>
      </c>
      <c r="AL305" s="93">
        <f>IFERROR(VLOOKUP(U305,'Վարկանիշային չափորոշիչներ'!$G$6:$GE$68,4,FALSE),0)</f>
        <v>0</v>
      </c>
      <c r="AM305" s="93">
        <f>IFERROR(VLOOKUP(V305,'Վարկանիշային չափորոշիչներ'!$G$6:$GE$68,4,FALSE),0)</f>
        <v>0</v>
      </c>
      <c r="AN305" s="93">
        <f t="shared" si="84"/>
        <v>0</v>
      </c>
    </row>
    <row r="306" spans="1:40" outlineLevel="1">
      <c r="A306" s="236">
        <v>1212</v>
      </c>
      <c r="B306" s="236"/>
      <c r="C306" s="366" t="s">
        <v>403</v>
      </c>
      <c r="D306" s="237">
        <f>SUM(D307:D315)</f>
        <v>0</v>
      </c>
      <c r="E306" s="237">
        <f>SUM(E307:E315)</f>
        <v>0</v>
      </c>
      <c r="F306" s="238">
        <f t="shared" ref="F306:H306" si="91">SUM(F307:F315)</f>
        <v>0</v>
      </c>
      <c r="G306" s="238">
        <f t="shared" si="91"/>
        <v>0</v>
      </c>
      <c r="H306" s="238">
        <f t="shared" si="91"/>
        <v>0</v>
      </c>
      <c r="I306" s="114" t="s">
        <v>79</v>
      </c>
      <c r="J306" s="114" t="s">
        <v>79</v>
      </c>
      <c r="K306" s="114" t="s">
        <v>79</v>
      </c>
      <c r="L306" s="114" t="s">
        <v>79</v>
      </c>
      <c r="M306" s="114" t="s">
        <v>79</v>
      </c>
      <c r="N306" s="114" t="s">
        <v>79</v>
      </c>
      <c r="O306" s="114" t="s">
        <v>79</v>
      </c>
      <c r="P306" s="114" t="s">
        <v>79</v>
      </c>
      <c r="Q306" s="114" t="s">
        <v>79</v>
      </c>
      <c r="R306" s="114" t="s">
        <v>79</v>
      </c>
      <c r="S306" s="114" t="s">
        <v>79</v>
      </c>
      <c r="T306" s="114" t="s">
        <v>79</v>
      </c>
      <c r="U306" s="114" t="s">
        <v>79</v>
      </c>
      <c r="V306" s="114" t="s">
        <v>79</v>
      </c>
      <c r="W306" s="114" t="s">
        <v>79</v>
      </c>
      <c r="X306" s="108"/>
      <c r="Y306" s="108"/>
      <c r="Z306" s="108"/>
      <c r="AA306" s="108"/>
      <c r="AB306" s="93">
        <f>IFERROR(VLOOKUP(K306,'Վարկանիշային չափորոշիչներ'!$G$6:$GE$68,4,FALSE),0)</f>
        <v>0</v>
      </c>
      <c r="AC306" s="93">
        <f>IFERROR(VLOOKUP(L306,'Վարկանիշային չափորոշիչներ'!$G$6:$GE$68,4,FALSE),0)</f>
        <v>0</v>
      </c>
      <c r="AD306" s="93">
        <f>IFERROR(VLOOKUP(M306,'Վարկանիշային չափորոշիչներ'!$G$6:$GE$68,4,FALSE),0)</f>
        <v>0</v>
      </c>
      <c r="AE306" s="93">
        <f>IFERROR(VLOOKUP(N306,'Վարկանիշային չափորոշիչներ'!$G$6:$GE$68,4,FALSE),0)</f>
        <v>0</v>
      </c>
      <c r="AF306" s="93">
        <f>IFERROR(VLOOKUP(O306,'Վարկանիշային չափորոշիչներ'!$G$6:$GE$68,4,FALSE),0)</f>
        <v>0</v>
      </c>
      <c r="AG306" s="93">
        <f>IFERROR(VLOOKUP(P306,'Վարկանիշային չափորոշիչներ'!$G$6:$GE$68,4,FALSE),0)</f>
        <v>0</v>
      </c>
      <c r="AH306" s="93">
        <f>IFERROR(VLOOKUP(Q306,'Վարկանիշային չափորոշիչներ'!$G$6:$GE$68,4,FALSE),0)</f>
        <v>0</v>
      </c>
      <c r="AI306" s="93">
        <f>IFERROR(VLOOKUP(R306,'Վարկանիշային չափորոշիչներ'!$G$6:$GE$68,4,FALSE),0)</f>
        <v>0</v>
      </c>
      <c r="AJ306" s="93">
        <f>IFERROR(VLOOKUP(S306,'Վարկանիշային չափորոշիչներ'!$G$6:$GE$68,4,FALSE),0)</f>
        <v>0</v>
      </c>
      <c r="AK306" s="93">
        <f>IFERROR(VLOOKUP(T306,'Վարկանիշային չափորոշիչներ'!$G$6:$GE$68,4,FALSE),0)</f>
        <v>0</v>
      </c>
      <c r="AL306" s="93">
        <f>IFERROR(VLOOKUP(U306,'Վարկանիշային չափորոշիչներ'!$G$6:$GE$68,4,FALSE),0)</f>
        <v>0</v>
      </c>
      <c r="AM306" s="93">
        <f>IFERROR(VLOOKUP(V306,'Վարկանիշային չափորոշիչներ'!$G$6:$GE$68,4,FALSE),0)</f>
        <v>0</v>
      </c>
      <c r="AN306" s="93">
        <f t="shared" si="84"/>
        <v>0</v>
      </c>
    </row>
    <row r="307" spans="1:40" outlineLevel="2">
      <c r="A307" s="239">
        <v>1212</v>
      </c>
      <c r="B307" s="252">
        <v>12025</v>
      </c>
      <c r="C307" s="333" t="s">
        <v>404</v>
      </c>
      <c r="D307" s="240"/>
      <c r="E307" s="240"/>
      <c r="F307" s="241"/>
      <c r="G307" s="242"/>
      <c r="H307" s="242"/>
      <c r="I307" s="112"/>
      <c r="J307" s="112"/>
      <c r="K307" s="94"/>
      <c r="L307" s="94"/>
      <c r="M307" s="94"/>
      <c r="N307" s="94"/>
      <c r="O307" s="94"/>
      <c r="P307" s="94"/>
      <c r="Q307" s="94"/>
      <c r="R307" s="94"/>
      <c r="S307" s="94"/>
      <c r="T307" s="94"/>
      <c r="U307" s="94"/>
      <c r="V307" s="94"/>
      <c r="W307" s="93">
        <f t="shared" ref="W307:W315" si="92">AN307</f>
        <v>0</v>
      </c>
      <c r="X307" s="108"/>
      <c r="Y307" s="108"/>
      <c r="Z307" s="108"/>
      <c r="AA307" s="108"/>
      <c r="AB307" s="93">
        <f>IFERROR(VLOOKUP(K307,'Վարկանիշային չափորոշիչներ'!$G$6:$GE$68,4,FALSE),0)</f>
        <v>0</v>
      </c>
      <c r="AC307" s="93">
        <f>IFERROR(VLOOKUP(L307,'Վարկանիշային չափորոշիչներ'!$G$6:$GE$68,4,FALSE),0)</f>
        <v>0</v>
      </c>
      <c r="AD307" s="93">
        <f>IFERROR(VLOOKUP(M307,'Վարկանիշային չափորոշիչներ'!$G$6:$GE$68,4,FALSE),0)</f>
        <v>0</v>
      </c>
      <c r="AE307" s="93">
        <f>IFERROR(VLOOKUP(N307,'Վարկանիշային չափորոշիչներ'!$G$6:$GE$68,4,FALSE),0)</f>
        <v>0</v>
      </c>
      <c r="AF307" s="93">
        <f>IFERROR(VLOOKUP(O307,'Վարկանիշային չափորոշիչներ'!$G$6:$GE$68,4,FALSE),0)</f>
        <v>0</v>
      </c>
      <c r="AG307" s="93">
        <f>IFERROR(VLOOKUP(P307,'Վարկանիշային չափորոշիչներ'!$G$6:$GE$68,4,FALSE),0)</f>
        <v>0</v>
      </c>
      <c r="AH307" s="93">
        <f>IFERROR(VLOOKUP(Q307,'Վարկանիշային չափորոշիչներ'!$G$6:$GE$68,4,FALSE),0)</f>
        <v>0</v>
      </c>
      <c r="AI307" s="93">
        <f>IFERROR(VLOOKUP(R307,'Վարկանիշային չափորոշիչներ'!$G$6:$GE$68,4,FALSE),0)</f>
        <v>0</v>
      </c>
      <c r="AJ307" s="93">
        <f>IFERROR(VLOOKUP(S307,'Վարկանիշային չափորոշիչներ'!$G$6:$GE$68,4,FALSE),0)</f>
        <v>0</v>
      </c>
      <c r="AK307" s="93">
        <f>IFERROR(VLOOKUP(T307,'Վարկանիշային չափորոշիչներ'!$G$6:$GE$68,4,FALSE),0)</f>
        <v>0</v>
      </c>
      <c r="AL307" s="93">
        <f>IFERROR(VLOOKUP(U307,'Վարկանիշային չափորոշիչներ'!$G$6:$GE$68,4,FALSE),0)</f>
        <v>0</v>
      </c>
      <c r="AM307" s="93">
        <f>IFERROR(VLOOKUP(V307,'Վարկանիշային չափորոշիչներ'!$G$6:$GE$68,4,FALSE),0)</f>
        <v>0</v>
      </c>
      <c r="AN307" s="93">
        <f t="shared" si="84"/>
        <v>0</v>
      </c>
    </row>
    <row r="308" spans="1:40" outlineLevel="2">
      <c r="A308" s="239">
        <v>1212</v>
      </c>
      <c r="B308" s="239">
        <v>12002</v>
      </c>
      <c r="C308" s="333" t="s">
        <v>405</v>
      </c>
      <c r="D308" s="240"/>
      <c r="E308" s="240"/>
      <c r="F308" s="241"/>
      <c r="G308" s="242"/>
      <c r="H308" s="242"/>
      <c r="I308" s="112"/>
      <c r="J308" s="112"/>
      <c r="K308" s="94"/>
      <c r="L308" s="94"/>
      <c r="M308" s="94"/>
      <c r="N308" s="94"/>
      <c r="O308" s="94"/>
      <c r="P308" s="94"/>
      <c r="Q308" s="94"/>
      <c r="R308" s="94"/>
      <c r="S308" s="94"/>
      <c r="T308" s="94"/>
      <c r="U308" s="94"/>
      <c r="V308" s="94"/>
      <c r="W308" s="93">
        <f t="shared" si="92"/>
        <v>0</v>
      </c>
      <c r="X308" s="108"/>
      <c r="Y308" s="108"/>
      <c r="Z308" s="108"/>
      <c r="AA308" s="108"/>
      <c r="AB308" s="93">
        <f>IFERROR(VLOOKUP(K308,'Վարկանիշային չափորոշիչներ'!$G$6:$GE$68,4,FALSE),0)</f>
        <v>0</v>
      </c>
      <c r="AC308" s="93">
        <f>IFERROR(VLOOKUP(L308,'Վարկանիշային չափորոշիչներ'!$G$6:$GE$68,4,FALSE),0)</f>
        <v>0</v>
      </c>
      <c r="AD308" s="93">
        <f>IFERROR(VLOOKUP(M308,'Վարկանիշային չափորոշիչներ'!$G$6:$GE$68,4,FALSE),0)</f>
        <v>0</v>
      </c>
      <c r="AE308" s="93">
        <f>IFERROR(VLOOKUP(N308,'Վարկանիշային չափորոշիչներ'!$G$6:$GE$68,4,FALSE),0)</f>
        <v>0</v>
      </c>
      <c r="AF308" s="93">
        <f>IFERROR(VLOOKUP(O308,'Վարկանիշային չափորոշիչներ'!$G$6:$GE$68,4,FALSE),0)</f>
        <v>0</v>
      </c>
      <c r="AG308" s="93">
        <f>IFERROR(VLOOKUP(P308,'Վարկանիշային չափորոշիչներ'!$G$6:$GE$68,4,FALSE),0)</f>
        <v>0</v>
      </c>
      <c r="AH308" s="93">
        <f>IFERROR(VLOOKUP(Q308,'Վարկանիշային չափորոշիչներ'!$G$6:$GE$68,4,FALSE),0)</f>
        <v>0</v>
      </c>
      <c r="AI308" s="93">
        <f>IFERROR(VLOOKUP(R308,'Վարկանիշային չափորոշիչներ'!$G$6:$GE$68,4,FALSE),0)</f>
        <v>0</v>
      </c>
      <c r="AJ308" s="93">
        <f>IFERROR(VLOOKUP(S308,'Վարկանիշային չափորոշիչներ'!$G$6:$GE$68,4,FALSE),0)</f>
        <v>0</v>
      </c>
      <c r="AK308" s="93">
        <f>IFERROR(VLOOKUP(T308,'Վարկանիշային չափորոշիչներ'!$G$6:$GE$68,4,FALSE),0)</f>
        <v>0</v>
      </c>
      <c r="AL308" s="93">
        <f>IFERROR(VLOOKUP(U308,'Վարկանիշային չափորոշիչներ'!$G$6:$GE$68,4,FALSE),0)</f>
        <v>0</v>
      </c>
      <c r="AM308" s="93">
        <f>IFERROR(VLOOKUP(V308,'Վարկանիշային չափորոշիչներ'!$G$6:$GE$68,4,FALSE),0)</f>
        <v>0</v>
      </c>
      <c r="AN308" s="93">
        <f t="shared" si="84"/>
        <v>0</v>
      </c>
    </row>
    <row r="309" spans="1:40" ht="14.25" customHeight="1" outlineLevel="2">
      <c r="A309" s="239">
        <v>1212</v>
      </c>
      <c r="B309" s="239">
        <v>12003</v>
      </c>
      <c r="C309" s="333" t="s">
        <v>406</v>
      </c>
      <c r="D309" s="240"/>
      <c r="E309" s="240"/>
      <c r="F309" s="241"/>
      <c r="G309" s="242"/>
      <c r="H309" s="242"/>
      <c r="I309" s="112"/>
      <c r="J309" s="112"/>
      <c r="K309" s="94"/>
      <c r="L309" s="94"/>
      <c r="M309" s="94"/>
      <c r="N309" s="94"/>
      <c r="O309" s="94"/>
      <c r="P309" s="94"/>
      <c r="Q309" s="94"/>
      <c r="R309" s="94"/>
      <c r="S309" s="94"/>
      <c r="T309" s="94"/>
      <c r="U309" s="94"/>
      <c r="V309" s="94"/>
      <c r="W309" s="93">
        <f t="shared" si="92"/>
        <v>0</v>
      </c>
      <c r="X309" s="108"/>
      <c r="Y309" s="108"/>
      <c r="Z309" s="108"/>
      <c r="AA309" s="108"/>
      <c r="AB309" s="93">
        <f>IFERROR(VLOOKUP(K309,'Վարկանիշային չափորոշիչներ'!$G$6:$GE$68,4,FALSE),0)</f>
        <v>0</v>
      </c>
      <c r="AC309" s="93">
        <f>IFERROR(VLOOKUP(L309,'Վարկանիշային չափորոշիչներ'!$G$6:$GE$68,4,FALSE),0)</f>
        <v>0</v>
      </c>
      <c r="AD309" s="93">
        <f>IFERROR(VLOOKUP(M309,'Վարկանիշային չափորոշիչներ'!$G$6:$GE$68,4,FALSE),0)</f>
        <v>0</v>
      </c>
      <c r="AE309" s="93">
        <f>IFERROR(VLOOKUP(N309,'Վարկանիշային չափորոշիչներ'!$G$6:$GE$68,4,FALSE),0)</f>
        <v>0</v>
      </c>
      <c r="AF309" s="93">
        <f>IFERROR(VLOOKUP(O309,'Վարկանիշային չափորոշիչներ'!$G$6:$GE$68,4,FALSE),0)</f>
        <v>0</v>
      </c>
      <c r="AG309" s="93">
        <f>IFERROR(VLOOKUP(P309,'Վարկանիշային չափորոշիչներ'!$G$6:$GE$68,4,FALSE),0)</f>
        <v>0</v>
      </c>
      <c r="AH309" s="93">
        <f>IFERROR(VLOOKUP(Q309,'Վարկանիշային չափորոշիչներ'!$G$6:$GE$68,4,FALSE),0)</f>
        <v>0</v>
      </c>
      <c r="AI309" s="93">
        <f>IFERROR(VLOOKUP(R309,'Վարկանիշային չափորոշիչներ'!$G$6:$GE$68,4,FALSE),0)</f>
        <v>0</v>
      </c>
      <c r="AJ309" s="93">
        <f>IFERROR(VLOOKUP(S309,'Վարկանիշային չափորոշիչներ'!$G$6:$GE$68,4,FALSE),0)</f>
        <v>0</v>
      </c>
      <c r="AK309" s="93">
        <f>IFERROR(VLOOKUP(T309,'Վարկանիշային չափորոշիչներ'!$G$6:$GE$68,4,FALSE),0)</f>
        <v>0</v>
      </c>
      <c r="AL309" s="93">
        <f>IFERROR(VLOOKUP(U309,'Վարկանիշային չափորոշիչներ'!$G$6:$GE$68,4,FALSE),0)</f>
        <v>0</v>
      </c>
      <c r="AM309" s="93">
        <f>IFERROR(VLOOKUP(V309,'Վարկանիշային չափորոշիչներ'!$G$6:$GE$68,4,FALSE),0)</f>
        <v>0</v>
      </c>
      <c r="AN309" s="93">
        <f t="shared" si="84"/>
        <v>0</v>
      </c>
    </row>
    <row r="310" spans="1:40" ht="36" outlineLevel="2">
      <c r="A310" s="239">
        <v>1212</v>
      </c>
      <c r="B310" s="239">
        <v>12004</v>
      </c>
      <c r="C310" s="333" t="s">
        <v>407</v>
      </c>
      <c r="D310" s="240"/>
      <c r="E310" s="240"/>
      <c r="F310" s="241"/>
      <c r="G310" s="242"/>
      <c r="H310" s="242"/>
      <c r="I310" s="112"/>
      <c r="J310" s="112"/>
      <c r="K310" s="94"/>
      <c r="L310" s="94"/>
      <c r="M310" s="94"/>
      <c r="N310" s="94"/>
      <c r="O310" s="94"/>
      <c r="P310" s="94"/>
      <c r="Q310" s="94"/>
      <c r="R310" s="94"/>
      <c r="S310" s="94"/>
      <c r="T310" s="94"/>
      <c r="U310" s="94"/>
      <c r="V310" s="94"/>
      <c r="W310" s="93">
        <f t="shared" si="92"/>
        <v>0</v>
      </c>
      <c r="X310" s="108"/>
      <c r="Y310" s="108"/>
      <c r="Z310" s="108"/>
      <c r="AA310" s="108"/>
      <c r="AB310" s="93">
        <f>IFERROR(VLOOKUP(K310,'Վարկանիշային չափորոշիչներ'!$G$6:$GE$68,4,FALSE),0)</f>
        <v>0</v>
      </c>
      <c r="AC310" s="93">
        <f>IFERROR(VLOOKUP(L310,'Վարկանիշային չափորոշիչներ'!$G$6:$GE$68,4,FALSE),0)</f>
        <v>0</v>
      </c>
      <c r="AD310" s="93">
        <f>IFERROR(VLOOKUP(M310,'Վարկանիշային չափորոշիչներ'!$G$6:$GE$68,4,FALSE),0)</f>
        <v>0</v>
      </c>
      <c r="AE310" s="93">
        <f>IFERROR(VLOOKUP(N310,'Վարկանիշային չափորոշիչներ'!$G$6:$GE$68,4,FALSE),0)</f>
        <v>0</v>
      </c>
      <c r="AF310" s="93">
        <f>IFERROR(VLOOKUP(O310,'Վարկանիշային չափորոշիչներ'!$G$6:$GE$68,4,FALSE),0)</f>
        <v>0</v>
      </c>
      <c r="AG310" s="93">
        <f>IFERROR(VLOOKUP(P310,'Վարկանիշային չափորոշիչներ'!$G$6:$GE$68,4,FALSE),0)</f>
        <v>0</v>
      </c>
      <c r="AH310" s="93">
        <f>IFERROR(VLOOKUP(Q310,'Վարկանիշային չափորոշիչներ'!$G$6:$GE$68,4,FALSE),0)</f>
        <v>0</v>
      </c>
      <c r="AI310" s="93">
        <f>IFERROR(VLOOKUP(R310,'Վարկանիշային չափորոշիչներ'!$G$6:$GE$68,4,FALSE),0)</f>
        <v>0</v>
      </c>
      <c r="AJ310" s="93">
        <f>IFERROR(VLOOKUP(S310,'Վարկանիշային չափորոշիչներ'!$G$6:$GE$68,4,FALSE),0)</f>
        <v>0</v>
      </c>
      <c r="AK310" s="93">
        <f>IFERROR(VLOOKUP(T310,'Վարկանիշային չափորոշիչներ'!$G$6:$GE$68,4,FALSE),0)</f>
        <v>0</v>
      </c>
      <c r="AL310" s="93">
        <f>IFERROR(VLOOKUP(U310,'Վարկանիշային չափորոշիչներ'!$G$6:$GE$68,4,FALSE),0)</f>
        <v>0</v>
      </c>
      <c r="AM310" s="93">
        <f>IFERROR(VLOOKUP(V310,'Վարկանիշային չափորոշիչներ'!$G$6:$GE$68,4,FALSE),0)</f>
        <v>0</v>
      </c>
      <c r="AN310" s="93">
        <f t="shared" si="84"/>
        <v>0</v>
      </c>
    </row>
    <row r="311" spans="1:40" ht="24" outlineLevel="2">
      <c r="A311" s="239">
        <v>1212</v>
      </c>
      <c r="B311" s="239">
        <v>12007</v>
      </c>
      <c r="C311" s="333" t="s">
        <v>408</v>
      </c>
      <c r="D311" s="240"/>
      <c r="E311" s="240"/>
      <c r="F311" s="241"/>
      <c r="G311" s="242"/>
      <c r="H311" s="242"/>
      <c r="I311" s="112"/>
      <c r="J311" s="112"/>
      <c r="K311" s="94"/>
      <c r="L311" s="94"/>
      <c r="M311" s="94"/>
      <c r="N311" s="94"/>
      <c r="O311" s="94"/>
      <c r="P311" s="94"/>
      <c r="Q311" s="94"/>
      <c r="R311" s="94"/>
      <c r="S311" s="94"/>
      <c r="T311" s="94"/>
      <c r="U311" s="94"/>
      <c r="V311" s="94"/>
      <c r="W311" s="93">
        <f t="shared" si="92"/>
        <v>0</v>
      </c>
      <c r="X311" s="108"/>
      <c r="Y311" s="108"/>
      <c r="Z311" s="108"/>
      <c r="AA311" s="108"/>
      <c r="AB311" s="93">
        <f>IFERROR(VLOOKUP(K311,'Վարկանիշային չափորոշիչներ'!$G$6:$GE$68,4,FALSE),0)</f>
        <v>0</v>
      </c>
      <c r="AC311" s="93">
        <f>IFERROR(VLOOKUP(L311,'Վարկանիշային չափորոշիչներ'!$G$6:$GE$68,4,FALSE),0)</f>
        <v>0</v>
      </c>
      <c r="AD311" s="93">
        <f>IFERROR(VLOOKUP(M311,'Վարկանիշային չափորոշիչներ'!$G$6:$GE$68,4,FALSE),0)</f>
        <v>0</v>
      </c>
      <c r="AE311" s="93">
        <f>IFERROR(VLOOKUP(N311,'Վարկանիշային չափորոշիչներ'!$G$6:$GE$68,4,FALSE),0)</f>
        <v>0</v>
      </c>
      <c r="AF311" s="93">
        <f>IFERROR(VLOOKUP(O311,'Վարկանիշային չափորոշիչներ'!$G$6:$GE$68,4,FALSE),0)</f>
        <v>0</v>
      </c>
      <c r="AG311" s="93">
        <f>IFERROR(VLOOKUP(P311,'Վարկանիշային չափորոշիչներ'!$G$6:$GE$68,4,FALSE),0)</f>
        <v>0</v>
      </c>
      <c r="AH311" s="93">
        <f>IFERROR(VLOOKUP(Q311,'Վարկանիշային չափորոշիչներ'!$G$6:$GE$68,4,FALSE),0)</f>
        <v>0</v>
      </c>
      <c r="AI311" s="93">
        <f>IFERROR(VLOOKUP(R311,'Վարկանիշային չափորոշիչներ'!$G$6:$GE$68,4,FALSE),0)</f>
        <v>0</v>
      </c>
      <c r="AJ311" s="93">
        <f>IFERROR(VLOOKUP(S311,'Վարկանիշային չափորոշիչներ'!$G$6:$GE$68,4,FALSE),0)</f>
        <v>0</v>
      </c>
      <c r="AK311" s="93">
        <f>IFERROR(VLOOKUP(T311,'Վարկանիշային չափորոշիչներ'!$G$6:$GE$68,4,FALSE),0)</f>
        <v>0</v>
      </c>
      <c r="AL311" s="93">
        <f>IFERROR(VLOOKUP(U311,'Վարկանիշային չափորոշիչներ'!$G$6:$GE$68,4,FALSE),0)</f>
        <v>0</v>
      </c>
      <c r="AM311" s="93">
        <f>IFERROR(VLOOKUP(V311,'Վարկանիշային չափորոշիչներ'!$G$6:$GE$68,4,FALSE),0)</f>
        <v>0</v>
      </c>
      <c r="AN311" s="93">
        <f t="shared" si="84"/>
        <v>0</v>
      </c>
    </row>
    <row r="312" spans="1:40" ht="24" outlineLevel="2">
      <c r="A312" s="239">
        <v>1212</v>
      </c>
      <c r="B312" s="239">
        <v>12026</v>
      </c>
      <c r="C312" s="333" t="s">
        <v>409</v>
      </c>
      <c r="D312" s="240"/>
      <c r="E312" s="240"/>
      <c r="F312" s="241"/>
      <c r="G312" s="242"/>
      <c r="H312" s="241"/>
      <c r="I312" s="112"/>
      <c r="J312" s="112"/>
      <c r="K312" s="94"/>
      <c r="L312" s="94"/>
      <c r="M312" s="94"/>
      <c r="N312" s="94"/>
      <c r="O312" s="94"/>
      <c r="P312" s="94"/>
      <c r="Q312" s="94"/>
      <c r="R312" s="94"/>
      <c r="S312" s="94"/>
      <c r="T312" s="94"/>
      <c r="U312" s="94"/>
      <c r="V312" s="94"/>
      <c r="W312" s="93">
        <f t="shared" si="92"/>
        <v>0</v>
      </c>
      <c r="X312" s="108"/>
      <c r="Y312" s="108"/>
      <c r="Z312" s="108"/>
      <c r="AA312" s="108"/>
      <c r="AB312" s="93">
        <f>IFERROR(VLOOKUP(K312,'Վարկանիշային չափորոշիչներ'!$G$6:$GE$68,4,FALSE),0)</f>
        <v>0</v>
      </c>
      <c r="AC312" s="93">
        <f>IFERROR(VLOOKUP(L312,'Վարկանիշային չափորոշիչներ'!$G$6:$GE$68,4,FALSE),0)</f>
        <v>0</v>
      </c>
      <c r="AD312" s="93">
        <f>IFERROR(VLOOKUP(M312,'Վարկանիշային չափորոշիչներ'!$G$6:$GE$68,4,FALSE),0)</f>
        <v>0</v>
      </c>
      <c r="AE312" s="93">
        <f>IFERROR(VLOOKUP(N312,'Վարկանիշային չափորոշիչներ'!$G$6:$GE$68,4,FALSE),0)</f>
        <v>0</v>
      </c>
      <c r="AF312" s="93">
        <f>IFERROR(VLOOKUP(O312,'Վարկանիշային չափորոշիչներ'!$G$6:$GE$68,4,FALSE),0)</f>
        <v>0</v>
      </c>
      <c r="AG312" s="93">
        <f>IFERROR(VLOOKUP(P312,'Վարկանիշային չափորոշիչներ'!$G$6:$GE$68,4,FALSE),0)</f>
        <v>0</v>
      </c>
      <c r="AH312" s="93">
        <f>IFERROR(VLOOKUP(Q312,'Վարկանիշային չափորոշիչներ'!$G$6:$GE$68,4,FALSE),0)</f>
        <v>0</v>
      </c>
      <c r="AI312" s="93">
        <f>IFERROR(VLOOKUP(R312,'Վարկանիշային չափորոշիչներ'!$G$6:$GE$68,4,FALSE),0)</f>
        <v>0</v>
      </c>
      <c r="AJ312" s="93">
        <f>IFERROR(VLOOKUP(S312,'Վարկանիշային չափորոշիչներ'!$G$6:$GE$68,4,FALSE),0)</f>
        <v>0</v>
      </c>
      <c r="AK312" s="93">
        <f>IFERROR(VLOOKUP(T312,'Վարկանիշային չափորոշիչներ'!$G$6:$GE$68,4,FALSE),0)</f>
        <v>0</v>
      </c>
      <c r="AL312" s="93">
        <f>IFERROR(VLOOKUP(U312,'Վարկանիշային չափորոշիչներ'!$G$6:$GE$68,4,FALSE),0)</f>
        <v>0</v>
      </c>
      <c r="AM312" s="93">
        <f>IFERROR(VLOOKUP(V312,'Վարկանիշային չափորոշիչներ'!$G$6:$GE$68,4,FALSE),0)</f>
        <v>0</v>
      </c>
      <c r="AN312" s="93">
        <f t="shared" si="84"/>
        <v>0</v>
      </c>
    </row>
    <row r="313" spans="1:40" ht="24" outlineLevel="2">
      <c r="A313" s="239">
        <v>1212</v>
      </c>
      <c r="B313" s="239">
        <v>12027</v>
      </c>
      <c r="C313" s="333" t="s">
        <v>410</v>
      </c>
      <c r="D313" s="240"/>
      <c r="E313" s="240"/>
      <c r="F313" s="242"/>
      <c r="G313" s="242"/>
      <c r="H313" s="242"/>
      <c r="I313" s="112"/>
      <c r="J313" s="112"/>
      <c r="K313" s="94"/>
      <c r="L313" s="94"/>
      <c r="M313" s="94"/>
      <c r="N313" s="94"/>
      <c r="O313" s="94"/>
      <c r="P313" s="94"/>
      <c r="Q313" s="94"/>
      <c r="R313" s="94"/>
      <c r="S313" s="94"/>
      <c r="T313" s="94"/>
      <c r="U313" s="94"/>
      <c r="V313" s="94"/>
      <c r="W313" s="93">
        <f t="shared" si="92"/>
        <v>0</v>
      </c>
      <c r="X313" s="108"/>
      <c r="Y313" s="108"/>
      <c r="Z313" s="108"/>
      <c r="AA313" s="108"/>
      <c r="AB313" s="93">
        <f>IFERROR(VLOOKUP(K313,'Վարկանիշային չափորոշիչներ'!$G$6:$GE$68,4,FALSE),0)</f>
        <v>0</v>
      </c>
      <c r="AC313" s="93">
        <f>IFERROR(VLOOKUP(L313,'Վարկանիշային չափորոշիչներ'!$G$6:$GE$68,4,FALSE),0)</f>
        <v>0</v>
      </c>
      <c r="AD313" s="93">
        <f>IFERROR(VLOOKUP(M313,'Վարկանիշային չափորոշիչներ'!$G$6:$GE$68,4,FALSE),0)</f>
        <v>0</v>
      </c>
      <c r="AE313" s="93">
        <f>IFERROR(VLOOKUP(N313,'Վարկանիշային չափորոշիչներ'!$G$6:$GE$68,4,FALSE),0)</f>
        <v>0</v>
      </c>
      <c r="AF313" s="93">
        <f>IFERROR(VLOOKUP(O313,'Վարկանիշային չափորոշիչներ'!$G$6:$GE$68,4,FALSE),0)</f>
        <v>0</v>
      </c>
      <c r="AG313" s="93">
        <f>IFERROR(VLOOKUP(P313,'Վարկանիշային չափորոշիչներ'!$G$6:$GE$68,4,FALSE),0)</f>
        <v>0</v>
      </c>
      <c r="AH313" s="93">
        <f>IFERROR(VLOOKUP(Q313,'Վարկանիշային չափորոշիչներ'!$G$6:$GE$68,4,FALSE),0)</f>
        <v>0</v>
      </c>
      <c r="AI313" s="93">
        <f>IFERROR(VLOOKUP(R313,'Վարկանիշային չափորոշիչներ'!$G$6:$GE$68,4,FALSE),0)</f>
        <v>0</v>
      </c>
      <c r="AJ313" s="93">
        <f>IFERROR(VLOOKUP(S313,'Վարկանիշային չափորոշիչներ'!$G$6:$GE$68,4,FALSE),0)</f>
        <v>0</v>
      </c>
      <c r="AK313" s="93">
        <f>IFERROR(VLOOKUP(T313,'Վարկանիշային չափորոշիչներ'!$G$6:$GE$68,4,FALSE),0)</f>
        <v>0</v>
      </c>
      <c r="AL313" s="93">
        <f>IFERROR(VLOOKUP(U313,'Վարկանիշային չափորոշիչներ'!$G$6:$GE$68,4,FALSE),0)</f>
        <v>0</v>
      </c>
      <c r="AM313" s="93">
        <f>IFERROR(VLOOKUP(V313,'Վարկանիշային չափորոշիչներ'!$G$6:$GE$68,4,FALSE),0)</f>
        <v>0</v>
      </c>
      <c r="AN313" s="93">
        <f t="shared" si="84"/>
        <v>0</v>
      </c>
    </row>
    <row r="314" spans="1:40" ht="24" outlineLevel="2">
      <c r="A314" s="239">
        <v>1212</v>
      </c>
      <c r="B314" s="239">
        <v>12028</v>
      </c>
      <c r="C314" s="333" t="s">
        <v>411</v>
      </c>
      <c r="D314" s="240"/>
      <c r="E314" s="240"/>
      <c r="F314" s="241"/>
      <c r="G314" s="242"/>
      <c r="H314" s="242"/>
      <c r="I314" s="112"/>
      <c r="J314" s="112"/>
      <c r="K314" s="94"/>
      <c r="L314" s="94"/>
      <c r="M314" s="94"/>
      <c r="N314" s="94"/>
      <c r="O314" s="94"/>
      <c r="P314" s="94"/>
      <c r="Q314" s="94"/>
      <c r="R314" s="94"/>
      <c r="S314" s="94"/>
      <c r="T314" s="94"/>
      <c r="U314" s="94"/>
      <c r="V314" s="94"/>
      <c r="W314" s="93">
        <f t="shared" si="92"/>
        <v>0</v>
      </c>
      <c r="X314" s="108"/>
      <c r="Y314" s="108"/>
      <c r="Z314" s="108"/>
      <c r="AA314" s="108"/>
      <c r="AB314" s="93">
        <f>IFERROR(VLOOKUP(K314,'Վարկանիշային չափորոշիչներ'!$G$6:$GE$68,4,FALSE),0)</f>
        <v>0</v>
      </c>
      <c r="AC314" s="93">
        <f>IFERROR(VLOOKUP(L314,'Վարկանիշային չափորոշիչներ'!$G$6:$GE$68,4,FALSE),0)</f>
        <v>0</v>
      </c>
      <c r="AD314" s="93">
        <f>IFERROR(VLOOKUP(M314,'Վարկանիշային չափորոշիչներ'!$G$6:$GE$68,4,FALSE),0)</f>
        <v>0</v>
      </c>
      <c r="AE314" s="93">
        <f>IFERROR(VLOOKUP(N314,'Վարկանիշային չափորոշիչներ'!$G$6:$GE$68,4,FALSE),0)</f>
        <v>0</v>
      </c>
      <c r="AF314" s="93">
        <f>IFERROR(VLOOKUP(O314,'Վարկանիշային չափորոշիչներ'!$G$6:$GE$68,4,FALSE),0)</f>
        <v>0</v>
      </c>
      <c r="AG314" s="93">
        <f>IFERROR(VLOOKUP(P314,'Վարկանիշային չափորոշիչներ'!$G$6:$GE$68,4,FALSE),0)</f>
        <v>0</v>
      </c>
      <c r="AH314" s="93">
        <f>IFERROR(VLOOKUP(Q314,'Վարկանիշային չափորոշիչներ'!$G$6:$GE$68,4,FALSE),0)</f>
        <v>0</v>
      </c>
      <c r="AI314" s="93">
        <f>IFERROR(VLOOKUP(R314,'Վարկանիշային չափորոշիչներ'!$G$6:$GE$68,4,FALSE),0)</f>
        <v>0</v>
      </c>
      <c r="AJ314" s="93">
        <f>IFERROR(VLOOKUP(S314,'Վարկանիշային չափորոշիչներ'!$G$6:$GE$68,4,FALSE),0)</f>
        <v>0</v>
      </c>
      <c r="AK314" s="93">
        <f>IFERROR(VLOOKUP(T314,'Վարկանիշային չափորոշիչներ'!$G$6:$GE$68,4,FALSE),0)</f>
        <v>0</v>
      </c>
      <c r="AL314" s="93">
        <f>IFERROR(VLOOKUP(U314,'Վարկանիշային չափորոշիչներ'!$G$6:$GE$68,4,FALSE),0)</f>
        <v>0</v>
      </c>
      <c r="AM314" s="93">
        <f>IFERROR(VLOOKUP(V314,'Վարկանիշային չափորոշիչներ'!$G$6:$GE$68,4,FALSE),0)</f>
        <v>0</v>
      </c>
      <c r="AN314" s="93">
        <f t="shared" si="84"/>
        <v>0</v>
      </c>
    </row>
    <row r="315" spans="1:40" ht="24" outlineLevel="2">
      <c r="A315" s="239">
        <v>1212</v>
      </c>
      <c r="B315" s="239">
        <v>12031</v>
      </c>
      <c r="C315" s="333" t="s">
        <v>412</v>
      </c>
      <c r="D315" s="240"/>
      <c r="E315" s="240"/>
      <c r="F315" s="242"/>
      <c r="G315" s="242"/>
      <c r="H315" s="242"/>
      <c r="I315" s="112"/>
      <c r="J315" s="112"/>
      <c r="K315" s="94"/>
      <c r="L315" s="94"/>
      <c r="M315" s="94"/>
      <c r="N315" s="94"/>
      <c r="O315" s="94"/>
      <c r="P315" s="94"/>
      <c r="Q315" s="94"/>
      <c r="R315" s="94"/>
      <c r="S315" s="94"/>
      <c r="T315" s="94"/>
      <c r="U315" s="94"/>
      <c r="V315" s="94"/>
      <c r="W315" s="93">
        <f t="shared" si="92"/>
        <v>0</v>
      </c>
      <c r="X315" s="108"/>
      <c r="Y315" s="108"/>
      <c r="Z315" s="108"/>
      <c r="AA315" s="108"/>
      <c r="AB315" s="93">
        <f>IFERROR(VLOOKUP(K315,'Վարկանիշային չափորոշիչներ'!$G$6:$GE$68,4,FALSE),0)</f>
        <v>0</v>
      </c>
      <c r="AC315" s="93">
        <f>IFERROR(VLOOKUP(L315,'Վարկանիշային չափորոշիչներ'!$G$6:$GE$68,4,FALSE),0)</f>
        <v>0</v>
      </c>
      <c r="AD315" s="93">
        <f>IFERROR(VLOOKUP(M315,'Վարկանիշային չափորոշիչներ'!$G$6:$GE$68,4,FALSE),0)</f>
        <v>0</v>
      </c>
      <c r="AE315" s="93">
        <f>IFERROR(VLOOKUP(N315,'Վարկանիշային չափորոշիչներ'!$G$6:$GE$68,4,FALSE),0)</f>
        <v>0</v>
      </c>
      <c r="AF315" s="93">
        <f>IFERROR(VLOOKUP(O315,'Վարկանիշային չափորոշիչներ'!$G$6:$GE$68,4,FALSE),0)</f>
        <v>0</v>
      </c>
      <c r="AG315" s="93">
        <f>IFERROR(VLOOKUP(P315,'Վարկանիշային չափորոշիչներ'!$G$6:$GE$68,4,FALSE),0)</f>
        <v>0</v>
      </c>
      <c r="AH315" s="93">
        <f>IFERROR(VLOOKUP(Q315,'Վարկանիշային չափորոշիչներ'!$G$6:$GE$68,4,FALSE),0)</f>
        <v>0</v>
      </c>
      <c r="AI315" s="93">
        <f>IFERROR(VLOOKUP(R315,'Վարկանիշային չափորոշիչներ'!$G$6:$GE$68,4,FALSE),0)</f>
        <v>0</v>
      </c>
      <c r="AJ315" s="93">
        <f>IFERROR(VLOOKUP(S315,'Վարկանիշային չափորոշիչներ'!$G$6:$GE$68,4,FALSE),0)</f>
        <v>0</v>
      </c>
      <c r="AK315" s="93">
        <f>IFERROR(VLOOKUP(T315,'Վարկանիշային չափորոշիչներ'!$G$6:$GE$68,4,FALSE),0)</f>
        <v>0</v>
      </c>
      <c r="AL315" s="93">
        <f>IFERROR(VLOOKUP(U315,'Վարկանիշային չափորոշիչներ'!$G$6:$GE$68,4,FALSE),0)</f>
        <v>0</v>
      </c>
      <c r="AM315" s="93">
        <f>IFERROR(VLOOKUP(V315,'Վարկանիշային չափորոշիչներ'!$G$6:$GE$68,4,FALSE),0)</f>
        <v>0</v>
      </c>
      <c r="AN315" s="93">
        <f t="shared" si="84"/>
        <v>0</v>
      </c>
    </row>
    <row r="316" spans="1:40" outlineLevel="2">
      <c r="A316" s="236">
        <v>1232</v>
      </c>
      <c r="B316" s="239"/>
      <c r="C316" s="375" t="s">
        <v>413</v>
      </c>
      <c r="D316" s="281">
        <f>+D317+D321+D318+D319+D320</f>
        <v>0</v>
      </c>
      <c r="E316" s="281">
        <f t="shared" ref="E316:H316" si="93">+E317+E321+E318+E319+E320</f>
        <v>0</v>
      </c>
      <c r="F316" s="281">
        <f t="shared" si="93"/>
        <v>0</v>
      </c>
      <c r="G316" s="281">
        <f t="shared" si="93"/>
        <v>0</v>
      </c>
      <c r="H316" s="281">
        <f t="shared" si="93"/>
        <v>0</v>
      </c>
      <c r="I316" s="130" t="s">
        <v>79</v>
      </c>
      <c r="J316" s="130" t="s">
        <v>79</v>
      </c>
      <c r="K316" s="130" t="s">
        <v>79</v>
      </c>
      <c r="L316" s="130" t="s">
        <v>79</v>
      </c>
      <c r="M316" s="130" t="s">
        <v>79</v>
      </c>
      <c r="N316" s="130" t="s">
        <v>79</v>
      </c>
      <c r="O316" s="130" t="s">
        <v>79</v>
      </c>
      <c r="P316" s="130" t="s">
        <v>79</v>
      </c>
      <c r="Q316" s="130" t="s">
        <v>79</v>
      </c>
      <c r="R316" s="130" t="s">
        <v>79</v>
      </c>
      <c r="S316" s="130" t="s">
        <v>79</v>
      </c>
      <c r="T316" s="130" t="s">
        <v>79</v>
      </c>
      <c r="U316" s="130" t="s">
        <v>79</v>
      </c>
      <c r="V316" s="130" t="s">
        <v>79</v>
      </c>
      <c r="W316" s="114" t="s">
        <v>79</v>
      </c>
      <c r="X316" s="108"/>
      <c r="Y316" s="108"/>
      <c r="Z316" s="108"/>
      <c r="AA316" s="108"/>
      <c r="AB316" s="93">
        <f>IFERROR(VLOOKUP(K316,'Վարկանիշային չափորոշիչներ'!$G$6:$GE$68,4,FALSE),0)</f>
        <v>0</v>
      </c>
      <c r="AC316" s="93">
        <f>IFERROR(VLOOKUP(L316,'Վարկանիշային չափորոշիչներ'!$G$6:$GE$68,4,FALSE),0)</f>
        <v>0</v>
      </c>
      <c r="AD316" s="93">
        <f>IFERROR(VLOOKUP(M316,'Վարկանիշային չափորոշիչներ'!$G$6:$GE$68,4,FALSE),0)</f>
        <v>0</v>
      </c>
      <c r="AE316" s="93">
        <f>IFERROR(VLOOKUP(N316,'Վարկանիշային չափորոշիչներ'!$G$6:$GE$68,4,FALSE),0)</f>
        <v>0</v>
      </c>
      <c r="AF316" s="93">
        <f>IFERROR(VLOOKUP(O316,'Վարկանիշային չափորոշիչներ'!$G$6:$GE$68,4,FALSE),0)</f>
        <v>0</v>
      </c>
      <c r="AG316" s="93">
        <f>IFERROR(VLOOKUP(P316,'Վարկանիշային չափորոշիչներ'!$G$6:$GE$68,4,FALSE),0)</f>
        <v>0</v>
      </c>
      <c r="AH316" s="93">
        <f>IFERROR(VLOOKUP(Q316,'Վարկանիշային չափորոշիչներ'!$G$6:$GE$68,4,FALSE),0)</f>
        <v>0</v>
      </c>
      <c r="AI316" s="93">
        <f>IFERROR(VLOOKUP(R316,'Վարկանիշային չափորոշիչներ'!$G$6:$GE$68,4,FALSE),0)</f>
        <v>0</v>
      </c>
      <c r="AJ316" s="93">
        <f>IFERROR(VLOOKUP(S316,'Վարկանիշային չափորոշիչներ'!$G$6:$GE$68,4,FALSE),0)</f>
        <v>0</v>
      </c>
      <c r="AK316" s="93">
        <f>IFERROR(VLOOKUP(T316,'Վարկանիշային չափորոշիչներ'!$G$6:$GE$68,4,FALSE),0)</f>
        <v>0</v>
      </c>
      <c r="AL316" s="93">
        <f>IFERROR(VLOOKUP(U316,'Վարկանիշային չափորոշիչներ'!$G$6:$GE$68,4,FALSE),0)</f>
        <v>0</v>
      </c>
      <c r="AM316" s="93">
        <f>IFERROR(VLOOKUP(V316,'Վարկանիշային չափորոշիչներ'!$G$6:$GE$68,4,FALSE),0)</f>
        <v>0</v>
      </c>
      <c r="AN316" s="93">
        <f t="shared" si="84"/>
        <v>0</v>
      </c>
    </row>
    <row r="317" spans="1:40" ht="36" outlineLevel="2">
      <c r="A317" s="239">
        <v>1232</v>
      </c>
      <c r="B317" s="239">
        <v>11001</v>
      </c>
      <c r="C317" s="333" t="s">
        <v>414</v>
      </c>
      <c r="D317" s="240"/>
      <c r="E317" s="240"/>
      <c r="F317" s="241"/>
      <c r="G317" s="242"/>
      <c r="H317" s="242"/>
      <c r="I317" s="112"/>
      <c r="J317" s="112"/>
      <c r="K317" s="94"/>
      <c r="L317" s="94"/>
      <c r="M317" s="94"/>
      <c r="N317" s="94"/>
      <c r="O317" s="94"/>
      <c r="P317" s="94"/>
      <c r="Q317" s="94"/>
      <c r="R317" s="94"/>
      <c r="S317" s="94"/>
      <c r="T317" s="94"/>
      <c r="U317" s="94"/>
      <c r="V317" s="94"/>
      <c r="W317" s="93">
        <f t="shared" ref="W317:W322" si="94">AN317</f>
        <v>0</v>
      </c>
      <c r="X317" s="108"/>
      <c r="Y317" s="108"/>
      <c r="Z317" s="108"/>
      <c r="AA317" s="108"/>
      <c r="AB317" s="93">
        <f>IFERROR(VLOOKUP(K317,'Վարկանիշային չափորոշիչներ'!$G$6:$GE$68,4,FALSE),0)</f>
        <v>0</v>
      </c>
      <c r="AC317" s="93">
        <f>IFERROR(VLOOKUP(L317,'Վարկանիշային չափորոշիչներ'!$G$6:$GE$68,4,FALSE),0)</f>
        <v>0</v>
      </c>
      <c r="AD317" s="93">
        <f>IFERROR(VLOOKUP(M317,'Վարկանիշային չափորոշիչներ'!$G$6:$GE$68,4,FALSE),0)</f>
        <v>0</v>
      </c>
      <c r="AE317" s="93">
        <f>IFERROR(VLOOKUP(N317,'Վարկանիշային չափորոշիչներ'!$G$6:$GE$68,4,FALSE),0)</f>
        <v>0</v>
      </c>
      <c r="AF317" s="93">
        <f>IFERROR(VLOOKUP(O317,'Վարկանիշային չափորոշիչներ'!$G$6:$GE$68,4,FALSE),0)</f>
        <v>0</v>
      </c>
      <c r="AG317" s="93">
        <f>IFERROR(VLOOKUP(P317,'Վարկանիշային չափորոշիչներ'!$G$6:$GE$68,4,FALSE),0)</f>
        <v>0</v>
      </c>
      <c r="AH317" s="93">
        <f>IFERROR(VLOOKUP(Q317,'Վարկանիշային չափորոշիչներ'!$G$6:$GE$68,4,FALSE),0)</f>
        <v>0</v>
      </c>
      <c r="AI317" s="93">
        <f>IFERROR(VLOOKUP(R317,'Վարկանիշային չափորոշիչներ'!$G$6:$GE$68,4,FALSE),0)</f>
        <v>0</v>
      </c>
      <c r="AJ317" s="93">
        <f>IFERROR(VLOOKUP(S317,'Վարկանիշային չափորոշիչներ'!$G$6:$GE$68,4,FALSE),0)</f>
        <v>0</v>
      </c>
      <c r="AK317" s="93">
        <f>IFERROR(VLOOKUP(T317,'Վարկանիշային չափորոշիչներ'!$G$6:$GE$68,4,FALSE),0)</f>
        <v>0</v>
      </c>
      <c r="AL317" s="93">
        <f>IFERROR(VLOOKUP(U317,'Վարկանիշային չափորոշիչներ'!$G$6:$GE$68,4,FALSE),0)</f>
        <v>0</v>
      </c>
      <c r="AM317" s="93">
        <f>IFERROR(VLOOKUP(V317,'Վարկանիշային չափորոշիչներ'!$G$6:$GE$68,4,FALSE),0)</f>
        <v>0</v>
      </c>
      <c r="AN317" s="93">
        <f t="shared" si="84"/>
        <v>0</v>
      </c>
    </row>
    <row r="318" spans="1:40" ht="48" outlineLevel="2">
      <c r="A318" s="239">
        <v>1232</v>
      </c>
      <c r="B318" s="239">
        <v>12001</v>
      </c>
      <c r="C318" s="333" t="s">
        <v>415</v>
      </c>
      <c r="D318" s="240"/>
      <c r="E318" s="240"/>
      <c r="F318" s="241"/>
      <c r="G318" s="242"/>
      <c r="H318" s="242"/>
      <c r="I318" s="112"/>
      <c r="J318" s="112"/>
      <c r="K318" s="94"/>
      <c r="L318" s="94"/>
      <c r="M318" s="94"/>
      <c r="N318" s="94"/>
      <c r="O318" s="94"/>
      <c r="P318" s="94"/>
      <c r="Q318" s="94"/>
      <c r="R318" s="94"/>
      <c r="S318" s="94"/>
      <c r="T318" s="94"/>
      <c r="U318" s="94"/>
      <c r="V318" s="94"/>
      <c r="W318" s="93">
        <f t="shared" si="94"/>
        <v>0</v>
      </c>
      <c r="X318" s="108"/>
      <c r="Y318" s="108"/>
      <c r="Z318" s="108"/>
      <c r="AA318" s="108"/>
      <c r="AB318" s="93">
        <f>IFERROR(VLOOKUP(K318,'Վարկանիշային չափորոշիչներ'!$G$6:$GE$68,4,FALSE),0)</f>
        <v>0</v>
      </c>
      <c r="AC318" s="93">
        <f>IFERROR(VLOOKUP(L318,'Վարկանիշային չափորոշիչներ'!$G$6:$GE$68,4,FALSE),0)</f>
        <v>0</v>
      </c>
      <c r="AD318" s="93">
        <f>IFERROR(VLOOKUP(M318,'Վարկանիշային չափորոշիչներ'!$G$6:$GE$68,4,FALSE),0)</f>
        <v>0</v>
      </c>
      <c r="AE318" s="93">
        <f>IFERROR(VLOOKUP(N318,'Վարկանիշային չափորոշիչներ'!$G$6:$GE$68,4,FALSE),0)</f>
        <v>0</v>
      </c>
      <c r="AF318" s="93">
        <f>IFERROR(VLOOKUP(O318,'Վարկանիշային չափորոշիչներ'!$G$6:$GE$68,4,FALSE),0)</f>
        <v>0</v>
      </c>
      <c r="AG318" s="93">
        <f>IFERROR(VLOOKUP(P318,'Վարկանիշային չափորոշիչներ'!$G$6:$GE$68,4,FALSE),0)</f>
        <v>0</v>
      </c>
      <c r="AH318" s="93">
        <f>IFERROR(VLOOKUP(Q318,'Վարկանիշային չափորոշիչներ'!$G$6:$GE$68,4,FALSE),0)</f>
        <v>0</v>
      </c>
      <c r="AI318" s="93">
        <f>IFERROR(VLOOKUP(R318,'Վարկանիշային չափորոշիչներ'!$G$6:$GE$68,4,FALSE),0)</f>
        <v>0</v>
      </c>
      <c r="AJ318" s="93">
        <f>IFERROR(VLOOKUP(S318,'Վարկանիշային չափորոշիչներ'!$G$6:$GE$68,4,FALSE),0)</f>
        <v>0</v>
      </c>
      <c r="AK318" s="93">
        <f>IFERROR(VLOOKUP(T318,'Վարկանիշային չափորոշիչներ'!$G$6:$GE$68,4,FALSE),0)</f>
        <v>0</v>
      </c>
      <c r="AL318" s="93">
        <f>IFERROR(VLOOKUP(U318,'Վարկանիշային չափորոշիչներ'!$G$6:$GE$68,4,FALSE),0)</f>
        <v>0</v>
      </c>
      <c r="AM318" s="93">
        <f>IFERROR(VLOOKUP(V318,'Վարկանիշային չափորոշիչներ'!$G$6:$GE$68,4,FALSE),0)</f>
        <v>0</v>
      </c>
      <c r="AN318" s="93">
        <f t="shared" si="84"/>
        <v>0</v>
      </c>
    </row>
    <row r="319" spans="1:40" ht="24" outlineLevel="2">
      <c r="A319" s="239">
        <v>1232</v>
      </c>
      <c r="B319" s="239">
        <v>12002</v>
      </c>
      <c r="C319" s="333" t="s">
        <v>416</v>
      </c>
      <c r="D319" s="240"/>
      <c r="E319" s="240"/>
      <c r="F319" s="241"/>
      <c r="G319" s="242"/>
      <c r="H319" s="242"/>
      <c r="I319" s="112"/>
      <c r="J319" s="112"/>
      <c r="K319" s="94"/>
      <c r="L319" s="94"/>
      <c r="M319" s="94"/>
      <c r="N319" s="94"/>
      <c r="O319" s="94"/>
      <c r="P319" s="94"/>
      <c r="Q319" s="94"/>
      <c r="R319" s="94"/>
      <c r="S319" s="94"/>
      <c r="T319" s="94"/>
      <c r="U319" s="94"/>
      <c r="V319" s="94"/>
      <c r="W319" s="93">
        <f t="shared" si="94"/>
        <v>0</v>
      </c>
      <c r="X319" s="108"/>
      <c r="Y319" s="108"/>
      <c r="Z319" s="108"/>
      <c r="AA319" s="108"/>
      <c r="AB319" s="93">
        <f>IFERROR(VLOOKUP(K319,'Վարկանիշային չափորոշիչներ'!$G$6:$GE$68,4,FALSE),0)</f>
        <v>0</v>
      </c>
      <c r="AC319" s="93">
        <f>IFERROR(VLOOKUP(L319,'Վարկանիշային չափորոշիչներ'!$G$6:$GE$68,4,FALSE),0)</f>
        <v>0</v>
      </c>
      <c r="AD319" s="93">
        <f>IFERROR(VLOOKUP(M319,'Վարկանիշային չափորոշիչներ'!$G$6:$GE$68,4,FALSE),0)</f>
        <v>0</v>
      </c>
      <c r="AE319" s="93">
        <f>IFERROR(VLOOKUP(N319,'Վարկանիշային չափորոշիչներ'!$G$6:$GE$68,4,FALSE),0)</f>
        <v>0</v>
      </c>
      <c r="AF319" s="93">
        <f>IFERROR(VLOOKUP(O319,'Վարկանիշային չափորոշիչներ'!$G$6:$GE$68,4,FALSE),0)</f>
        <v>0</v>
      </c>
      <c r="AG319" s="93">
        <f>IFERROR(VLOOKUP(P319,'Վարկանիշային չափորոշիչներ'!$G$6:$GE$68,4,FALSE),0)</f>
        <v>0</v>
      </c>
      <c r="AH319" s="93">
        <f>IFERROR(VLOOKUP(Q319,'Վարկանիշային չափորոշիչներ'!$G$6:$GE$68,4,FALSE),0)</f>
        <v>0</v>
      </c>
      <c r="AI319" s="93">
        <f>IFERROR(VLOOKUP(R319,'Վարկանիշային չափորոշիչներ'!$G$6:$GE$68,4,FALSE),0)</f>
        <v>0</v>
      </c>
      <c r="AJ319" s="93">
        <f>IFERROR(VLOOKUP(S319,'Վարկանիշային չափորոշիչներ'!$G$6:$GE$68,4,FALSE),0)</f>
        <v>0</v>
      </c>
      <c r="AK319" s="93">
        <f>IFERROR(VLOOKUP(T319,'Վարկանիշային չափորոշիչներ'!$G$6:$GE$68,4,FALSE),0)</f>
        <v>0</v>
      </c>
      <c r="AL319" s="93">
        <f>IFERROR(VLOOKUP(U319,'Վարկանիշային չափորոշիչներ'!$G$6:$GE$68,4,FALSE),0)</f>
        <v>0</v>
      </c>
      <c r="AM319" s="93">
        <f>IFERROR(VLOOKUP(V319,'Վարկանիշային չափորոշիչներ'!$G$6:$GE$68,4,FALSE),0)</f>
        <v>0</v>
      </c>
      <c r="AN319" s="93">
        <f t="shared" si="84"/>
        <v>0</v>
      </c>
    </row>
    <row r="320" spans="1:40" ht="48" outlineLevel="2">
      <c r="A320" s="239">
        <v>1232</v>
      </c>
      <c r="B320" s="239">
        <v>12003</v>
      </c>
      <c r="C320" s="333" t="s">
        <v>417</v>
      </c>
      <c r="D320" s="240"/>
      <c r="E320" s="240"/>
      <c r="F320" s="241"/>
      <c r="G320" s="242"/>
      <c r="H320" s="242"/>
      <c r="I320" s="112"/>
      <c r="J320" s="112"/>
      <c r="K320" s="94"/>
      <c r="L320" s="94"/>
      <c r="M320" s="94"/>
      <c r="N320" s="94"/>
      <c r="O320" s="94"/>
      <c r="P320" s="94"/>
      <c r="Q320" s="94"/>
      <c r="R320" s="94"/>
      <c r="S320" s="94"/>
      <c r="T320" s="94"/>
      <c r="U320" s="94"/>
      <c r="V320" s="94"/>
      <c r="W320" s="93">
        <f t="shared" si="94"/>
        <v>0</v>
      </c>
      <c r="X320" s="108"/>
      <c r="Y320" s="108"/>
      <c r="Z320" s="108"/>
      <c r="AA320" s="108"/>
      <c r="AB320" s="93">
        <f>IFERROR(VLOOKUP(K320,'Վարկանիշային չափորոշիչներ'!$G$6:$GE$68,4,FALSE),0)</f>
        <v>0</v>
      </c>
      <c r="AC320" s="93">
        <f>IFERROR(VLOOKUP(L320,'Վարկանիշային չափորոշիչներ'!$G$6:$GE$68,4,FALSE),0)</f>
        <v>0</v>
      </c>
      <c r="AD320" s="93">
        <f>IFERROR(VLOOKUP(M320,'Վարկանիշային չափորոշիչներ'!$G$6:$GE$68,4,FALSE),0)</f>
        <v>0</v>
      </c>
      <c r="AE320" s="93">
        <f>IFERROR(VLOOKUP(N320,'Վարկանիշային չափորոշիչներ'!$G$6:$GE$68,4,FALSE),0)</f>
        <v>0</v>
      </c>
      <c r="AF320" s="93">
        <f>IFERROR(VLOOKUP(O320,'Վարկանիշային չափորոշիչներ'!$G$6:$GE$68,4,FALSE),0)</f>
        <v>0</v>
      </c>
      <c r="AG320" s="93">
        <f>IFERROR(VLOOKUP(P320,'Վարկանիշային չափորոշիչներ'!$G$6:$GE$68,4,FALSE),0)</f>
        <v>0</v>
      </c>
      <c r="AH320" s="93">
        <f>IFERROR(VLOOKUP(Q320,'Վարկանիշային չափորոշիչներ'!$G$6:$GE$68,4,FALSE),0)</f>
        <v>0</v>
      </c>
      <c r="AI320" s="93">
        <f>IFERROR(VLOOKUP(R320,'Վարկանիշային չափորոշիչներ'!$G$6:$GE$68,4,FALSE),0)</f>
        <v>0</v>
      </c>
      <c r="AJ320" s="93">
        <f>IFERROR(VLOOKUP(S320,'Վարկանիշային չափորոշիչներ'!$G$6:$GE$68,4,FALSE),0)</f>
        <v>0</v>
      </c>
      <c r="AK320" s="93">
        <f>IFERROR(VLOOKUP(T320,'Վարկանիշային չափորոշիչներ'!$G$6:$GE$68,4,FALSE),0)</f>
        <v>0</v>
      </c>
      <c r="AL320" s="93">
        <f>IFERROR(VLOOKUP(U320,'Վարկանիշային չափորոշիչներ'!$G$6:$GE$68,4,FALSE),0)</f>
        <v>0</v>
      </c>
      <c r="AM320" s="93">
        <f>IFERROR(VLOOKUP(V320,'Վարկանիշային չափորոշիչներ'!$G$6:$GE$68,4,FALSE),0)</f>
        <v>0</v>
      </c>
      <c r="AN320" s="93">
        <f t="shared" si="84"/>
        <v>0</v>
      </c>
    </row>
    <row r="321" spans="1:40" ht="36" outlineLevel="2">
      <c r="A321" s="239">
        <v>1232</v>
      </c>
      <c r="B321" s="239">
        <v>32001</v>
      </c>
      <c r="C321" s="333" t="s">
        <v>418</v>
      </c>
      <c r="D321" s="240"/>
      <c r="E321" s="240"/>
      <c r="F321" s="241"/>
      <c r="G321" s="242"/>
      <c r="H321" s="242"/>
      <c r="I321" s="112"/>
      <c r="J321" s="112"/>
      <c r="K321" s="94"/>
      <c r="L321" s="94"/>
      <c r="M321" s="94"/>
      <c r="N321" s="94"/>
      <c r="O321" s="94"/>
      <c r="P321" s="94"/>
      <c r="Q321" s="94"/>
      <c r="R321" s="94"/>
      <c r="S321" s="94"/>
      <c r="T321" s="94"/>
      <c r="U321" s="94"/>
      <c r="V321" s="94"/>
      <c r="W321" s="93">
        <f t="shared" si="94"/>
        <v>0</v>
      </c>
      <c r="X321" s="108"/>
      <c r="Y321" s="108"/>
      <c r="Z321" s="108"/>
      <c r="AA321" s="108"/>
      <c r="AB321" s="93">
        <f>IFERROR(VLOOKUP(K321,'Վարկանիշային չափորոշիչներ'!$G$6:$GE$68,4,FALSE),0)</f>
        <v>0</v>
      </c>
      <c r="AC321" s="93">
        <f>IFERROR(VLOOKUP(L321,'Վարկանիշային չափորոշիչներ'!$G$6:$GE$68,4,FALSE),0)</f>
        <v>0</v>
      </c>
      <c r="AD321" s="93">
        <f>IFERROR(VLOOKUP(M321,'Վարկանիշային չափորոշիչներ'!$G$6:$GE$68,4,FALSE),0)</f>
        <v>0</v>
      </c>
      <c r="AE321" s="93">
        <f>IFERROR(VLOOKUP(N321,'Վարկանիշային չափորոշիչներ'!$G$6:$GE$68,4,FALSE),0)</f>
        <v>0</v>
      </c>
      <c r="AF321" s="93">
        <f>IFERROR(VLOOKUP(O321,'Վարկանիշային չափորոշիչներ'!$G$6:$GE$68,4,FALSE),0)</f>
        <v>0</v>
      </c>
      <c r="AG321" s="93">
        <f>IFERROR(VLOOKUP(P321,'Վարկանիշային չափորոշիչներ'!$G$6:$GE$68,4,FALSE),0)</f>
        <v>0</v>
      </c>
      <c r="AH321" s="93">
        <f>IFERROR(VLOOKUP(Q321,'Վարկանիշային չափորոշիչներ'!$G$6:$GE$68,4,FALSE),0)</f>
        <v>0</v>
      </c>
      <c r="AI321" s="93">
        <f>IFERROR(VLOOKUP(R321,'Վարկանիշային չափորոշիչներ'!$G$6:$GE$68,4,FALSE),0)</f>
        <v>0</v>
      </c>
      <c r="AJ321" s="93">
        <f>IFERROR(VLOOKUP(S321,'Վարկանիշային չափորոշիչներ'!$G$6:$GE$68,4,FALSE),0)</f>
        <v>0</v>
      </c>
      <c r="AK321" s="93">
        <f>IFERROR(VLOOKUP(T321,'Վարկանիշային չափորոշիչներ'!$G$6:$GE$68,4,FALSE),0)</f>
        <v>0</v>
      </c>
      <c r="AL321" s="93">
        <f>IFERROR(VLOOKUP(U321,'Վարկանիշային չափորոշիչներ'!$G$6:$GE$68,4,FALSE),0)</f>
        <v>0</v>
      </c>
      <c r="AM321" s="93">
        <f>IFERROR(VLOOKUP(V321,'Վարկանիշային չափորոշիչներ'!$G$6:$GE$68,4,FALSE),0)</f>
        <v>0</v>
      </c>
      <c r="AN321" s="93">
        <f t="shared" si="84"/>
        <v>0</v>
      </c>
    </row>
    <row r="322" spans="1:40" outlineLevel="1">
      <c r="A322" s="243">
        <v>9999</v>
      </c>
      <c r="B322" s="239"/>
      <c r="C322" s="333" t="s">
        <v>104</v>
      </c>
      <c r="D322" s="255"/>
      <c r="E322" s="282"/>
      <c r="F322" s="241"/>
      <c r="G322" s="242"/>
      <c r="H322" s="242"/>
      <c r="I322" s="112"/>
      <c r="J322" s="112"/>
      <c r="K322" s="94"/>
      <c r="L322" s="94"/>
      <c r="M322" s="94"/>
      <c r="N322" s="94"/>
      <c r="O322" s="94"/>
      <c r="P322" s="94"/>
      <c r="Q322" s="94"/>
      <c r="R322" s="94"/>
      <c r="S322" s="94"/>
      <c r="T322" s="94"/>
      <c r="U322" s="94"/>
      <c r="V322" s="94"/>
      <c r="W322" s="93">
        <f t="shared" si="94"/>
        <v>0</v>
      </c>
      <c r="X322" s="108"/>
      <c r="Y322" s="108"/>
      <c r="Z322" s="108"/>
      <c r="AA322" s="108"/>
      <c r="AB322" s="93">
        <f>IFERROR(VLOOKUP(K322,'Վարկանիշային չափորոշիչներ'!$G$6:$GE$68,4,FALSE),0)</f>
        <v>0</v>
      </c>
      <c r="AC322" s="93">
        <f>IFERROR(VLOOKUP(L322,'Վարկանիշային չափորոշիչներ'!$G$6:$GE$68,4,FALSE),0)</f>
        <v>0</v>
      </c>
      <c r="AD322" s="93">
        <f>IFERROR(VLOOKUP(M322,'Վարկանիշային չափորոշիչներ'!$G$6:$GE$68,4,FALSE),0)</f>
        <v>0</v>
      </c>
      <c r="AE322" s="93">
        <f>IFERROR(VLOOKUP(N322,'Վարկանիշային չափորոշիչներ'!$G$6:$GE$68,4,FALSE),0)</f>
        <v>0</v>
      </c>
      <c r="AF322" s="93">
        <f>IFERROR(VLOOKUP(O322,'Վարկանիշային չափորոշիչներ'!$G$6:$GE$68,4,FALSE),0)</f>
        <v>0</v>
      </c>
      <c r="AG322" s="93">
        <f>IFERROR(VLOOKUP(P322,'Վարկանիշային չափորոշիչներ'!$G$6:$GE$68,4,FALSE),0)</f>
        <v>0</v>
      </c>
      <c r="AH322" s="93">
        <f>IFERROR(VLOOKUP(Q322,'Վարկանիշային չափորոշիչներ'!$G$6:$GE$68,4,FALSE),0)</f>
        <v>0</v>
      </c>
      <c r="AI322" s="93">
        <f>IFERROR(VLOOKUP(R322,'Վարկանիշային չափորոշիչներ'!$G$6:$GE$68,4,FALSE),0)</f>
        <v>0</v>
      </c>
      <c r="AJ322" s="93">
        <f>IFERROR(VLOOKUP(S322,'Վարկանիշային չափորոշիչներ'!$G$6:$GE$68,4,FALSE),0)</f>
        <v>0</v>
      </c>
      <c r="AK322" s="93">
        <f>IFERROR(VLOOKUP(T322,'Վարկանիշային չափորոշիչներ'!$G$6:$GE$68,4,FALSE),0)</f>
        <v>0</v>
      </c>
      <c r="AL322" s="93">
        <f>IFERROR(VLOOKUP(U322,'Վարկանիշային չափորոշիչներ'!$G$6:$GE$68,4,FALSE),0)</f>
        <v>0</v>
      </c>
      <c r="AM322" s="93">
        <f>IFERROR(VLOOKUP(V322,'Վարկանիշային չափորոշիչներ'!$G$6:$GE$68,4,FALSE),0)</f>
        <v>0</v>
      </c>
      <c r="AN322" s="93">
        <f t="shared" si="84"/>
        <v>0</v>
      </c>
    </row>
    <row r="323" spans="1:40">
      <c r="A323" s="244" t="s">
        <v>0</v>
      </c>
      <c r="B323" s="244"/>
      <c r="C323" s="367" t="s">
        <v>419</v>
      </c>
      <c r="D323" s="245">
        <f>D324+D330+D344+D349+D355+D358+D362+D366+D372+D374+D381+D390+D394</f>
        <v>0</v>
      </c>
      <c r="E323" s="245">
        <f>E324+E330+E344+E349+E355+E358+E362+E366+E372+E374+E381+E390+E394</f>
        <v>0</v>
      </c>
      <c r="F323" s="246">
        <f t="shared" ref="F323:H323" si="95">F324+F330+F344+F349+F355+F358+F362+F366+F372+F374+F381+F390+F394</f>
        <v>0</v>
      </c>
      <c r="G323" s="246">
        <f t="shared" si="95"/>
        <v>0</v>
      </c>
      <c r="H323" s="246">
        <f t="shared" si="95"/>
        <v>0</v>
      </c>
      <c r="I323" s="113" t="s">
        <v>79</v>
      </c>
      <c r="J323" s="113" t="s">
        <v>79</v>
      </c>
      <c r="K323" s="113" t="s">
        <v>79</v>
      </c>
      <c r="L323" s="113" t="s">
        <v>79</v>
      </c>
      <c r="M323" s="113" t="s">
        <v>79</v>
      </c>
      <c r="N323" s="113" t="s">
        <v>79</v>
      </c>
      <c r="O323" s="113" t="s">
        <v>79</v>
      </c>
      <c r="P323" s="113" t="s">
        <v>79</v>
      </c>
      <c r="Q323" s="113" t="s">
        <v>79</v>
      </c>
      <c r="R323" s="113" t="s">
        <v>79</v>
      </c>
      <c r="S323" s="113" t="s">
        <v>79</v>
      </c>
      <c r="T323" s="113" t="s">
        <v>79</v>
      </c>
      <c r="U323" s="113" t="s">
        <v>79</v>
      </c>
      <c r="V323" s="113" t="s">
        <v>79</v>
      </c>
      <c r="W323" s="113" t="s">
        <v>79</v>
      </c>
      <c r="X323" s="108"/>
      <c r="Y323" s="108"/>
      <c r="Z323" s="108"/>
      <c r="AA323" s="108"/>
      <c r="AB323" s="93">
        <f>IFERROR(VLOOKUP(K323,'Վարկանիշային չափորոշիչներ'!$G$6:$GE$68,4,FALSE),0)</f>
        <v>0</v>
      </c>
      <c r="AC323" s="93">
        <f>IFERROR(VLOOKUP(L323,'Վարկանիշային չափորոշիչներ'!$G$6:$GE$68,4,FALSE),0)</f>
        <v>0</v>
      </c>
      <c r="AD323" s="93">
        <f>IFERROR(VLOOKUP(M323,'Վարկանիշային չափորոշիչներ'!$G$6:$GE$68,4,FALSE),0)</f>
        <v>0</v>
      </c>
      <c r="AE323" s="93">
        <f>IFERROR(VLOOKUP(N323,'Վարկանիշային չափորոշիչներ'!$G$6:$GE$68,4,FALSE),0)</f>
        <v>0</v>
      </c>
      <c r="AF323" s="93">
        <f>IFERROR(VLOOKUP(O323,'Վարկանիշային չափորոշիչներ'!$G$6:$GE$68,4,FALSE),0)</f>
        <v>0</v>
      </c>
      <c r="AG323" s="93">
        <f>IFERROR(VLOOKUP(P323,'Վարկանիշային չափորոշիչներ'!$G$6:$GE$68,4,FALSE),0)</f>
        <v>0</v>
      </c>
      <c r="AH323" s="93">
        <f>IFERROR(VLOOKUP(Q323,'Վարկանիշային չափորոշիչներ'!$G$6:$GE$68,4,FALSE),0)</f>
        <v>0</v>
      </c>
      <c r="AI323" s="93">
        <f>IFERROR(VLOOKUP(R323,'Վարկանիշային չափորոշիչներ'!$G$6:$GE$68,4,FALSE),0)</f>
        <v>0</v>
      </c>
      <c r="AJ323" s="93">
        <f>IFERROR(VLOOKUP(S323,'Վարկանիշային չափորոշիչներ'!$G$6:$GE$68,4,FALSE),0)</f>
        <v>0</v>
      </c>
      <c r="AK323" s="93">
        <f>IFERROR(VLOOKUP(T323,'Վարկանիշային չափորոշիչներ'!$G$6:$GE$68,4,FALSE),0)</f>
        <v>0</v>
      </c>
      <c r="AL323" s="93">
        <f>IFERROR(VLOOKUP(U323,'Վարկանիշային չափորոշիչներ'!$G$6:$GE$68,4,FALSE),0)</f>
        <v>0</v>
      </c>
      <c r="AM323" s="93">
        <f>IFERROR(VLOOKUP(V323,'Վարկանիշային չափորոշիչներ'!$G$6:$GE$68,4,FALSE),0)</f>
        <v>0</v>
      </c>
      <c r="AN323" s="93">
        <f t="shared" si="84"/>
        <v>0</v>
      </c>
    </row>
    <row r="324" spans="1:40" outlineLevel="1">
      <c r="A324" s="236">
        <v>1003</v>
      </c>
      <c r="B324" s="283"/>
      <c r="C324" s="366" t="s">
        <v>420</v>
      </c>
      <c r="D324" s="237">
        <f>SUM(D325:D329)</f>
        <v>0</v>
      </c>
      <c r="E324" s="237">
        <f>SUM(E325:E329)</f>
        <v>0</v>
      </c>
      <c r="F324" s="238">
        <f t="shared" ref="F324:H324" si="96">SUM(F325:F329)</f>
        <v>0</v>
      </c>
      <c r="G324" s="238">
        <f t="shared" si="96"/>
        <v>0</v>
      </c>
      <c r="H324" s="238">
        <f t="shared" si="96"/>
        <v>0</v>
      </c>
      <c r="I324" s="114" t="s">
        <v>79</v>
      </c>
      <c r="J324" s="114" t="s">
        <v>79</v>
      </c>
      <c r="K324" s="114" t="s">
        <v>79</v>
      </c>
      <c r="L324" s="114" t="s">
        <v>79</v>
      </c>
      <c r="M324" s="114" t="s">
        <v>79</v>
      </c>
      <c r="N324" s="114" t="s">
        <v>79</v>
      </c>
      <c r="O324" s="114" t="s">
        <v>79</v>
      </c>
      <c r="P324" s="114" t="s">
        <v>79</v>
      </c>
      <c r="Q324" s="114" t="s">
        <v>79</v>
      </c>
      <c r="R324" s="114" t="s">
        <v>79</v>
      </c>
      <c r="S324" s="114" t="s">
        <v>79</v>
      </c>
      <c r="T324" s="114" t="s">
        <v>79</v>
      </c>
      <c r="U324" s="114" t="s">
        <v>79</v>
      </c>
      <c r="V324" s="114" t="s">
        <v>79</v>
      </c>
      <c r="W324" s="114" t="s">
        <v>79</v>
      </c>
      <c r="X324" s="108"/>
      <c r="Y324" s="108"/>
      <c r="Z324" s="108"/>
      <c r="AA324" s="108"/>
      <c r="AB324" s="93">
        <f>IFERROR(VLOOKUP(K324,'Վարկանիշային չափորոշիչներ'!$G$6:$GE$68,4,FALSE),0)</f>
        <v>0</v>
      </c>
      <c r="AC324" s="93">
        <f>IFERROR(VLOOKUP(L324,'Վարկանիշային չափորոշիչներ'!$G$6:$GE$68,4,FALSE),0)</f>
        <v>0</v>
      </c>
      <c r="AD324" s="93">
        <f>IFERROR(VLOOKUP(M324,'Վարկանիշային չափորոշիչներ'!$G$6:$GE$68,4,FALSE),0)</f>
        <v>0</v>
      </c>
      <c r="AE324" s="93">
        <f>IFERROR(VLOOKUP(N324,'Վարկանիշային չափորոշիչներ'!$G$6:$GE$68,4,FALSE),0)</f>
        <v>0</v>
      </c>
      <c r="AF324" s="93">
        <f>IFERROR(VLOOKUP(O324,'Վարկանիշային չափորոշիչներ'!$G$6:$GE$68,4,FALSE),0)</f>
        <v>0</v>
      </c>
      <c r="AG324" s="93">
        <f>IFERROR(VLOOKUP(P324,'Վարկանիշային չափորոշիչներ'!$G$6:$GE$68,4,FALSE),0)</f>
        <v>0</v>
      </c>
      <c r="AH324" s="93">
        <f>IFERROR(VLOOKUP(Q324,'Վարկանիշային չափորոշիչներ'!$G$6:$GE$68,4,FALSE),0)</f>
        <v>0</v>
      </c>
      <c r="AI324" s="93">
        <f>IFERROR(VLOOKUP(R324,'Վարկանիշային չափորոշիչներ'!$G$6:$GE$68,4,FALSE),0)</f>
        <v>0</v>
      </c>
      <c r="AJ324" s="93">
        <f>IFERROR(VLOOKUP(S324,'Վարկանիշային չափորոշիչներ'!$G$6:$GE$68,4,FALSE),0)</f>
        <v>0</v>
      </c>
      <c r="AK324" s="93">
        <f>IFERROR(VLOOKUP(T324,'Վարկանիշային չափորոշիչներ'!$G$6:$GE$68,4,FALSE),0)</f>
        <v>0</v>
      </c>
      <c r="AL324" s="93">
        <f>IFERROR(VLOOKUP(U324,'Վարկանիշային չափորոշիչներ'!$G$6:$GE$68,4,FALSE),0)</f>
        <v>0</v>
      </c>
      <c r="AM324" s="93">
        <f>IFERROR(VLOOKUP(V324,'Վարկանիշային չափորոշիչներ'!$G$6:$GE$68,4,FALSE),0)</f>
        <v>0</v>
      </c>
      <c r="AN324" s="93">
        <f t="shared" si="84"/>
        <v>0</v>
      </c>
    </row>
    <row r="325" spans="1:40" s="44" customFormat="1" ht="24" outlineLevel="2">
      <c r="A325" s="239">
        <v>1003</v>
      </c>
      <c r="B325" s="239">
        <v>11001</v>
      </c>
      <c r="C325" s="333" t="s">
        <v>421</v>
      </c>
      <c r="D325" s="240"/>
      <c r="E325" s="240"/>
      <c r="F325" s="241"/>
      <c r="G325" s="242"/>
      <c r="H325" s="242"/>
      <c r="I325" s="112"/>
      <c r="J325" s="112"/>
      <c r="K325" s="94"/>
      <c r="L325" s="94"/>
      <c r="M325" s="94"/>
      <c r="N325" s="94"/>
      <c r="O325" s="94"/>
      <c r="P325" s="94"/>
      <c r="Q325" s="94"/>
      <c r="R325" s="94"/>
      <c r="S325" s="94"/>
      <c r="T325" s="94"/>
      <c r="U325" s="94"/>
      <c r="V325" s="94"/>
      <c r="W325" s="93">
        <f t="shared" ref="W325:W329" si="97">AN325</f>
        <v>0</v>
      </c>
      <c r="X325" s="124"/>
      <c r="Y325" s="124"/>
      <c r="Z325" s="124"/>
      <c r="AA325" s="124"/>
      <c r="AB325" s="93">
        <f>IFERROR(VLOOKUP(K325,'Վարկանիշային չափորոշիչներ'!$G$6:$GE$68,4,FALSE),0)</f>
        <v>0</v>
      </c>
      <c r="AC325" s="93">
        <f>IFERROR(VLOOKUP(L325,'Վարկանիշային չափորոշիչներ'!$G$6:$GE$68,4,FALSE),0)</f>
        <v>0</v>
      </c>
      <c r="AD325" s="93">
        <f>IFERROR(VLOOKUP(M325,'Վարկանիշային չափորոշիչներ'!$G$6:$GE$68,4,FALSE),0)</f>
        <v>0</v>
      </c>
      <c r="AE325" s="93">
        <f>IFERROR(VLOOKUP(N325,'Վարկանիշային չափորոշիչներ'!$G$6:$GE$68,4,FALSE),0)</f>
        <v>0</v>
      </c>
      <c r="AF325" s="93">
        <f>IFERROR(VLOOKUP(O325,'Վարկանիշային չափորոշիչներ'!$G$6:$GE$68,4,FALSE),0)</f>
        <v>0</v>
      </c>
      <c r="AG325" s="93">
        <f>IFERROR(VLOOKUP(P325,'Վարկանիշային չափորոշիչներ'!$G$6:$GE$68,4,FALSE),0)</f>
        <v>0</v>
      </c>
      <c r="AH325" s="93">
        <f>IFERROR(VLOOKUP(Q325,'Վարկանիշային չափորոշիչներ'!$G$6:$GE$68,4,FALSE),0)</f>
        <v>0</v>
      </c>
      <c r="AI325" s="93">
        <f>IFERROR(VLOOKUP(R325,'Վարկանիշային չափորոշիչներ'!$G$6:$GE$68,4,FALSE),0)</f>
        <v>0</v>
      </c>
      <c r="AJ325" s="93">
        <f>IFERROR(VLOOKUP(S325,'Վարկանիշային չափորոշիչներ'!$G$6:$GE$68,4,FALSE),0)</f>
        <v>0</v>
      </c>
      <c r="AK325" s="93">
        <f>IFERROR(VLOOKUP(T325,'Վարկանիշային չափորոշիչներ'!$G$6:$GE$68,4,FALSE),0)</f>
        <v>0</v>
      </c>
      <c r="AL325" s="93">
        <f>IFERROR(VLOOKUP(U325,'Վարկանիշային չափորոշիչներ'!$G$6:$GE$68,4,FALSE),0)</f>
        <v>0</v>
      </c>
      <c r="AM325" s="93">
        <f>IFERROR(VLOOKUP(V325,'Վարկանիշային չափորոշիչներ'!$G$6:$GE$68,4,FALSE),0)</f>
        <v>0</v>
      </c>
      <c r="AN325" s="93">
        <f t="shared" si="84"/>
        <v>0</v>
      </c>
    </row>
    <row r="326" spans="1:40" s="44" customFormat="1" outlineLevel="2">
      <c r="A326" s="239">
        <v>1003</v>
      </c>
      <c r="B326" s="239">
        <v>11002</v>
      </c>
      <c r="C326" s="333" t="s">
        <v>422</v>
      </c>
      <c r="D326" s="240"/>
      <c r="E326" s="240"/>
      <c r="F326" s="241"/>
      <c r="G326" s="242"/>
      <c r="H326" s="242"/>
      <c r="I326" s="112"/>
      <c r="J326" s="112"/>
      <c r="K326" s="94"/>
      <c r="L326" s="94"/>
      <c r="M326" s="94"/>
      <c r="N326" s="94"/>
      <c r="O326" s="94"/>
      <c r="P326" s="94"/>
      <c r="Q326" s="94"/>
      <c r="R326" s="94"/>
      <c r="S326" s="94"/>
      <c r="T326" s="94"/>
      <c r="U326" s="94"/>
      <c r="V326" s="94"/>
      <c r="W326" s="93">
        <f t="shared" si="97"/>
        <v>0</v>
      </c>
      <c r="X326" s="124"/>
      <c r="Y326" s="124"/>
      <c r="Z326" s="124"/>
      <c r="AA326" s="124"/>
      <c r="AB326" s="93">
        <f>IFERROR(VLOOKUP(K326,'Վարկանիշային չափորոշիչներ'!$G$6:$GE$68,4,FALSE),0)</f>
        <v>0</v>
      </c>
      <c r="AC326" s="93">
        <f>IFERROR(VLOOKUP(L326,'Վարկանիշային չափորոշիչներ'!$G$6:$GE$68,4,FALSE),0)</f>
        <v>0</v>
      </c>
      <c r="AD326" s="93">
        <f>IFERROR(VLOOKUP(M326,'Վարկանիշային չափորոշիչներ'!$G$6:$GE$68,4,FALSE),0)</f>
        <v>0</v>
      </c>
      <c r="AE326" s="93">
        <f>IFERROR(VLOOKUP(N326,'Վարկանիշային չափորոշիչներ'!$G$6:$GE$68,4,FALSE),0)</f>
        <v>0</v>
      </c>
      <c r="AF326" s="93">
        <f>IFERROR(VLOOKUP(O326,'Վարկանիշային չափորոշիչներ'!$G$6:$GE$68,4,FALSE),0)</f>
        <v>0</v>
      </c>
      <c r="AG326" s="93">
        <f>IFERROR(VLOOKUP(P326,'Վարկանիշային չափորոշիչներ'!$G$6:$GE$68,4,FALSE),0)</f>
        <v>0</v>
      </c>
      <c r="AH326" s="93">
        <f>IFERROR(VLOOKUP(Q326,'Վարկանիշային չափորոշիչներ'!$G$6:$GE$68,4,FALSE),0)</f>
        <v>0</v>
      </c>
      <c r="AI326" s="93">
        <f>IFERROR(VLOOKUP(R326,'Վարկանիշային չափորոշիչներ'!$G$6:$GE$68,4,FALSE),0)</f>
        <v>0</v>
      </c>
      <c r="AJ326" s="93">
        <f>IFERROR(VLOOKUP(S326,'Վարկանիշային չափորոշիչներ'!$G$6:$GE$68,4,FALSE),0)</f>
        <v>0</v>
      </c>
      <c r="AK326" s="93">
        <f>IFERROR(VLOOKUP(T326,'Վարկանիշային չափորոշիչներ'!$G$6:$GE$68,4,FALSE),0)</f>
        <v>0</v>
      </c>
      <c r="AL326" s="93">
        <f>IFERROR(VLOOKUP(U326,'Վարկանիշային չափորոշիչներ'!$G$6:$GE$68,4,FALSE),0)</f>
        <v>0</v>
      </c>
      <c r="AM326" s="93">
        <f>IFERROR(VLOOKUP(V326,'Վարկանիշային չափորոշիչներ'!$G$6:$GE$68,4,FALSE),0)</f>
        <v>0</v>
      </c>
      <c r="AN326" s="93">
        <f t="shared" si="84"/>
        <v>0</v>
      </c>
    </row>
    <row r="327" spans="1:40" s="44" customFormat="1" outlineLevel="2">
      <c r="A327" s="239">
        <v>1003</v>
      </c>
      <c r="B327" s="239">
        <v>11003</v>
      </c>
      <c r="C327" s="333" t="s">
        <v>423</v>
      </c>
      <c r="D327" s="240"/>
      <c r="E327" s="240"/>
      <c r="F327" s="241"/>
      <c r="G327" s="242"/>
      <c r="H327" s="242"/>
      <c r="I327" s="112"/>
      <c r="J327" s="112"/>
      <c r="K327" s="94"/>
      <c r="L327" s="94"/>
      <c r="M327" s="94"/>
      <c r="N327" s="94"/>
      <c r="O327" s="94"/>
      <c r="P327" s="94"/>
      <c r="Q327" s="94"/>
      <c r="R327" s="94"/>
      <c r="S327" s="94"/>
      <c r="T327" s="94"/>
      <c r="U327" s="94"/>
      <c r="V327" s="94"/>
      <c r="W327" s="93">
        <f t="shared" si="97"/>
        <v>0</v>
      </c>
      <c r="X327" s="124"/>
      <c r="Y327" s="124"/>
      <c r="Z327" s="124"/>
      <c r="AA327" s="124"/>
      <c r="AB327" s="93">
        <f>IFERROR(VLOOKUP(K327,'Վարկանիշային չափորոշիչներ'!$G$6:$GE$68,4,FALSE),0)</f>
        <v>0</v>
      </c>
      <c r="AC327" s="93">
        <f>IFERROR(VLOOKUP(L327,'Վարկանիշային չափորոշիչներ'!$G$6:$GE$68,4,FALSE),0)</f>
        <v>0</v>
      </c>
      <c r="AD327" s="93">
        <f>IFERROR(VLOOKUP(M327,'Վարկանիշային չափորոշիչներ'!$G$6:$GE$68,4,FALSE),0)</f>
        <v>0</v>
      </c>
      <c r="AE327" s="93">
        <f>IFERROR(VLOOKUP(N327,'Վարկանիշային չափորոշիչներ'!$G$6:$GE$68,4,FALSE),0)</f>
        <v>0</v>
      </c>
      <c r="AF327" s="93">
        <f>IFERROR(VLOOKUP(O327,'Վարկանիշային չափորոշիչներ'!$G$6:$GE$68,4,FALSE),0)</f>
        <v>0</v>
      </c>
      <c r="AG327" s="93">
        <f>IFERROR(VLOOKUP(P327,'Վարկանիշային չափորոշիչներ'!$G$6:$GE$68,4,FALSE),0)</f>
        <v>0</v>
      </c>
      <c r="AH327" s="93">
        <f>IFERROR(VLOOKUP(Q327,'Վարկանիշային չափորոշիչներ'!$G$6:$GE$68,4,FALSE),0)</f>
        <v>0</v>
      </c>
      <c r="AI327" s="93">
        <f>IFERROR(VLOOKUP(R327,'Վարկանիշային չափորոշիչներ'!$G$6:$GE$68,4,FALSE),0)</f>
        <v>0</v>
      </c>
      <c r="AJ327" s="93">
        <f>IFERROR(VLOOKUP(S327,'Վարկանիշային չափորոշիչներ'!$G$6:$GE$68,4,FALSE),0)</f>
        <v>0</v>
      </c>
      <c r="AK327" s="93">
        <f>IFERROR(VLOOKUP(T327,'Վարկանիշային չափորոշիչներ'!$G$6:$GE$68,4,FALSE),0)</f>
        <v>0</v>
      </c>
      <c r="AL327" s="93">
        <f>IFERROR(VLOOKUP(U327,'Վարկանիշային չափորոշիչներ'!$G$6:$GE$68,4,FALSE),0)</f>
        <v>0</v>
      </c>
      <c r="AM327" s="93">
        <f>IFERROR(VLOOKUP(V327,'Վարկանիշային չափորոշիչներ'!$G$6:$GE$68,4,FALSE),0)</f>
        <v>0</v>
      </c>
      <c r="AN327" s="93">
        <f t="shared" si="84"/>
        <v>0</v>
      </c>
    </row>
    <row r="328" spans="1:40" s="44" customFormat="1" outlineLevel="2">
      <c r="A328" s="239">
        <v>1003</v>
      </c>
      <c r="B328" s="239">
        <v>11005</v>
      </c>
      <c r="C328" s="333" t="s">
        <v>424</v>
      </c>
      <c r="D328" s="240"/>
      <c r="E328" s="240"/>
      <c r="F328" s="241"/>
      <c r="G328" s="242"/>
      <c r="H328" s="242"/>
      <c r="I328" s="112"/>
      <c r="J328" s="112"/>
      <c r="K328" s="94"/>
      <c r="L328" s="94"/>
      <c r="M328" s="94"/>
      <c r="N328" s="94"/>
      <c r="O328" s="94"/>
      <c r="P328" s="94"/>
      <c r="Q328" s="94"/>
      <c r="R328" s="94"/>
      <c r="S328" s="94"/>
      <c r="T328" s="94"/>
      <c r="U328" s="94"/>
      <c r="V328" s="94"/>
      <c r="W328" s="93">
        <f t="shared" si="97"/>
        <v>0</v>
      </c>
      <c r="X328" s="124"/>
      <c r="Y328" s="124"/>
      <c r="Z328" s="124"/>
      <c r="AA328" s="124"/>
      <c r="AB328" s="93">
        <f>IFERROR(VLOOKUP(K328,'Վարկանիշային չափորոշիչներ'!$G$6:$GE$68,4,FALSE),0)</f>
        <v>0</v>
      </c>
      <c r="AC328" s="93">
        <f>IFERROR(VLOOKUP(L328,'Վարկանիշային չափորոշիչներ'!$G$6:$GE$68,4,FALSE),0)</f>
        <v>0</v>
      </c>
      <c r="AD328" s="93">
        <f>IFERROR(VLOOKUP(M328,'Վարկանիշային չափորոշիչներ'!$G$6:$GE$68,4,FALSE),0)</f>
        <v>0</v>
      </c>
      <c r="AE328" s="93">
        <f>IFERROR(VLOOKUP(N328,'Վարկանիշային չափորոշիչներ'!$G$6:$GE$68,4,FALSE),0)</f>
        <v>0</v>
      </c>
      <c r="AF328" s="93">
        <f>IFERROR(VLOOKUP(O328,'Վարկանիշային չափորոշիչներ'!$G$6:$GE$68,4,FALSE),0)</f>
        <v>0</v>
      </c>
      <c r="AG328" s="93">
        <f>IFERROR(VLOOKUP(P328,'Վարկանիշային չափորոշիչներ'!$G$6:$GE$68,4,FALSE),0)</f>
        <v>0</v>
      </c>
      <c r="AH328" s="93">
        <f>IFERROR(VLOOKUP(Q328,'Վարկանիշային չափորոշիչներ'!$G$6:$GE$68,4,FALSE),0)</f>
        <v>0</v>
      </c>
      <c r="AI328" s="93">
        <f>IFERROR(VLOOKUP(R328,'Վարկանիշային չափորոշիչներ'!$G$6:$GE$68,4,FALSE),0)</f>
        <v>0</v>
      </c>
      <c r="AJ328" s="93">
        <f>IFERROR(VLOOKUP(S328,'Վարկանիշային չափորոշիչներ'!$G$6:$GE$68,4,FALSE),0)</f>
        <v>0</v>
      </c>
      <c r="AK328" s="93">
        <f>IFERROR(VLOOKUP(T328,'Վարկանիշային չափորոշիչներ'!$G$6:$GE$68,4,FALSE),0)</f>
        <v>0</v>
      </c>
      <c r="AL328" s="93">
        <f>IFERROR(VLOOKUP(U328,'Վարկանիշային չափորոշիչներ'!$G$6:$GE$68,4,FALSE),0)</f>
        <v>0</v>
      </c>
      <c r="AM328" s="93">
        <f>IFERROR(VLOOKUP(V328,'Վարկանիշային չափորոշիչներ'!$G$6:$GE$68,4,FALSE),0)</f>
        <v>0</v>
      </c>
      <c r="AN328" s="93">
        <f t="shared" si="84"/>
        <v>0</v>
      </c>
    </row>
    <row r="329" spans="1:40" s="44" customFormat="1" ht="36" outlineLevel="2">
      <c r="A329" s="239">
        <v>1003</v>
      </c>
      <c r="B329" s="239">
        <v>11006</v>
      </c>
      <c r="C329" s="333" t="s">
        <v>425</v>
      </c>
      <c r="D329" s="240"/>
      <c r="E329" s="240"/>
      <c r="F329" s="241"/>
      <c r="G329" s="242"/>
      <c r="H329" s="242"/>
      <c r="I329" s="112"/>
      <c r="J329" s="112"/>
      <c r="K329" s="94"/>
      <c r="L329" s="94"/>
      <c r="M329" s="94"/>
      <c r="N329" s="94"/>
      <c r="O329" s="94"/>
      <c r="P329" s="94"/>
      <c r="Q329" s="94"/>
      <c r="R329" s="94"/>
      <c r="S329" s="94"/>
      <c r="T329" s="94"/>
      <c r="U329" s="94"/>
      <c r="V329" s="94"/>
      <c r="W329" s="93">
        <f t="shared" si="97"/>
        <v>0</v>
      </c>
      <c r="X329" s="124"/>
      <c r="Y329" s="124"/>
      <c r="Z329" s="124"/>
      <c r="AA329" s="124"/>
      <c r="AB329" s="93">
        <f>IFERROR(VLOOKUP(K329,'Վարկանիշային չափորոշիչներ'!$G$6:$GE$68,4,FALSE),0)</f>
        <v>0</v>
      </c>
      <c r="AC329" s="93">
        <f>IFERROR(VLOOKUP(L329,'Վարկանիշային չափորոշիչներ'!$G$6:$GE$68,4,FALSE),0)</f>
        <v>0</v>
      </c>
      <c r="AD329" s="93">
        <f>IFERROR(VLOOKUP(M329,'Վարկանիշային չափորոշիչներ'!$G$6:$GE$68,4,FALSE),0)</f>
        <v>0</v>
      </c>
      <c r="AE329" s="93">
        <f>IFERROR(VLOOKUP(N329,'Վարկանիշային չափորոշիչներ'!$G$6:$GE$68,4,FALSE),0)</f>
        <v>0</v>
      </c>
      <c r="AF329" s="93">
        <f>IFERROR(VLOOKUP(O329,'Վարկանիշային չափորոշիչներ'!$G$6:$GE$68,4,FALSE),0)</f>
        <v>0</v>
      </c>
      <c r="AG329" s="93">
        <f>IFERROR(VLOOKUP(P329,'Վարկանիշային չափորոշիչներ'!$G$6:$GE$68,4,FALSE),0)</f>
        <v>0</v>
      </c>
      <c r="AH329" s="93">
        <f>IFERROR(VLOOKUP(Q329,'Վարկանիշային չափորոշիչներ'!$G$6:$GE$68,4,FALSE),0)</f>
        <v>0</v>
      </c>
      <c r="AI329" s="93">
        <f>IFERROR(VLOOKUP(R329,'Վարկանիշային չափորոշիչներ'!$G$6:$GE$68,4,FALSE),0)</f>
        <v>0</v>
      </c>
      <c r="AJ329" s="93">
        <f>IFERROR(VLOOKUP(S329,'Վարկանիշային չափորոշիչներ'!$G$6:$GE$68,4,FALSE),0)</f>
        <v>0</v>
      </c>
      <c r="AK329" s="93">
        <f>IFERROR(VLOOKUP(T329,'Վարկանիշային չափորոշիչներ'!$G$6:$GE$68,4,FALSE),0)</f>
        <v>0</v>
      </c>
      <c r="AL329" s="93">
        <f>IFERROR(VLOOKUP(U329,'Վարկանիշային չափորոշիչներ'!$G$6:$GE$68,4,FALSE),0)</f>
        <v>0</v>
      </c>
      <c r="AM329" s="93">
        <f>IFERROR(VLOOKUP(V329,'Վարկանիշային չափորոշիչներ'!$G$6:$GE$68,4,FALSE),0)</f>
        <v>0</v>
      </c>
      <c r="AN329" s="93">
        <f t="shared" si="84"/>
        <v>0</v>
      </c>
    </row>
    <row r="330" spans="1:40" ht="24" outlineLevel="1">
      <c r="A330" s="274">
        <v>1053</v>
      </c>
      <c r="B330" s="236"/>
      <c r="C330" s="369" t="s">
        <v>426</v>
      </c>
      <c r="D330" s="250">
        <f>SUM(D331:D343)</f>
        <v>0</v>
      </c>
      <c r="E330" s="250">
        <f>SUM(E331:E343)</f>
        <v>0</v>
      </c>
      <c r="F330" s="251">
        <f t="shared" ref="F330:H330" si="98">SUM(F331:F343)</f>
        <v>0</v>
      </c>
      <c r="G330" s="251">
        <f t="shared" si="98"/>
        <v>0</v>
      </c>
      <c r="H330" s="251">
        <f t="shared" si="98"/>
        <v>0</v>
      </c>
      <c r="I330" s="118" t="s">
        <v>79</v>
      </c>
      <c r="J330" s="118" t="s">
        <v>79</v>
      </c>
      <c r="K330" s="118" t="s">
        <v>79</v>
      </c>
      <c r="L330" s="118" t="s">
        <v>79</v>
      </c>
      <c r="M330" s="118" t="s">
        <v>79</v>
      </c>
      <c r="N330" s="118" t="s">
        <v>79</v>
      </c>
      <c r="O330" s="118" t="s">
        <v>79</v>
      </c>
      <c r="P330" s="118" t="s">
        <v>79</v>
      </c>
      <c r="Q330" s="118" t="s">
        <v>79</v>
      </c>
      <c r="R330" s="118" t="s">
        <v>79</v>
      </c>
      <c r="S330" s="118" t="s">
        <v>79</v>
      </c>
      <c r="T330" s="118" t="s">
        <v>79</v>
      </c>
      <c r="U330" s="118" t="s">
        <v>79</v>
      </c>
      <c r="V330" s="118" t="s">
        <v>79</v>
      </c>
      <c r="W330" s="114" t="s">
        <v>79</v>
      </c>
      <c r="X330" s="108"/>
      <c r="Y330" s="108"/>
      <c r="Z330" s="108"/>
      <c r="AA330" s="108"/>
      <c r="AB330" s="93">
        <f>IFERROR(VLOOKUP(K330,'Վարկանիշային չափորոշիչներ'!$G$6:$GE$68,4,FALSE),0)</f>
        <v>0</v>
      </c>
      <c r="AC330" s="93">
        <f>IFERROR(VLOOKUP(L330,'Վարկանիշային չափորոշիչներ'!$G$6:$GE$68,4,FALSE),0)</f>
        <v>0</v>
      </c>
      <c r="AD330" s="93">
        <f>IFERROR(VLOOKUP(M330,'Վարկանիշային չափորոշիչներ'!$G$6:$GE$68,4,FALSE),0)</f>
        <v>0</v>
      </c>
      <c r="AE330" s="93">
        <f>IFERROR(VLOOKUP(N330,'Վարկանիշային չափորոշիչներ'!$G$6:$GE$68,4,FALSE),0)</f>
        <v>0</v>
      </c>
      <c r="AF330" s="93">
        <f>IFERROR(VLOOKUP(O330,'Վարկանիշային չափորոշիչներ'!$G$6:$GE$68,4,FALSE),0)</f>
        <v>0</v>
      </c>
      <c r="AG330" s="93">
        <f>IFERROR(VLOOKUP(P330,'Վարկանիշային չափորոշիչներ'!$G$6:$GE$68,4,FALSE),0)</f>
        <v>0</v>
      </c>
      <c r="AH330" s="93">
        <f>IFERROR(VLOOKUP(Q330,'Վարկանիշային չափորոշիչներ'!$G$6:$GE$68,4,FALSE),0)</f>
        <v>0</v>
      </c>
      <c r="AI330" s="93">
        <f>IFERROR(VLOOKUP(R330,'Վարկանիշային չափորոշիչներ'!$G$6:$GE$68,4,FALSE),0)</f>
        <v>0</v>
      </c>
      <c r="AJ330" s="93">
        <f>IFERROR(VLOOKUP(S330,'Վարկանիշային չափորոշիչներ'!$G$6:$GE$68,4,FALSE),0)</f>
        <v>0</v>
      </c>
      <c r="AK330" s="93">
        <f>IFERROR(VLOOKUP(T330,'Վարկանիշային չափորոշիչներ'!$G$6:$GE$68,4,FALSE),0)</f>
        <v>0</v>
      </c>
      <c r="AL330" s="93">
        <f>IFERROR(VLOOKUP(U330,'Վարկանիշային չափորոշիչներ'!$G$6:$GE$68,4,FALSE),0)</f>
        <v>0</v>
      </c>
      <c r="AM330" s="93">
        <f>IFERROR(VLOOKUP(V330,'Վարկանիշային չափորոշիչներ'!$G$6:$GE$68,4,FALSE),0)</f>
        <v>0</v>
      </c>
      <c r="AN330" s="93">
        <f t="shared" si="84"/>
        <v>0</v>
      </c>
    </row>
    <row r="331" spans="1:40" ht="36" outlineLevel="2">
      <c r="A331" s="274">
        <v>1053</v>
      </c>
      <c r="B331" s="239">
        <v>11004</v>
      </c>
      <c r="C331" s="333" t="s">
        <v>427</v>
      </c>
      <c r="D331" s="240"/>
      <c r="E331" s="240"/>
      <c r="F331" s="241"/>
      <c r="G331" s="242"/>
      <c r="H331" s="242"/>
      <c r="I331" s="112"/>
      <c r="J331" s="112"/>
      <c r="K331" s="94"/>
      <c r="L331" s="94"/>
      <c r="M331" s="94"/>
      <c r="N331" s="94"/>
      <c r="O331" s="94"/>
      <c r="P331" s="94"/>
      <c r="Q331" s="94"/>
      <c r="R331" s="94"/>
      <c r="S331" s="94"/>
      <c r="T331" s="94"/>
      <c r="U331" s="94"/>
      <c r="V331" s="94"/>
      <c r="W331" s="93">
        <f t="shared" ref="W331:W343" si="99">AN331</f>
        <v>0</v>
      </c>
      <c r="X331" s="108"/>
      <c r="Y331" s="108"/>
      <c r="Z331" s="108"/>
      <c r="AA331" s="108"/>
      <c r="AB331" s="93">
        <f>IFERROR(VLOOKUP(K331,'Վարկանիշային չափորոշիչներ'!$G$6:$GE$68,4,FALSE),0)</f>
        <v>0</v>
      </c>
      <c r="AC331" s="93">
        <f>IFERROR(VLOOKUP(L331,'Վարկանիշային չափորոշիչներ'!$G$6:$GE$68,4,FALSE),0)</f>
        <v>0</v>
      </c>
      <c r="AD331" s="93">
        <f>IFERROR(VLOOKUP(M331,'Վարկանիշային չափորոշիչներ'!$G$6:$GE$68,4,FALSE),0)</f>
        <v>0</v>
      </c>
      <c r="AE331" s="93">
        <f>IFERROR(VLOOKUP(N331,'Վարկանիշային չափորոշիչներ'!$G$6:$GE$68,4,FALSE),0)</f>
        <v>0</v>
      </c>
      <c r="AF331" s="93">
        <f>IFERROR(VLOOKUP(O331,'Վարկանիշային չափորոշիչներ'!$G$6:$GE$68,4,FALSE),0)</f>
        <v>0</v>
      </c>
      <c r="AG331" s="93">
        <f>IFERROR(VLOOKUP(P331,'Վարկանիշային չափորոշիչներ'!$G$6:$GE$68,4,FALSE),0)</f>
        <v>0</v>
      </c>
      <c r="AH331" s="93">
        <f>IFERROR(VLOOKUP(Q331,'Վարկանիշային չափորոշիչներ'!$G$6:$GE$68,4,FALSE),0)</f>
        <v>0</v>
      </c>
      <c r="AI331" s="93">
        <f>IFERROR(VLOOKUP(R331,'Վարկանիշային չափորոշիչներ'!$G$6:$GE$68,4,FALSE),0)</f>
        <v>0</v>
      </c>
      <c r="AJ331" s="93">
        <f>IFERROR(VLOOKUP(S331,'Վարկանիշային չափորոշիչներ'!$G$6:$GE$68,4,FALSE),0)</f>
        <v>0</v>
      </c>
      <c r="AK331" s="93">
        <f>IFERROR(VLOOKUP(T331,'Վարկանիշային չափորոշիչներ'!$G$6:$GE$68,4,FALSE),0)</f>
        <v>0</v>
      </c>
      <c r="AL331" s="93">
        <f>IFERROR(VLOOKUP(U331,'Վարկանիշային չափորոշիչներ'!$G$6:$GE$68,4,FALSE),0)</f>
        <v>0</v>
      </c>
      <c r="AM331" s="93">
        <f>IFERROR(VLOOKUP(V331,'Վարկանիշային չափորոշիչներ'!$G$6:$GE$68,4,FALSE),0)</f>
        <v>0</v>
      </c>
      <c r="AN331" s="93">
        <f t="shared" si="84"/>
        <v>0</v>
      </c>
    </row>
    <row r="332" spans="1:40" ht="48" outlineLevel="2">
      <c r="A332" s="274">
        <v>1053</v>
      </c>
      <c r="B332" s="239">
        <v>11005</v>
      </c>
      <c r="C332" s="333" t="s">
        <v>428</v>
      </c>
      <c r="D332" s="240"/>
      <c r="E332" s="240"/>
      <c r="F332" s="241"/>
      <c r="G332" s="242"/>
      <c r="H332" s="242"/>
      <c r="I332" s="112"/>
      <c r="J332" s="112"/>
      <c r="K332" s="94"/>
      <c r="L332" s="94"/>
      <c r="M332" s="94"/>
      <c r="N332" s="94"/>
      <c r="O332" s="94"/>
      <c r="P332" s="94"/>
      <c r="Q332" s="94"/>
      <c r="R332" s="94"/>
      <c r="S332" s="94"/>
      <c r="T332" s="94"/>
      <c r="U332" s="94"/>
      <c r="V332" s="94"/>
      <c r="W332" s="93">
        <f t="shared" si="99"/>
        <v>0</v>
      </c>
      <c r="X332" s="108"/>
      <c r="Y332" s="108"/>
      <c r="Z332" s="108"/>
      <c r="AA332" s="108"/>
      <c r="AB332" s="93">
        <f>IFERROR(VLOOKUP(K332,'Վարկանիշային չափորոշիչներ'!$G$6:$GE$68,4,FALSE),0)</f>
        <v>0</v>
      </c>
      <c r="AC332" s="93">
        <f>IFERROR(VLOOKUP(L332,'Վարկանիշային չափորոշիչներ'!$G$6:$GE$68,4,FALSE),0)</f>
        <v>0</v>
      </c>
      <c r="AD332" s="93">
        <f>IFERROR(VLOOKUP(M332,'Վարկանիշային չափորոշիչներ'!$G$6:$GE$68,4,FALSE),0)</f>
        <v>0</v>
      </c>
      <c r="AE332" s="93">
        <f>IFERROR(VLOOKUP(N332,'Վարկանիշային չափորոշիչներ'!$G$6:$GE$68,4,FALSE),0)</f>
        <v>0</v>
      </c>
      <c r="AF332" s="93">
        <f>IFERROR(VLOOKUP(O332,'Վարկանիշային չափորոշիչներ'!$G$6:$GE$68,4,FALSE),0)</f>
        <v>0</v>
      </c>
      <c r="AG332" s="93">
        <f>IFERROR(VLOOKUP(P332,'Վարկանիշային չափորոշիչներ'!$G$6:$GE$68,4,FALSE),0)</f>
        <v>0</v>
      </c>
      <c r="AH332" s="93">
        <f>IFERROR(VLOOKUP(Q332,'Վարկանիշային չափորոշիչներ'!$G$6:$GE$68,4,FALSE),0)</f>
        <v>0</v>
      </c>
      <c r="AI332" s="93">
        <f>IFERROR(VLOOKUP(R332,'Վարկանիշային չափորոշիչներ'!$G$6:$GE$68,4,FALSE),0)</f>
        <v>0</v>
      </c>
      <c r="AJ332" s="93">
        <f>IFERROR(VLOOKUP(S332,'Վարկանիշային չափորոշիչներ'!$G$6:$GE$68,4,FALSE),0)</f>
        <v>0</v>
      </c>
      <c r="AK332" s="93">
        <f>IFERROR(VLOOKUP(T332,'Վարկանիշային չափորոշիչներ'!$G$6:$GE$68,4,FALSE),0)</f>
        <v>0</v>
      </c>
      <c r="AL332" s="93">
        <f>IFERROR(VLOOKUP(U332,'Վարկանիշային չափորոշիչներ'!$G$6:$GE$68,4,FALSE),0)</f>
        <v>0</v>
      </c>
      <c r="AM332" s="93">
        <f>IFERROR(VLOOKUP(V332,'Վարկանիշային չափորոշիչներ'!$G$6:$GE$68,4,FALSE),0)</f>
        <v>0</v>
      </c>
      <c r="AN332" s="93">
        <f t="shared" si="84"/>
        <v>0</v>
      </c>
    </row>
    <row r="333" spans="1:40" ht="36" outlineLevel="2">
      <c r="A333" s="274">
        <v>1053</v>
      </c>
      <c r="B333" s="239">
        <v>11006</v>
      </c>
      <c r="C333" s="333" t="s">
        <v>429</v>
      </c>
      <c r="D333" s="240"/>
      <c r="E333" s="240"/>
      <c r="F333" s="241"/>
      <c r="G333" s="242"/>
      <c r="H333" s="242"/>
      <c r="I333" s="112"/>
      <c r="J333" s="112"/>
      <c r="K333" s="94"/>
      <c r="L333" s="94"/>
      <c r="M333" s="94"/>
      <c r="N333" s="94"/>
      <c r="O333" s="94"/>
      <c r="P333" s="94"/>
      <c r="Q333" s="94"/>
      <c r="R333" s="94"/>
      <c r="S333" s="94"/>
      <c r="T333" s="94"/>
      <c r="U333" s="94"/>
      <c r="V333" s="94"/>
      <c r="W333" s="93">
        <f t="shared" si="99"/>
        <v>0</v>
      </c>
      <c r="X333" s="108"/>
      <c r="Y333" s="108"/>
      <c r="Z333" s="108"/>
      <c r="AA333" s="108"/>
      <c r="AB333" s="93">
        <f>IFERROR(VLOOKUP(K333,'Վարկանիշային չափորոշիչներ'!$G$6:$GE$68,4,FALSE),0)</f>
        <v>0</v>
      </c>
      <c r="AC333" s="93">
        <f>IFERROR(VLOOKUP(L333,'Վարկանիշային չափորոշիչներ'!$G$6:$GE$68,4,FALSE),0)</f>
        <v>0</v>
      </c>
      <c r="AD333" s="93">
        <f>IFERROR(VLOOKUP(M333,'Վարկանիշային չափորոշիչներ'!$G$6:$GE$68,4,FALSE),0)</f>
        <v>0</v>
      </c>
      <c r="AE333" s="93">
        <f>IFERROR(VLOOKUP(N333,'Վարկանիշային չափորոշիչներ'!$G$6:$GE$68,4,FALSE),0)</f>
        <v>0</v>
      </c>
      <c r="AF333" s="93">
        <f>IFERROR(VLOOKUP(O333,'Վարկանիշային չափորոշիչներ'!$G$6:$GE$68,4,FALSE),0)</f>
        <v>0</v>
      </c>
      <c r="AG333" s="93">
        <f>IFERROR(VLOOKUP(P333,'Վարկանիշային չափորոշիչներ'!$G$6:$GE$68,4,FALSE),0)</f>
        <v>0</v>
      </c>
      <c r="AH333" s="93">
        <f>IFERROR(VLOOKUP(Q333,'Վարկանիշային չափորոշիչներ'!$G$6:$GE$68,4,FALSE),0)</f>
        <v>0</v>
      </c>
      <c r="AI333" s="93">
        <f>IFERROR(VLOOKUP(R333,'Վարկանիշային չափորոշիչներ'!$G$6:$GE$68,4,FALSE),0)</f>
        <v>0</v>
      </c>
      <c r="AJ333" s="93">
        <f>IFERROR(VLOOKUP(S333,'Վարկանիշային չափորոշիչներ'!$G$6:$GE$68,4,FALSE),0)</f>
        <v>0</v>
      </c>
      <c r="AK333" s="93">
        <f>IFERROR(VLOOKUP(T333,'Վարկանիշային չափորոշիչներ'!$G$6:$GE$68,4,FALSE),0)</f>
        <v>0</v>
      </c>
      <c r="AL333" s="93">
        <f>IFERROR(VLOOKUP(U333,'Վարկանիշային չափորոշիչներ'!$G$6:$GE$68,4,FALSE),0)</f>
        <v>0</v>
      </c>
      <c r="AM333" s="93">
        <f>IFERROR(VLOOKUP(V333,'Վարկանիշային չափորոշիչներ'!$G$6:$GE$68,4,FALSE),0)</f>
        <v>0</v>
      </c>
      <c r="AN333" s="93">
        <f t="shared" si="84"/>
        <v>0</v>
      </c>
    </row>
    <row r="334" spans="1:40" ht="36" outlineLevel="2">
      <c r="A334" s="274">
        <v>1053</v>
      </c>
      <c r="B334" s="239">
        <v>11008</v>
      </c>
      <c r="C334" s="333" t="s">
        <v>430</v>
      </c>
      <c r="D334" s="240"/>
      <c r="E334" s="240"/>
      <c r="F334" s="241"/>
      <c r="G334" s="242"/>
      <c r="H334" s="242"/>
      <c r="I334" s="112"/>
      <c r="J334" s="112"/>
      <c r="K334" s="94"/>
      <c r="L334" s="94"/>
      <c r="M334" s="94"/>
      <c r="N334" s="94"/>
      <c r="O334" s="94"/>
      <c r="P334" s="94"/>
      <c r="Q334" s="94"/>
      <c r="R334" s="94"/>
      <c r="S334" s="94"/>
      <c r="T334" s="94"/>
      <c r="U334" s="94"/>
      <c r="V334" s="94"/>
      <c r="W334" s="93">
        <f t="shared" si="99"/>
        <v>0</v>
      </c>
      <c r="X334" s="108"/>
      <c r="Y334" s="108"/>
      <c r="Z334" s="108"/>
      <c r="AA334" s="108"/>
      <c r="AB334" s="93">
        <f>IFERROR(VLOOKUP(K334,'Վարկանիշային չափորոշիչներ'!$G$6:$GE$68,4,FALSE),0)</f>
        <v>0</v>
      </c>
      <c r="AC334" s="93">
        <f>IFERROR(VLOOKUP(L334,'Վարկանիշային չափորոշիչներ'!$G$6:$GE$68,4,FALSE),0)</f>
        <v>0</v>
      </c>
      <c r="AD334" s="93">
        <f>IFERROR(VLOOKUP(M334,'Վարկանիշային չափորոշիչներ'!$G$6:$GE$68,4,FALSE),0)</f>
        <v>0</v>
      </c>
      <c r="AE334" s="93">
        <f>IFERROR(VLOOKUP(N334,'Վարկանիշային չափորոշիչներ'!$G$6:$GE$68,4,FALSE),0)</f>
        <v>0</v>
      </c>
      <c r="AF334" s="93">
        <f>IFERROR(VLOOKUP(O334,'Վարկանիշային չափորոշիչներ'!$G$6:$GE$68,4,FALSE),0)</f>
        <v>0</v>
      </c>
      <c r="AG334" s="93">
        <f>IFERROR(VLOOKUP(P334,'Վարկանիշային չափորոշիչներ'!$G$6:$GE$68,4,FALSE),0)</f>
        <v>0</v>
      </c>
      <c r="AH334" s="93">
        <f>IFERROR(VLOOKUP(Q334,'Վարկանիշային չափորոշիչներ'!$G$6:$GE$68,4,FALSE),0)</f>
        <v>0</v>
      </c>
      <c r="AI334" s="93">
        <f>IFERROR(VLOOKUP(R334,'Վարկանիշային չափորոշիչներ'!$G$6:$GE$68,4,FALSE),0)</f>
        <v>0</v>
      </c>
      <c r="AJ334" s="93">
        <f>IFERROR(VLOOKUP(S334,'Վարկանիշային չափորոշիչներ'!$G$6:$GE$68,4,FALSE),0)</f>
        <v>0</v>
      </c>
      <c r="AK334" s="93">
        <f>IFERROR(VLOOKUP(T334,'Վարկանիշային չափորոշիչներ'!$G$6:$GE$68,4,FALSE),0)</f>
        <v>0</v>
      </c>
      <c r="AL334" s="93">
        <f>IFERROR(VLOOKUP(U334,'Վարկանիշային չափորոշիչներ'!$G$6:$GE$68,4,FALSE),0)</f>
        <v>0</v>
      </c>
      <c r="AM334" s="93">
        <f>IFERROR(VLOOKUP(V334,'Վարկանիշային չափորոշիչներ'!$G$6:$GE$68,4,FALSE),0)</f>
        <v>0</v>
      </c>
      <c r="AN334" s="93">
        <f t="shared" ref="AN334:AN386" si="100">SUM(AB334:AM334)</f>
        <v>0</v>
      </c>
    </row>
    <row r="335" spans="1:40" ht="36" outlineLevel="2">
      <c r="A335" s="274">
        <v>1053</v>
      </c>
      <c r="B335" s="239">
        <v>11009</v>
      </c>
      <c r="C335" s="333" t="s">
        <v>431</v>
      </c>
      <c r="D335" s="240"/>
      <c r="E335" s="240"/>
      <c r="F335" s="241"/>
      <c r="G335" s="242"/>
      <c r="H335" s="242"/>
      <c r="I335" s="112"/>
      <c r="J335" s="112"/>
      <c r="K335" s="94"/>
      <c r="L335" s="94"/>
      <c r="M335" s="94"/>
      <c r="N335" s="94"/>
      <c r="O335" s="94"/>
      <c r="P335" s="94"/>
      <c r="Q335" s="94"/>
      <c r="R335" s="94"/>
      <c r="S335" s="94"/>
      <c r="T335" s="94"/>
      <c r="U335" s="94"/>
      <c r="V335" s="94"/>
      <c r="W335" s="93">
        <f t="shared" si="99"/>
        <v>0</v>
      </c>
      <c r="X335" s="108"/>
      <c r="Y335" s="108"/>
      <c r="Z335" s="108"/>
      <c r="AA335" s="108"/>
      <c r="AB335" s="93">
        <f>IFERROR(VLOOKUP(K335,'Վարկանիշային չափորոշիչներ'!$G$6:$GE$68,4,FALSE),0)</f>
        <v>0</v>
      </c>
      <c r="AC335" s="93">
        <f>IFERROR(VLOOKUP(L335,'Վարկանիշային չափորոշիչներ'!$G$6:$GE$68,4,FALSE),0)</f>
        <v>0</v>
      </c>
      <c r="AD335" s="93">
        <f>IFERROR(VLOOKUP(M335,'Վարկանիշային չափորոշիչներ'!$G$6:$GE$68,4,FALSE),0)</f>
        <v>0</v>
      </c>
      <c r="AE335" s="93">
        <f>IFERROR(VLOOKUP(N335,'Վարկանիշային չափորոշիչներ'!$G$6:$GE$68,4,FALSE),0)</f>
        <v>0</v>
      </c>
      <c r="AF335" s="93">
        <f>IFERROR(VLOOKUP(O335,'Վարկանիշային չափորոշիչներ'!$G$6:$GE$68,4,FALSE),0)</f>
        <v>0</v>
      </c>
      <c r="AG335" s="93">
        <f>IFERROR(VLOOKUP(P335,'Վարկանիշային չափորոշիչներ'!$G$6:$GE$68,4,FALSE),0)</f>
        <v>0</v>
      </c>
      <c r="AH335" s="93">
        <f>IFERROR(VLOOKUP(Q335,'Վարկանիշային չափորոշիչներ'!$G$6:$GE$68,4,FALSE),0)</f>
        <v>0</v>
      </c>
      <c r="AI335" s="93">
        <f>IFERROR(VLOOKUP(R335,'Վարկանիշային չափորոշիչներ'!$G$6:$GE$68,4,FALSE),0)</f>
        <v>0</v>
      </c>
      <c r="AJ335" s="93">
        <f>IFERROR(VLOOKUP(S335,'Վարկանիշային չափորոշիչներ'!$G$6:$GE$68,4,FALSE),0)</f>
        <v>0</v>
      </c>
      <c r="AK335" s="93">
        <f>IFERROR(VLOOKUP(T335,'Վարկանիշային չափորոշիչներ'!$G$6:$GE$68,4,FALSE),0)</f>
        <v>0</v>
      </c>
      <c r="AL335" s="93">
        <f>IFERROR(VLOOKUP(U335,'Վարկանիշային չափորոշիչներ'!$G$6:$GE$68,4,FALSE),0)</f>
        <v>0</v>
      </c>
      <c r="AM335" s="93">
        <f>IFERROR(VLOOKUP(V335,'Վարկանիշային չափորոշիչներ'!$G$6:$GE$68,4,FALSE),0)</f>
        <v>0</v>
      </c>
      <c r="AN335" s="93">
        <f t="shared" si="100"/>
        <v>0</v>
      </c>
    </row>
    <row r="336" spans="1:40" ht="48" outlineLevel="2">
      <c r="A336" s="274">
        <v>1053</v>
      </c>
      <c r="B336" s="239">
        <v>11011</v>
      </c>
      <c r="C336" s="333" t="s">
        <v>432</v>
      </c>
      <c r="D336" s="240"/>
      <c r="E336" s="240"/>
      <c r="F336" s="241"/>
      <c r="G336" s="242"/>
      <c r="H336" s="242"/>
      <c r="I336" s="112"/>
      <c r="J336" s="112"/>
      <c r="K336" s="94"/>
      <c r="L336" s="94"/>
      <c r="M336" s="94"/>
      <c r="N336" s="94"/>
      <c r="O336" s="94"/>
      <c r="P336" s="94"/>
      <c r="Q336" s="94"/>
      <c r="R336" s="94"/>
      <c r="S336" s="94"/>
      <c r="T336" s="94"/>
      <c r="U336" s="94"/>
      <c r="V336" s="94"/>
      <c r="W336" s="93">
        <f t="shared" si="99"/>
        <v>0</v>
      </c>
      <c r="X336" s="108"/>
      <c r="Y336" s="108"/>
      <c r="Z336" s="108"/>
      <c r="AA336" s="108"/>
      <c r="AB336" s="93">
        <f>IFERROR(VLOOKUP(K336,'Վարկանիշային չափորոշիչներ'!$G$6:$GE$68,4,FALSE),0)</f>
        <v>0</v>
      </c>
      <c r="AC336" s="93">
        <f>IFERROR(VLOOKUP(L336,'Վարկանիշային չափորոշիչներ'!$G$6:$GE$68,4,FALSE),0)</f>
        <v>0</v>
      </c>
      <c r="AD336" s="93">
        <f>IFERROR(VLOOKUP(M336,'Վարկանիշային չափորոշիչներ'!$G$6:$GE$68,4,FALSE),0)</f>
        <v>0</v>
      </c>
      <c r="AE336" s="93">
        <f>IFERROR(VLOOKUP(N336,'Վարկանիշային չափորոշիչներ'!$G$6:$GE$68,4,FALSE),0)</f>
        <v>0</v>
      </c>
      <c r="AF336" s="93">
        <f>IFERROR(VLOOKUP(O336,'Վարկանիշային չափորոշիչներ'!$G$6:$GE$68,4,FALSE),0)</f>
        <v>0</v>
      </c>
      <c r="AG336" s="93">
        <f>IFERROR(VLOOKUP(P336,'Վարկանիշային չափորոշիչներ'!$G$6:$GE$68,4,FALSE),0)</f>
        <v>0</v>
      </c>
      <c r="AH336" s="93">
        <f>IFERROR(VLOOKUP(Q336,'Վարկանիշային չափորոշիչներ'!$G$6:$GE$68,4,FALSE),0)</f>
        <v>0</v>
      </c>
      <c r="AI336" s="93">
        <f>IFERROR(VLOOKUP(R336,'Վարկանիշային չափորոշիչներ'!$G$6:$GE$68,4,FALSE),0)</f>
        <v>0</v>
      </c>
      <c r="AJ336" s="93">
        <f>IFERROR(VLOOKUP(S336,'Վարկանիշային չափորոշիչներ'!$G$6:$GE$68,4,FALSE),0)</f>
        <v>0</v>
      </c>
      <c r="AK336" s="93">
        <f>IFERROR(VLOOKUP(T336,'Վարկանիշային չափորոշիչներ'!$G$6:$GE$68,4,FALSE),0)</f>
        <v>0</v>
      </c>
      <c r="AL336" s="93">
        <f>IFERROR(VLOOKUP(U336,'Վարկանիշային չափորոշիչներ'!$G$6:$GE$68,4,FALSE),0)</f>
        <v>0</v>
      </c>
      <c r="AM336" s="93">
        <f>IFERROR(VLOOKUP(V336,'Վարկանիշային չափորոշիչներ'!$G$6:$GE$68,4,FALSE),0)</f>
        <v>0</v>
      </c>
      <c r="AN336" s="93">
        <f t="shared" si="100"/>
        <v>0</v>
      </c>
    </row>
    <row r="337" spans="1:40" ht="36" outlineLevel="2">
      <c r="A337" s="274">
        <v>1053</v>
      </c>
      <c r="B337" s="239">
        <v>11014</v>
      </c>
      <c r="C337" s="333" t="s">
        <v>433</v>
      </c>
      <c r="D337" s="240"/>
      <c r="E337" s="240"/>
      <c r="F337" s="241"/>
      <c r="G337" s="242"/>
      <c r="H337" s="242"/>
      <c r="I337" s="112"/>
      <c r="J337" s="112"/>
      <c r="K337" s="94"/>
      <c r="L337" s="94"/>
      <c r="M337" s="94"/>
      <c r="N337" s="94"/>
      <c r="O337" s="94"/>
      <c r="P337" s="94"/>
      <c r="Q337" s="94"/>
      <c r="R337" s="94"/>
      <c r="S337" s="94"/>
      <c r="T337" s="94"/>
      <c r="U337" s="94"/>
      <c r="V337" s="94"/>
      <c r="W337" s="93">
        <f t="shared" si="99"/>
        <v>0</v>
      </c>
      <c r="X337" s="108"/>
      <c r="Y337" s="108"/>
      <c r="Z337" s="108"/>
      <c r="AA337" s="108"/>
      <c r="AB337" s="93">
        <f>IFERROR(VLOOKUP(K337,'Վարկանիշային չափորոշիչներ'!$G$6:$GE$68,4,FALSE),0)</f>
        <v>0</v>
      </c>
      <c r="AC337" s="93">
        <f>IFERROR(VLOOKUP(L337,'Վարկանիշային չափորոշիչներ'!$G$6:$GE$68,4,FALSE),0)</f>
        <v>0</v>
      </c>
      <c r="AD337" s="93">
        <f>IFERROR(VLOOKUP(M337,'Վարկանիշային չափորոշիչներ'!$G$6:$GE$68,4,FALSE),0)</f>
        <v>0</v>
      </c>
      <c r="AE337" s="93">
        <f>IFERROR(VLOOKUP(N337,'Վարկանիշային չափորոշիչներ'!$G$6:$GE$68,4,FALSE),0)</f>
        <v>0</v>
      </c>
      <c r="AF337" s="93">
        <f>IFERROR(VLOOKUP(O337,'Վարկանիշային չափորոշիչներ'!$G$6:$GE$68,4,FALSE),0)</f>
        <v>0</v>
      </c>
      <c r="AG337" s="93">
        <f>IFERROR(VLOOKUP(P337,'Վարկանիշային չափորոշիչներ'!$G$6:$GE$68,4,FALSE),0)</f>
        <v>0</v>
      </c>
      <c r="AH337" s="93">
        <f>IFERROR(VLOOKUP(Q337,'Վարկանիշային չափորոշիչներ'!$G$6:$GE$68,4,FALSE),0)</f>
        <v>0</v>
      </c>
      <c r="AI337" s="93">
        <f>IFERROR(VLOOKUP(R337,'Վարկանիշային չափորոշիչներ'!$G$6:$GE$68,4,FALSE),0)</f>
        <v>0</v>
      </c>
      <c r="AJ337" s="93">
        <f>IFERROR(VLOOKUP(S337,'Վարկանիշային չափորոշիչներ'!$G$6:$GE$68,4,FALSE),0)</f>
        <v>0</v>
      </c>
      <c r="AK337" s="93">
        <f>IFERROR(VLOOKUP(T337,'Վարկանիշային չափորոշիչներ'!$G$6:$GE$68,4,FALSE),0)</f>
        <v>0</v>
      </c>
      <c r="AL337" s="93">
        <f>IFERROR(VLOOKUP(U337,'Վարկանիշային չափորոշիչներ'!$G$6:$GE$68,4,FALSE),0)</f>
        <v>0</v>
      </c>
      <c r="AM337" s="93">
        <f>IFERROR(VLOOKUP(V337,'Վարկանիշային չափորոշիչներ'!$G$6:$GE$68,4,FALSE),0)</f>
        <v>0</v>
      </c>
      <c r="AN337" s="93">
        <f t="shared" si="100"/>
        <v>0</v>
      </c>
    </row>
    <row r="338" spans="1:40" ht="36" outlineLevel="2">
      <c r="A338" s="274">
        <v>1053</v>
      </c>
      <c r="B338" s="239">
        <v>11015</v>
      </c>
      <c r="C338" s="333" t="s">
        <v>434</v>
      </c>
      <c r="D338" s="240"/>
      <c r="E338" s="240"/>
      <c r="F338" s="241"/>
      <c r="G338" s="242"/>
      <c r="H338" s="242"/>
      <c r="I338" s="112"/>
      <c r="J338" s="112"/>
      <c r="K338" s="94"/>
      <c r="L338" s="94"/>
      <c r="M338" s="94"/>
      <c r="N338" s="94"/>
      <c r="O338" s="94"/>
      <c r="P338" s="94"/>
      <c r="Q338" s="94"/>
      <c r="R338" s="94"/>
      <c r="S338" s="94"/>
      <c r="T338" s="94"/>
      <c r="U338" s="94"/>
      <c r="V338" s="94"/>
      <c r="W338" s="93">
        <f t="shared" si="99"/>
        <v>0</v>
      </c>
      <c r="X338" s="108"/>
      <c r="Y338" s="108"/>
      <c r="Z338" s="108"/>
      <c r="AA338" s="108"/>
      <c r="AB338" s="93">
        <f>IFERROR(VLOOKUP(K338,'Վարկանիշային չափորոշիչներ'!$G$6:$GE$68,4,FALSE),0)</f>
        <v>0</v>
      </c>
      <c r="AC338" s="93">
        <f>IFERROR(VLOOKUP(L338,'Վարկանիշային չափորոշիչներ'!$G$6:$GE$68,4,FALSE),0)</f>
        <v>0</v>
      </c>
      <c r="AD338" s="93">
        <f>IFERROR(VLOOKUP(M338,'Վարկանիշային չափորոշիչներ'!$G$6:$GE$68,4,FALSE),0)</f>
        <v>0</v>
      </c>
      <c r="AE338" s="93">
        <f>IFERROR(VLOOKUP(N338,'Վարկանիշային չափորոշիչներ'!$G$6:$GE$68,4,FALSE),0)</f>
        <v>0</v>
      </c>
      <c r="AF338" s="93">
        <f>IFERROR(VLOOKUP(O338,'Վարկանիշային չափորոշիչներ'!$G$6:$GE$68,4,FALSE),0)</f>
        <v>0</v>
      </c>
      <c r="AG338" s="93">
        <f>IFERROR(VLOOKUP(P338,'Վարկանիշային չափորոշիչներ'!$G$6:$GE$68,4,FALSE),0)</f>
        <v>0</v>
      </c>
      <c r="AH338" s="93">
        <f>IFERROR(VLOOKUP(Q338,'Վարկանիշային չափորոշիչներ'!$G$6:$GE$68,4,FALSE),0)</f>
        <v>0</v>
      </c>
      <c r="AI338" s="93">
        <f>IFERROR(VLOOKUP(R338,'Վարկանիշային չափորոշիչներ'!$G$6:$GE$68,4,FALSE),0)</f>
        <v>0</v>
      </c>
      <c r="AJ338" s="93">
        <f>IFERROR(VLOOKUP(S338,'Վարկանիշային չափորոշիչներ'!$G$6:$GE$68,4,FALSE),0)</f>
        <v>0</v>
      </c>
      <c r="AK338" s="93">
        <f>IFERROR(VLOOKUP(T338,'Վարկանիշային չափորոշիչներ'!$G$6:$GE$68,4,FALSE),0)</f>
        <v>0</v>
      </c>
      <c r="AL338" s="93">
        <f>IFERROR(VLOOKUP(U338,'Վարկանիշային չափորոշիչներ'!$G$6:$GE$68,4,FALSE),0)</f>
        <v>0</v>
      </c>
      <c r="AM338" s="93">
        <f>IFERROR(VLOOKUP(V338,'Վարկանիշային չափորոշիչներ'!$G$6:$GE$68,4,FALSE),0)</f>
        <v>0</v>
      </c>
      <c r="AN338" s="93">
        <f t="shared" si="100"/>
        <v>0</v>
      </c>
    </row>
    <row r="339" spans="1:40" ht="48" outlineLevel="2">
      <c r="A339" s="274">
        <v>1053</v>
      </c>
      <c r="B339" s="239">
        <v>11017</v>
      </c>
      <c r="C339" s="333" t="s">
        <v>435</v>
      </c>
      <c r="D339" s="240"/>
      <c r="E339" s="240"/>
      <c r="F339" s="241"/>
      <c r="G339" s="242"/>
      <c r="H339" s="242"/>
      <c r="I339" s="112"/>
      <c r="J339" s="112"/>
      <c r="K339" s="94"/>
      <c r="L339" s="94"/>
      <c r="M339" s="94"/>
      <c r="N339" s="94"/>
      <c r="O339" s="94"/>
      <c r="P339" s="94"/>
      <c r="Q339" s="94"/>
      <c r="R339" s="94"/>
      <c r="S339" s="94"/>
      <c r="T339" s="94"/>
      <c r="U339" s="94"/>
      <c r="V339" s="94"/>
      <c r="W339" s="93">
        <f t="shared" si="99"/>
        <v>0</v>
      </c>
      <c r="X339" s="108"/>
      <c r="Y339" s="108"/>
      <c r="Z339" s="108"/>
      <c r="AA339" s="108"/>
      <c r="AB339" s="93">
        <f>IFERROR(VLOOKUP(K339,'Վարկանիշային չափորոշիչներ'!$G$6:$GE$68,4,FALSE),0)</f>
        <v>0</v>
      </c>
      <c r="AC339" s="93">
        <f>IFERROR(VLOOKUP(L339,'Վարկանիշային չափորոշիչներ'!$G$6:$GE$68,4,FALSE),0)</f>
        <v>0</v>
      </c>
      <c r="AD339" s="93">
        <f>IFERROR(VLOOKUP(M339,'Վարկանիշային չափորոշիչներ'!$G$6:$GE$68,4,FALSE),0)</f>
        <v>0</v>
      </c>
      <c r="AE339" s="93">
        <f>IFERROR(VLOOKUP(N339,'Վարկանիշային չափորոշիչներ'!$G$6:$GE$68,4,FALSE),0)</f>
        <v>0</v>
      </c>
      <c r="AF339" s="93">
        <f>IFERROR(VLOOKUP(O339,'Վարկանիշային չափորոշիչներ'!$G$6:$GE$68,4,FALSE),0)</f>
        <v>0</v>
      </c>
      <c r="AG339" s="93">
        <f>IFERROR(VLOOKUP(P339,'Վարկանիշային չափորոշիչներ'!$G$6:$GE$68,4,FALSE),0)</f>
        <v>0</v>
      </c>
      <c r="AH339" s="93">
        <f>IFERROR(VLOOKUP(Q339,'Վարկանիշային չափորոշիչներ'!$G$6:$GE$68,4,FALSE),0)</f>
        <v>0</v>
      </c>
      <c r="AI339" s="93">
        <f>IFERROR(VLOOKUP(R339,'Վարկանիշային չափորոշիչներ'!$G$6:$GE$68,4,FALSE),0)</f>
        <v>0</v>
      </c>
      <c r="AJ339" s="93">
        <f>IFERROR(VLOOKUP(S339,'Վարկանիշային չափորոշիչներ'!$G$6:$GE$68,4,FALSE),0)</f>
        <v>0</v>
      </c>
      <c r="AK339" s="93">
        <f>IFERROR(VLOOKUP(T339,'Վարկանիշային չափորոշիչներ'!$G$6:$GE$68,4,FALSE),0)</f>
        <v>0</v>
      </c>
      <c r="AL339" s="93">
        <f>IFERROR(VLOOKUP(U339,'Վարկանիշային չափորոշիչներ'!$G$6:$GE$68,4,FALSE),0)</f>
        <v>0</v>
      </c>
      <c r="AM339" s="93">
        <f>IFERROR(VLOOKUP(V339,'Վարկանիշային չափորոշիչներ'!$G$6:$GE$68,4,FALSE),0)</f>
        <v>0</v>
      </c>
      <c r="AN339" s="93">
        <f t="shared" si="100"/>
        <v>0</v>
      </c>
    </row>
    <row r="340" spans="1:40" ht="60" outlineLevel="2">
      <c r="A340" s="274">
        <v>1053</v>
      </c>
      <c r="B340" s="239">
        <v>32001</v>
      </c>
      <c r="C340" s="333" t="s">
        <v>436</v>
      </c>
      <c r="D340" s="240"/>
      <c r="E340" s="240"/>
      <c r="F340" s="241"/>
      <c r="G340" s="242"/>
      <c r="H340" s="242"/>
      <c r="I340" s="112"/>
      <c r="J340" s="112"/>
      <c r="K340" s="94"/>
      <c r="L340" s="94"/>
      <c r="M340" s="94"/>
      <c r="N340" s="94"/>
      <c r="O340" s="94"/>
      <c r="P340" s="94"/>
      <c r="Q340" s="94"/>
      <c r="R340" s="94"/>
      <c r="S340" s="94"/>
      <c r="T340" s="94"/>
      <c r="U340" s="94"/>
      <c r="V340" s="94"/>
      <c r="W340" s="93">
        <f t="shared" si="99"/>
        <v>0</v>
      </c>
      <c r="X340" s="108"/>
      <c r="Y340" s="108"/>
      <c r="Z340" s="108"/>
      <c r="AA340" s="108"/>
      <c r="AB340" s="93">
        <f>IFERROR(VLOOKUP(K340,'Վարկանիշային չափորոշիչներ'!$G$6:$GE$68,4,FALSE),0)</f>
        <v>0</v>
      </c>
      <c r="AC340" s="93">
        <f>IFERROR(VLOOKUP(L340,'Վարկանիշային չափորոշիչներ'!$G$6:$GE$68,4,FALSE),0)</f>
        <v>0</v>
      </c>
      <c r="AD340" s="93">
        <f>IFERROR(VLOOKUP(M340,'Վարկանիշային չափորոշիչներ'!$G$6:$GE$68,4,FALSE),0)</f>
        <v>0</v>
      </c>
      <c r="AE340" s="93">
        <f>IFERROR(VLOOKUP(N340,'Վարկանիշային չափորոշիչներ'!$G$6:$GE$68,4,FALSE),0)</f>
        <v>0</v>
      </c>
      <c r="AF340" s="93">
        <f>IFERROR(VLOOKUP(O340,'Վարկանիշային չափորոշիչներ'!$G$6:$GE$68,4,FALSE),0)</f>
        <v>0</v>
      </c>
      <c r="AG340" s="93">
        <f>IFERROR(VLOOKUP(P340,'Վարկանիշային չափորոշիչներ'!$G$6:$GE$68,4,FALSE),0)</f>
        <v>0</v>
      </c>
      <c r="AH340" s="93">
        <f>IFERROR(VLOOKUP(Q340,'Վարկանիշային չափորոշիչներ'!$G$6:$GE$68,4,FALSE),0)</f>
        <v>0</v>
      </c>
      <c r="AI340" s="93">
        <f>IFERROR(VLOOKUP(R340,'Վարկանիշային չափորոշիչներ'!$G$6:$GE$68,4,FALSE),0)</f>
        <v>0</v>
      </c>
      <c r="AJ340" s="93">
        <f>IFERROR(VLOOKUP(S340,'Վարկանիշային չափորոշիչներ'!$G$6:$GE$68,4,FALSE),0)</f>
        <v>0</v>
      </c>
      <c r="AK340" s="93">
        <f>IFERROR(VLOOKUP(T340,'Վարկանիշային չափորոշիչներ'!$G$6:$GE$68,4,FALSE),0)</f>
        <v>0</v>
      </c>
      <c r="AL340" s="93">
        <f>IFERROR(VLOOKUP(U340,'Վարկանիշային չափորոշիչներ'!$G$6:$GE$68,4,FALSE),0)</f>
        <v>0</v>
      </c>
      <c r="AM340" s="93">
        <f>IFERROR(VLOOKUP(V340,'Վարկանիշային չափորոշիչներ'!$G$6:$GE$68,4,FALSE),0)</f>
        <v>0</v>
      </c>
      <c r="AN340" s="93">
        <f t="shared" si="100"/>
        <v>0</v>
      </c>
    </row>
    <row r="341" spans="1:40" ht="60" outlineLevel="2">
      <c r="A341" s="274">
        <v>1053</v>
      </c>
      <c r="B341" s="239">
        <v>32004</v>
      </c>
      <c r="C341" s="333" t="s">
        <v>437</v>
      </c>
      <c r="D341" s="240"/>
      <c r="E341" s="240"/>
      <c r="F341" s="241"/>
      <c r="G341" s="242"/>
      <c r="H341" s="242"/>
      <c r="I341" s="112"/>
      <c r="J341" s="112"/>
      <c r="K341" s="94"/>
      <c r="L341" s="94"/>
      <c r="M341" s="94"/>
      <c r="N341" s="94"/>
      <c r="O341" s="94"/>
      <c r="P341" s="94"/>
      <c r="Q341" s="94"/>
      <c r="R341" s="94"/>
      <c r="S341" s="94"/>
      <c r="T341" s="94"/>
      <c r="U341" s="94"/>
      <c r="V341" s="94"/>
      <c r="W341" s="93">
        <f t="shared" si="99"/>
        <v>0</v>
      </c>
      <c r="X341" s="108"/>
      <c r="Y341" s="108"/>
      <c r="Z341" s="108"/>
      <c r="AA341" s="108"/>
      <c r="AB341" s="93">
        <f>IFERROR(VLOOKUP(K341,'Վարկանիշային չափորոշիչներ'!$G$6:$GE$68,4,FALSE),0)</f>
        <v>0</v>
      </c>
      <c r="AC341" s="93">
        <f>IFERROR(VLOOKUP(L341,'Վարկանիշային չափորոշիչներ'!$G$6:$GE$68,4,FALSE),0)</f>
        <v>0</v>
      </c>
      <c r="AD341" s="93">
        <f>IFERROR(VLOOKUP(M341,'Վարկանիշային չափորոշիչներ'!$G$6:$GE$68,4,FALSE),0)</f>
        <v>0</v>
      </c>
      <c r="AE341" s="93">
        <f>IFERROR(VLOOKUP(N341,'Վարկանիշային չափորոշիչներ'!$G$6:$GE$68,4,FALSE),0)</f>
        <v>0</v>
      </c>
      <c r="AF341" s="93">
        <f>IFERROR(VLOOKUP(O341,'Վարկանիշային չափորոշիչներ'!$G$6:$GE$68,4,FALSE),0)</f>
        <v>0</v>
      </c>
      <c r="AG341" s="93">
        <f>IFERROR(VLOOKUP(P341,'Վարկանիշային չափորոշիչներ'!$G$6:$GE$68,4,FALSE),0)</f>
        <v>0</v>
      </c>
      <c r="AH341" s="93">
        <f>IFERROR(VLOOKUP(Q341,'Վարկանիշային չափորոշիչներ'!$G$6:$GE$68,4,FALSE),0)</f>
        <v>0</v>
      </c>
      <c r="AI341" s="93">
        <f>IFERROR(VLOOKUP(R341,'Վարկանիշային չափորոշիչներ'!$G$6:$GE$68,4,FALSE),0)</f>
        <v>0</v>
      </c>
      <c r="AJ341" s="93">
        <f>IFERROR(VLOOKUP(S341,'Վարկանիշային չափորոշիչներ'!$G$6:$GE$68,4,FALSE),0)</f>
        <v>0</v>
      </c>
      <c r="AK341" s="93">
        <f>IFERROR(VLOOKUP(T341,'Վարկանիշային չափորոշիչներ'!$G$6:$GE$68,4,FALSE),0)</f>
        <v>0</v>
      </c>
      <c r="AL341" s="93">
        <f>IFERROR(VLOOKUP(U341,'Վարկանիշային չափորոշիչներ'!$G$6:$GE$68,4,FALSE),0)</f>
        <v>0</v>
      </c>
      <c r="AM341" s="93">
        <f>IFERROR(VLOOKUP(V341,'Վարկանիշային չափորոշիչներ'!$G$6:$GE$68,4,FALSE),0)</f>
        <v>0</v>
      </c>
      <c r="AN341" s="93">
        <f t="shared" si="100"/>
        <v>0</v>
      </c>
    </row>
    <row r="342" spans="1:40" ht="36" outlineLevel="2">
      <c r="A342" s="274">
        <v>1053</v>
      </c>
      <c r="B342" s="239">
        <v>32005</v>
      </c>
      <c r="C342" s="333" t="s">
        <v>438</v>
      </c>
      <c r="D342" s="240"/>
      <c r="E342" s="240"/>
      <c r="F342" s="241"/>
      <c r="G342" s="242"/>
      <c r="H342" s="242"/>
      <c r="I342" s="112"/>
      <c r="J342" s="112"/>
      <c r="K342" s="94"/>
      <c r="L342" s="94"/>
      <c r="M342" s="94"/>
      <c r="N342" s="94"/>
      <c r="O342" s="94"/>
      <c r="P342" s="94"/>
      <c r="Q342" s="94"/>
      <c r="R342" s="94"/>
      <c r="S342" s="94"/>
      <c r="T342" s="94"/>
      <c r="U342" s="94"/>
      <c r="V342" s="94"/>
      <c r="W342" s="93">
        <f t="shared" si="99"/>
        <v>0</v>
      </c>
      <c r="X342" s="108"/>
      <c r="Y342" s="108"/>
      <c r="Z342" s="108"/>
      <c r="AA342" s="108"/>
      <c r="AB342" s="93">
        <f>IFERROR(VLOOKUP(K342,'Վարկանիշային չափորոշիչներ'!$G$6:$GE$68,4,FALSE),0)</f>
        <v>0</v>
      </c>
      <c r="AC342" s="93">
        <f>IFERROR(VLOOKUP(L342,'Վարկանիշային չափորոշիչներ'!$G$6:$GE$68,4,FALSE),0)</f>
        <v>0</v>
      </c>
      <c r="AD342" s="93">
        <f>IFERROR(VLOOKUP(M342,'Վարկանիշային չափորոշիչներ'!$G$6:$GE$68,4,FALSE),0)</f>
        <v>0</v>
      </c>
      <c r="AE342" s="93">
        <f>IFERROR(VLOOKUP(N342,'Վարկանիշային չափորոշիչներ'!$G$6:$GE$68,4,FALSE),0)</f>
        <v>0</v>
      </c>
      <c r="AF342" s="93">
        <f>IFERROR(VLOOKUP(O342,'Վարկանիշային չափորոշիչներ'!$G$6:$GE$68,4,FALSE),0)</f>
        <v>0</v>
      </c>
      <c r="AG342" s="93">
        <f>IFERROR(VLOOKUP(P342,'Վարկանիշային չափորոշիչներ'!$G$6:$GE$68,4,FALSE),0)</f>
        <v>0</v>
      </c>
      <c r="AH342" s="93">
        <f>IFERROR(VLOOKUP(Q342,'Վարկանիշային չափորոշիչներ'!$G$6:$GE$68,4,FALSE),0)</f>
        <v>0</v>
      </c>
      <c r="AI342" s="93">
        <f>IFERROR(VLOOKUP(R342,'Վարկանիշային չափորոշիչներ'!$G$6:$GE$68,4,FALSE),0)</f>
        <v>0</v>
      </c>
      <c r="AJ342" s="93">
        <f>IFERROR(VLOOKUP(S342,'Վարկանիշային չափորոշիչներ'!$G$6:$GE$68,4,FALSE),0)</f>
        <v>0</v>
      </c>
      <c r="AK342" s="93">
        <f>IFERROR(VLOOKUP(T342,'Վարկանիշային չափորոշիչներ'!$G$6:$GE$68,4,FALSE),0)</f>
        <v>0</v>
      </c>
      <c r="AL342" s="93">
        <f>IFERROR(VLOOKUP(U342,'Վարկանիշային չափորոշիչներ'!$G$6:$GE$68,4,FALSE),0)</f>
        <v>0</v>
      </c>
      <c r="AM342" s="93">
        <f>IFERROR(VLOOKUP(V342,'Վարկանիշային չափորոշիչներ'!$G$6:$GE$68,4,FALSE),0)</f>
        <v>0</v>
      </c>
      <c r="AN342" s="93">
        <f t="shared" si="100"/>
        <v>0</v>
      </c>
    </row>
    <row r="343" spans="1:40" ht="60" outlineLevel="2">
      <c r="A343" s="274">
        <v>1053</v>
      </c>
      <c r="B343" s="239">
        <v>32007</v>
      </c>
      <c r="C343" s="333" t="s">
        <v>439</v>
      </c>
      <c r="D343" s="240"/>
      <c r="E343" s="240"/>
      <c r="F343" s="241"/>
      <c r="G343" s="242"/>
      <c r="H343" s="242"/>
      <c r="I343" s="112"/>
      <c r="J343" s="112"/>
      <c r="K343" s="94"/>
      <c r="L343" s="94"/>
      <c r="M343" s="94"/>
      <c r="N343" s="94"/>
      <c r="O343" s="94"/>
      <c r="P343" s="94"/>
      <c r="Q343" s="94"/>
      <c r="R343" s="94"/>
      <c r="S343" s="94"/>
      <c r="T343" s="94"/>
      <c r="U343" s="94"/>
      <c r="V343" s="94"/>
      <c r="W343" s="93">
        <f t="shared" si="99"/>
        <v>0</v>
      </c>
      <c r="X343" s="108"/>
      <c r="Y343" s="108"/>
      <c r="Z343" s="108"/>
      <c r="AA343" s="108"/>
      <c r="AB343" s="93">
        <f>IFERROR(VLOOKUP(K343,'Վարկանիշային չափորոշիչներ'!$G$6:$GE$68,4,FALSE),0)</f>
        <v>0</v>
      </c>
      <c r="AC343" s="93">
        <f>IFERROR(VLOOKUP(L343,'Վարկանիշային չափորոշիչներ'!$G$6:$GE$68,4,FALSE),0)</f>
        <v>0</v>
      </c>
      <c r="AD343" s="93">
        <f>IFERROR(VLOOKUP(M343,'Վարկանիշային չափորոշիչներ'!$G$6:$GE$68,4,FALSE),0)</f>
        <v>0</v>
      </c>
      <c r="AE343" s="93">
        <f>IFERROR(VLOOKUP(N343,'Վարկանիշային չափորոշիչներ'!$G$6:$GE$68,4,FALSE),0)</f>
        <v>0</v>
      </c>
      <c r="AF343" s="93">
        <f>IFERROR(VLOOKUP(O343,'Վարկանիշային չափորոշիչներ'!$G$6:$GE$68,4,FALSE),0)</f>
        <v>0</v>
      </c>
      <c r="AG343" s="93">
        <f>IFERROR(VLOOKUP(P343,'Վարկանիշային չափորոշիչներ'!$G$6:$GE$68,4,FALSE),0)</f>
        <v>0</v>
      </c>
      <c r="AH343" s="93">
        <f>IFERROR(VLOOKUP(Q343,'Վարկանիշային չափորոշիչներ'!$G$6:$GE$68,4,FALSE),0)</f>
        <v>0</v>
      </c>
      <c r="AI343" s="93">
        <f>IFERROR(VLOOKUP(R343,'Վարկանիշային չափորոշիչներ'!$G$6:$GE$68,4,FALSE),0)</f>
        <v>0</v>
      </c>
      <c r="AJ343" s="93">
        <f>IFERROR(VLOOKUP(S343,'Վարկանիշային չափորոշիչներ'!$G$6:$GE$68,4,FALSE),0)</f>
        <v>0</v>
      </c>
      <c r="AK343" s="93">
        <f>IFERROR(VLOOKUP(T343,'Վարկանիշային չափորոշիչներ'!$G$6:$GE$68,4,FALSE),0)</f>
        <v>0</v>
      </c>
      <c r="AL343" s="93">
        <f>IFERROR(VLOOKUP(U343,'Վարկանիշային չափորոշիչներ'!$G$6:$GE$68,4,FALSE),0)</f>
        <v>0</v>
      </c>
      <c r="AM343" s="93">
        <f>IFERROR(VLOOKUP(V343,'Վարկանիշային չափորոշիչներ'!$G$6:$GE$68,4,FALSE),0)</f>
        <v>0</v>
      </c>
      <c r="AN343" s="93">
        <f t="shared" si="100"/>
        <v>0</v>
      </c>
    </row>
    <row r="344" spans="1:40" outlineLevel="1">
      <c r="A344" s="236">
        <v>1099</v>
      </c>
      <c r="B344" s="236"/>
      <c r="C344" s="366" t="s">
        <v>440</v>
      </c>
      <c r="D344" s="237">
        <f>SUM(D345:D348)</f>
        <v>0</v>
      </c>
      <c r="E344" s="237">
        <f>SUM(E345:E348)</f>
        <v>0</v>
      </c>
      <c r="F344" s="238">
        <f t="shared" ref="F344:H344" si="101">SUM(F345:F348)</f>
        <v>0</v>
      </c>
      <c r="G344" s="238">
        <f t="shared" si="101"/>
        <v>0</v>
      </c>
      <c r="H344" s="238">
        <f t="shared" si="101"/>
        <v>0</v>
      </c>
      <c r="I344" s="114" t="s">
        <v>79</v>
      </c>
      <c r="J344" s="114" t="s">
        <v>79</v>
      </c>
      <c r="K344" s="114" t="s">
        <v>79</v>
      </c>
      <c r="L344" s="114" t="s">
        <v>79</v>
      </c>
      <c r="M344" s="114" t="s">
        <v>79</v>
      </c>
      <c r="N344" s="114" t="s">
        <v>79</v>
      </c>
      <c r="O344" s="114" t="s">
        <v>79</v>
      </c>
      <c r="P344" s="114" t="s">
        <v>79</v>
      </c>
      <c r="Q344" s="114" t="s">
        <v>79</v>
      </c>
      <c r="R344" s="114" t="s">
        <v>79</v>
      </c>
      <c r="S344" s="114" t="s">
        <v>79</v>
      </c>
      <c r="T344" s="114" t="s">
        <v>79</v>
      </c>
      <c r="U344" s="114" t="s">
        <v>79</v>
      </c>
      <c r="V344" s="114" t="s">
        <v>79</v>
      </c>
      <c r="W344" s="114" t="s">
        <v>79</v>
      </c>
      <c r="X344" s="108"/>
      <c r="Y344" s="108"/>
      <c r="Z344" s="108"/>
      <c r="AA344" s="108"/>
      <c r="AB344" s="93">
        <f>IFERROR(VLOOKUP(K344,'Վարկանիշային չափորոշիչներ'!$G$6:$GE$68,4,FALSE),0)</f>
        <v>0</v>
      </c>
      <c r="AC344" s="93">
        <f>IFERROR(VLOOKUP(L344,'Վարկանիշային չափորոշիչներ'!$G$6:$GE$68,4,FALSE),0)</f>
        <v>0</v>
      </c>
      <c r="AD344" s="93">
        <f>IFERROR(VLOOKUP(M344,'Վարկանիշային չափորոշիչներ'!$G$6:$GE$68,4,FALSE),0)</f>
        <v>0</v>
      </c>
      <c r="AE344" s="93">
        <f>IFERROR(VLOOKUP(N344,'Վարկանիշային չափորոշիչներ'!$G$6:$GE$68,4,FALSE),0)</f>
        <v>0</v>
      </c>
      <c r="AF344" s="93">
        <f>IFERROR(VLOOKUP(O344,'Վարկանիշային չափորոշիչներ'!$G$6:$GE$68,4,FALSE),0)</f>
        <v>0</v>
      </c>
      <c r="AG344" s="93">
        <f>IFERROR(VLOOKUP(P344,'Վարկանիշային չափորոշիչներ'!$G$6:$GE$68,4,FALSE),0)</f>
        <v>0</v>
      </c>
      <c r="AH344" s="93">
        <f>IFERROR(VLOOKUP(Q344,'Վարկանիշային չափորոշիչներ'!$G$6:$GE$68,4,FALSE),0)</f>
        <v>0</v>
      </c>
      <c r="AI344" s="93">
        <f>IFERROR(VLOOKUP(R344,'Վարկանիշային չափորոշիչներ'!$G$6:$GE$68,4,FALSE),0)</f>
        <v>0</v>
      </c>
      <c r="AJ344" s="93">
        <f>IFERROR(VLOOKUP(S344,'Վարկանիշային չափորոշիչներ'!$G$6:$GE$68,4,FALSE),0)</f>
        <v>0</v>
      </c>
      <c r="AK344" s="93">
        <f>IFERROR(VLOOKUP(T344,'Վարկանիշային չափորոշիչներ'!$G$6:$GE$68,4,FALSE),0)</f>
        <v>0</v>
      </c>
      <c r="AL344" s="93">
        <f>IFERROR(VLOOKUP(U344,'Վարկանիշային չափորոշիչներ'!$G$6:$GE$68,4,FALSE),0)</f>
        <v>0</v>
      </c>
      <c r="AM344" s="93">
        <f>IFERROR(VLOOKUP(V344,'Վարկանիշային չափորոշիչներ'!$G$6:$GE$68,4,FALSE),0)</f>
        <v>0</v>
      </c>
      <c r="AN344" s="93">
        <f t="shared" si="100"/>
        <v>0</v>
      </c>
    </row>
    <row r="345" spans="1:40" ht="24" outlineLevel="2">
      <c r="A345" s="239">
        <v>1099</v>
      </c>
      <c r="B345" s="239">
        <v>11001</v>
      </c>
      <c r="C345" s="333" t="s">
        <v>441</v>
      </c>
      <c r="D345" s="240"/>
      <c r="E345" s="240"/>
      <c r="F345" s="241"/>
      <c r="G345" s="242"/>
      <c r="H345" s="242"/>
      <c r="I345" s="112"/>
      <c r="J345" s="112"/>
      <c r="K345" s="94"/>
      <c r="L345" s="94"/>
      <c r="M345" s="94"/>
      <c r="N345" s="94"/>
      <c r="O345" s="94"/>
      <c r="P345" s="94"/>
      <c r="Q345" s="94"/>
      <c r="R345" s="94"/>
      <c r="S345" s="94"/>
      <c r="T345" s="94"/>
      <c r="U345" s="94"/>
      <c r="V345" s="94"/>
      <c r="W345" s="93">
        <f>AN345</f>
        <v>0</v>
      </c>
      <c r="X345" s="108"/>
      <c r="Y345" s="108"/>
      <c r="Z345" s="108"/>
      <c r="AA345" s="108"/>
      <c r="AB345" s="93">
        <f>IFERROR(VLOOKUP(K345,'Վարկանիշային չափորոշիչներ'!$G$6:$GE$68,4,FALSE),0)</f>
        <v>0</v>
      </c>
      <c r="AC345" s="93">
        <f>IFERROR(VLOOKUP(L345,'Վարկանիշային չափորոշիչներ'!$G$6:$GE$68,4,FALSE),0)</f>
        <v>0</v>
      </c>
      <c r="AD345" s="93">
        <f>IFERROR(VLOOKUP(M345,'Վարկանիշային չափորոշիչներ'!$G$6:$GE$68,4,FALSE),0)</f>
        <v>0</v>
      </c>
      <c r="AE345" s="93">
        <f>IFERROR(VLOOKUP(N345,'Վարկանիշային չափորոշիչներ'!$G$6:$GE$68,4,FALSE),0)</f>
        <v>0</v>
      </c>
      <c r="AF345" s="93">
        <f>IFERROR(VLOOKUP(O345,'Վարկանիշային չափորոշիչներ'!$G$6:$GE$68,4,FALSE),0)</f>
        <v>0</v>
      </c>
      <c r="AG345" s="93">
        <f>IFERROR(VLOOKUP(P345,'Վարկանիշային չափորոշիչներ'!$G$6:$GE$68,4,FALSE),0)</f>
        <v>0</v>
      </c>
      <c r="AH345" s="93">
        <f>IFERROR(VLOOKUP(Q345,'Վարկանիշային չափորոշիչներ'!$G$6:$GE$68,4,FALSE),0)</f>
        <v>0</v>
      </c>
      <c r="AI345" s="93">
        <f>IFERROR(VLOOKUP(R345,'Վարկանիշային չափորոշիչներ'!$G$6:$GE$68,4,FALSE),0)</f>
        <v>0</v>
      </c>
      <c r="AJ345" s="93">
        <f>IFERROR(VLOOKUP(S345,'Վարկանիշային չափորոշիչներ'!$G$6:$GE$68,4,FALSE),0)</f>
        <v>0</v>
      </c>
      <c r="AK345" s="93">
        <f>IFERROR(VLOOKUP(T345,'Վարկանիշային չափորոշիչներ'!$G$6:$GE$68,4,FALSE),0)</f>
        <v>0</v>
      </c>
      <c r="AL345" s="93">
        <f>IFERROR(VLOOKUP(U345,'Վարկանիշային չափորոշիչներ'!$G$6:$GE$68,4,FALSE),0)</f>
        <v>0</v>
      </c>
      <c r="AM345" s="93">
        <f>IFERROR(VLOOKUP(V345,'Վարկանիշային չափորոշիչներ'!$G$6:$GE$68,4,FALSE),0)</f>
        <v>0</v>
      </c>
      <c r="AN345" s="93">
        <f t="shared" si="100"/>
        <v>0</v>
      </c>
    </row>
    <row r="346" spans="1:40" ht="48" outlineLevel="2">
      <c r="A346" s="239">
        <v>1099</v>
      </c>
      <c r="B346" s="239">
        <v>11004</v>
      </c>
      <c r="C346" s="333" t="s">
        <v>442</v>
      </c>
      <c r="D346" s="240"/>
      <c r="E346" s="240"/>
      <c r="F346" s="241"/>
      <c r="G346" s="242"/>
      <c r="H346" s="242"/>
      <c r="I346" s="112"/>
      <c r="J346" s="112"/>
      <c r="K346" s="94"/>
      <c r="L346" s="94"/>
      <c r="M346" s="94"/>
      <c r="N346" s="94"/>
      <c r="O346" s="94"/>
      <c r="P346" s="94"/>
      <c r="Q346" s="94"/>
      <c r="R346" s="94"/>
      <c r="S346" s="94"/>
      <c r="T346" s="94"/>
      <c r="U346" s="94"/>
      <c r="V346" s="94"/>
      <c r="W346" s="93">
        <f>AN346</f>
        <v>0</v>
      </c>
      <c r="X346" s="108"/>
      <c r="Y346" s="108"/>
      <c r="Z346" s="108"/>
      <c r="AA346" s="108"/>
      <c r="AB346" s="93">
        <f>IFERROR(VLOOKUP(K346,'Վարկանիշային չափորոշիչներ'!$G$6:$GE$68,4,FALSE),0)</f>
        <v>0</v>
      </c>
      <c r="AC346" s="93">
        <f>IFERROR(VLOOKUP(L346,'Վարկանիշային չափորոշիչներ'!$G$6:$GE$68,4,FALSE),0)</f>
        <v>0</v>
      </c>
      <c r="AD346" s="93">
        <f>IFERROR(VLOOKUP(M346,'Վարկանիշային չափորոշիչներ'!$G$6:$GE$68,4,FALSE),0)</f>
        <v>0</v>
      </c>
      <c r="AE346" s="93">
        <f>IFERROR(VLOOKUP(N346,'Վարկանիշային չափորոշիչներ'!$G$6:$GE$68,4,FALSE),0)</f>
        <v>0</v>
      </c>
      <c r="AF346" s="93">
        <f>IFERROR(VLOOKUP(O346,'Վարկանիշային չափորոշիչներ'!$G$6:$GE$68,4,FALSE),0)</f>
        <v>0</v>
      </c>
      <c r="AG346" s="93">
        <f>IFERROR(VLOOKUP(P346,'Վարկանիշային չափորոշիչներ'!$G$6:$GE$68,4,FALSE),0)</f>
        <v>0</v>
      </c>
      <c r="AH346" s="93">
        <f>IFERROR(VLOOKUP(Q346,'Վարկանիշային չափորոշիչներ'!$G$6:$GE$68,4,FALSE),0)</f>
        <v>0</v>
      </c>
      <c r="AI346" s="93">
        <f>IFERROR(VLOOKUP(R346,'Վարկանիշային չափորոշիչներ'!$G$6:$GE$68,4,FALSE),0)</f>
        <v>0</v>
      </c>
      <c r="AJ346" s="93">
        <f>IFERROR(VLOOKUP(S346,'Վարկանիշային չափորոշիչներ'!$G$6:$GE$68,4,FALSE),0)</f>
        <v>0</v>
      </c>
      <c r="AK346" s="93">
        <f>IFERROR(VLOOKUP(T346,'Վարկանիշային չափորոշիչներ'!$G$6:$GE$68,4,FALSE),0)</f>
        <v>0</v>
      </c>
      <c r="AL346" s="93">
        <f>IFERROR(VLOOKUP(U346,'Վարկանիշային չափորոշիչներ'!$G$6:$GE$68,4,FALSE),0)</f>
        <v>0</v>
      </c>
      <c r="AM346" s="93">
        <f>IFERROR(VLOOKUP(V346,'Վարկանիշային չափորոշիչներ'!$G$6:$GE$68,4,FALSE),0)</f>
        <v>0</v>
      </c>
      <c r="AN346" s="93">
        <f t="shared" si="100"/>
        <v>0</v>
      </c>
    </row>
    <row r="347" spans="1:40" outlineLevel="2">
      <c r="A347" s="239">
        <v>1099</v>
      </c>
      <c r="B347" s="239">
        <v>11006</v>
      </c>
      <c r="C347" s="333" t="s">
        <v>443</v>
      </c>
      <c r="D347" s="240"/>
      <c r="E347" s="240"/>
      <c r="F347" s="241"/>
      <c r="G347" s="242"/>
      <c r="H347" s="242"/>
      <c r="I347" s="112"/>
      <c r="J347" s="112"/>
      <c r="K347" s="94"/>
      <c r="L347" s="94"/>
      <c r="M347" s="94"/>
      <c r="N347" s="94"/>
      <c r="O347" s="94"/>
      <c r="P347" s="94"/>
      <c r="Q347" s="94"/>
      <c r="R347" s="94"/>
      <c r="S347" s="94"/>
      <c r="T347" s="94"/>
      <c r="U347" s="94"/>
      <c r="V347" s="94"/>
      <c r="W347" s="93">
        <f>AN347</f>
        <v>0</v>
      </c>
      <c r="X347" s="108"/>
      <c r="Y347" s="108"/>
      <c r="Z347" s="108"/>
      <c r="AA347" s="108"/>
      <c r="AB347" s="93">
        <f>IFERROR(VLOOKUP(K347,'Վարկանիշային չափորոշիչներ'!$G$6:$GE$68,4,FALSE),0)</f>
        <v>0</v>
      </c>
      <c r="AC347" s="93">
        <f>IFERROR(VLOOKUP(L347,'Վարկանիշային չափորոշիչներ'!$G$6:$GE$68,4,FALSE),0)</f>
        <v>0</v>
      </c>
      <c r="AD347" s="93">
        <f>IFERROR(VLOOKUP(M347,'Վարկանիշային չափորոշիչներ'!$G$6:$GE$68,4,FALSE),0)</f>
        <v>0</v>
      </c>
      <c r="AE347" s="93">
        <f>IFERROR(VLOOKUP(N347,'Վարկանիշային չափորոշիչներ'!$G$6:$GE$68,4,FALSE),0)</f>
        <v>0</v>
      </c>
      <c r="AF347" s="93">
        <f>IFERROR(VLOOKUP(O347,'Վարկանիշային չափորոշիչներ'!$G$6:$GE$68,4,FALSE),0)</f>
        <v>0</v>
      </c>
      <c r="AG347" s="93">
        <f>IFERROR(VLOOKUP(P347,'Վարկանիշային չափորոշիչներ'!$G$6:$GE$68,4,FALSE),0)</f>
        <v>0</v>
      </c>
      <c r="AH347" s="93">
        <f>IFERROR(VLOOKUP(Q347,'Վարկանիշային չափորոշիչներ'!$G$6:$GE$68,4,FALSE),0)</f>
        <v>0</v>
      </c>
      <c r="AI347" s="93">
        <f>IFERROR(VLOOKUP(R347,'Վարկանիշային չափորոշիչներ'!$G$6:$GE$68,4,FALSE),0)</f>
        <v>0</v>
      </c>
      <c r="AJ347" s="93">
        <f>IFERROR(VLOOKUP(S347,'Վարկանիշային չափորոշիչներ'!$G$6:$GE$68,4,FALSE),0)</f>
        <v>0</v>
      </c>
      <c r="AK347" s="93">
        <f>IFERROR(VLOOKUP(T347,'Վարկանիշային չափորոշիչներ'!$G$6:$GE$68,4,FALSE),0)</f>
        <v>0</v>
      </c>
      <c r="AL347" s="93">
        <f>IFERROR(VLOOKUP(U347,'Վարկանիշային չափորոշիչներ'!$G$6:$GE$68,4,FALSE),0)</f>
        <v>0</v>
      </c>
      <c r="AM347" s="93">
        <f>IFERROR(VLOOKUP(V347,'Վարկանիշային չափորոշիչներ'!$G$6:$GE$68,4,FALSE),0)</f>
        <v>0</v>
      </c>
      <c r="AN347" s="93">
        <f t="shared" si="100"/>
        <v>0</v>
      </c>
    </row>
    <row r="348" spans="1:40" ht="24" outlineLevel="2">
      <c r="A348" s="239">
        <v>1099</v>
      </c>
      <c r="B348" s="239">
        <v>12001</v>
      </c>
      <c r="C348" s="333" t="s">
        <v>444</v>
      </c>
      <c r="D348" s="240"/>
      <c r="E348" s="240"/>
      <c r="F348" s="241"/>
      <c r="G348" s="242"/>
      <c r="H348" s="242"/>
      <c r="I348" s="112"/>
      <c r="J348" s="112"/>
      <c r="K348" s="94"/>
      <c r="L348" s="94"/>
      <c r="M348" s="94"/>
      <c r="N348" s="94"/>
      <c r="O348" s="94"/>
      <c r="P348" s="94"/>
      <c r="Q348" s="94"/>
      <c r="R348" s="94"/>
      <c r="S348" s="94"/>
      <c r="T348" s="94"/>
      <c r="U348" s="94"/>
      <c r="V348" s="94"/>
      <c r="W348" s="93">
        <f>AN348</f>
        <v>0</v>
      </c>
      <c r="X348" s="108"/>
      <c r="Y348" s="108"/>
      <c r="Z348" s="108"/>
      <c r="AA348" s="108"/>
      <c r="AB348" s="93">
        <f>IFERROR(VLOOKUP(K348,'Վարկանիշային չափորոշիչներ'!$G$6:$GE$68,4,FALSE),0)</f>
        <v>0</v>
      </c>
      <c r="AC348" s="93">
        <f>IFERROR(VLOOKUP(L348,'Վարկանիշային չափորոշիչներ'!$G$6:$GE$68,4,FALSE),0)</f>
        <v>0</v>
      </c>
      <c r="AD348" s="93">
        <f>IFERROR(VLOOKUP(M348,'Վարկանիշային չափորոշիչներ'!$G$6:$GE$68,4,FALSE),0)</f>
        <v>0</v>
      </c>
      <c r="AE348" s="93">
        <f>IFERROR(VLOOKUP(N348,'Վարկանիշային չափորոշիչներ'!$G$6:$GE$68,4,FALSE),0)</f>
        <v>0</v>
      </c>
      <c r="AF348" s="93">
        <f>IFERROR(VLOOKUP(O348,'Վարկանիշային չափորոշիչներ'!$G$6:$GE$68,4,FALSE),0)</f>
        <v>0</v>
      </c>
      <c r="AG348" s="93">
        <f>IFERROR(VLOOKUP(P348,'Վարկանիշային չափորոշիչներ'!$G$6:$GE$68,4,FALSE),0)</f>
        <v>0</v>
      </c>
      <c r="AH348" s="93">
        <f>IFERROR(VLOOKUP(Q348,'Վարկանիշային չափորոշիչներ'!$G$6:$GE$68,4,FALSE),0)</f>
        <v>0</v>
      </c>
      <c r="AI348" s="93">
        <f>IFERROR(VLOOKUP(R348,'Վարկանիշային չափորոշիչներ'!$G$6:$GE$68,4,FALSE),0)</f>
        <v>0</v>
      </c>
      <c r="AJ348" s="93">
        <f>IFERROR(VLOOKUP(S348,'Վարկանիշային չափորոշիչներ'!$G$6:$GE$68,4,FALSE),0)</f>
        <v>0</v>
      </c>
      <c r="AK348" s="93">
        <f>IFERROR(VLOOKUP(T348,'Վարկանիշային չափորոշիչներ'!$G$6:$GE$68,4,FALSE),0)</f>
        <v>0</v>
      </c>
      <c r="AL348" s="93">
        <f>IFERROR(VLOOKUP(U348,'Վարկանիշային չափորոշիչներ'!$G$6:$GE$68,4,FALSE),0)</f>
        <v>0</v>
      </c>
      <c r="AM348" s="93">
        <f>IFERROR(VLOOKUP(V348,'Վարկանիշային չափորոշիչներ'!$G$6:$GE$68,4,FALSE),0)</f>
        <v>0</v>
      </c>
      <c r="AN348" s="93">
        <f t="shared" si="100"/>
        <v>0</v>
      </c>
    </row>
    <row r="349" spans="1:40" ht="24" outlineLevel="1">
      <c r="A349" s="236">
        <v>1126</v>
      </c>
      <c r="B349" s="236"/>
      <c r="C349" s="374" t="s">
        <v>445</v>
      </c>
      <c r="D349" s="278">
        <f>SUM(D350:D354)</f>
        <v>0</v>
      </c>
      <c r="E349" s="278">
        <f>SUM(E350:E354)</f>
        <v>0</v>
      </c>
      <c r="F349" s="279">
        <f t="shared" ref="F349:H349" si="102">SUM(F350:F354)</f>
        <v>0</v>
      </c>
      <c r="G349" s="279">
        <f t="shared" si="102"/>
        <v>0</v>
      </c>
      <c r="H349" s="279">
        <f t="shared" si="102"/>
        <v>0</v>
      </c>
      <c r="I349" s="128" t="s">
        <v>79</v>
      </c>
      <c r="J349" s="128" t="s">
        <v>79</v>
      </c>
      <c r="K349" s="128" t="s">
        <v>79</v>
      </c>
      <c r="L349" s="128" t="s">
        <v>79</v>
      </c>
      <c r="M349" s="128" t="s">
        <v>79</v>
      </c>
      <c r="N349" s="128" t="s">
        <v>79</v>
      </c>
      <c r="O349" s="128" t="s">
        <v>79</v>
      </c>
      <c r="P349" s="128" t="s">
        <v>79</v>
      </c>
      <c r="Q349" s="128" t="s">
        <v>79</v>
      </c>
      <c r="R349" s="128" t="s">
        <v>79</v>
      </c>
      <c r="S349" s="128" t="s">
        <v>79</v>
      </c>
      <c r="T349" s="128" t="s">
        <v>79</v>
      </c>
      <c r="U349" s="128" t="s">
        <v>79</v>
      </c>
      <c r="V349" s="128" t="s">
        <v>79</v>
      </c>
      <c r="W349" s="114" t="s">
        <v>79</v>
      </c>
      <c r="X349" s="108"/>
      <c r="Y349" s="108"/>
      <c r="Z349" s="108"/>
      <c r="AA349" s="108"/>
      <c r="AB349" s="93">
        <f>IFERROR(VLOOKUP(K349,'Վարկանիշային չափորոշիչներ'!$G$6:$GE$68,4,FALSE),0)</f>
        <v>0</v>
      </c>
      <c r="AC349" s="93">
        <f>IFERROR(VLOOKUP(L349,'Վարկանիշային չափորոշիչներ'!$G$6:$GE$68,4,FALSE),0)</f>
        <v>0</v>
      </c>
      <c r="AD349" s="93">
        <f>IFERROR(VLOOKUP(M349,'Վարկանիշային չափորոշիչներ'!$G$6:$GE$68,4,FALSE),0)</f>
        <v>0</v>
      </c>
      <c r="AE349" s="93">
        <f>IFERROR(VLOOKUP(N349,'Վարկանիշային չափորոշիչներ'!$G$6:$GE$68,4,FALSE),0)</f>
        <v>0</v>
      </c>
      <c r="AF349" s="93">
        <f>IFERROR(VLOOKUP(O349,'Վարկանիշային չափորոշիչներ'!$G$6:$GE$68,4,FALSE),0)</f>
        <v>0</v>
      </c>
      <c r="AG349" s="93">
        <f>IFERROR(VLOOKUP(P349,'Վարկանիշային չափորոշիչներ'!$G$6:$GE$68,4,FALSE),0)</f>
        <v>0</v>
      </c>
      <c r="AH349" s="93">
        <f>IFERROR(VLOOKUP(Q349,'Վարկանիշային չափորոշիչներ'!$G$6:$GE$68,4,FALSE),0)</f>
        <v>0</v>
      </c>
      <c r="AI349" s="93">
        <f>IFERROR(VLOOKUP(R349,'Վարկանիշային չափորոշիչներ'!$G$6:$GE$68,4,FALSE),0)</f>
        <v>0</v>
      </c>
      <c r="AJ349" s="93">
        <f>IFERROR(VLOOKUP(S349,'Վարկանիշային չափորոշիչներ'!$G$6:$GE$68,4,FALSE),0)</f>
        <v>0</v>
      </c>
      <c r="AK349" s="93">
        <f>IFERROR(VLOOKUP(T349,'Վարկանիշային չափորոշիչներ'!$G$6:$GE$68,4,FALSE),0)</f>
        <v>0</v>
      </c>
      <c r="AL349" s="93">
        <f>IFERROR(VLOOKUP(U349,'Վարկանիշային չափորոշիչներ'!$G$6:$GE$68,4,FALSE),0)</f>
        <v>0</v>
      </c>
      <c r="AM349" s="93">
        <f>IFERROR(VLOOKUP(V349,'Վարկանիշային չափորոշիչներ'!$G$6:$GE$68,4,FALSE),0)</f>
        <v>0</v>
      </c>
      <c r="AN349" s="93">
        <f t="shared" si="100"/>
        <v>0</v>
      </c>
    </row>
    <row r="350" spans="1:40" s="44" customFormat="1" ht="24" outlineLevel="2">
      <c r="A350" s="239">
        <v>1126</v>
      </c>
      <c r="B350" s="239">
        <v>11001</v>
      </c>
      <c r="C350" s="333" t="s">
        <v>446</v>
      </c>
      <c r="D350" s="262"/>
      <c r="E350" s="262"/>
      <c r="F350" s="241"/>
      <c r="G350" s="242"/>
      <c r="H350" s="242"/>
      <c r="I350" s="112"/>
      <c r="J350" s="112"/>
      <c r="K350" s="94"/>
      <c r="L350" s="94"/>
      <c r="M350" s="94"/>
      <c r="N350" s="94"/>
      <c r="O350" s="94"/>
      <c r="P350" s="94"/>
      <c r="Q350" s="94"/>
      <c r="R350" s="94"/>
      <c r="S350" s="94"/>
      <c r="T350" s="94"/>
      <c r="U350" s="94"/>
      <c r="V350" s="94"/>
      <c r="W350" s="93">
        <f t="shared" ref="W350:W354" si="103">AN350</f>
        <v>0</v>
      </c>
      <c r="X350" s="124"/>
      <c r="Y350" s="124"/>
      <c r="Z350" s="124"/>
      <c r="AA350" s="124"/>
      <c r="AB350" s="93">
        <f>IFERROR(VLOOKUP(K350,'Վարկանիշային չափորոշիչներ'!$G$6:$GE$68,4,FALSE),0)</f>
        <v>0</v>
      </c>
      <c r="AC350" s="93">
        <f>IFERROR(VLOOKUP(L350,'Վարկանիշային չափորոշիչներ'!$G$6:$GE$68,4,FALSE),0)</f>
        <v>0</v>
      </c>
      <c r="AD350" s="93">
        <f>IFERROR(VLOOKUP(M350,'Վարկանիշային չափորոշիչներ'!$G$6:$GE$68,4,FALSE),0)</f>
        <v>0</v>
      </c>
      <c r="AE350" s="93">
        <f>IFERROR(VLOOKUP(N350,'Վարկանիշային չափորոշիչներ'!$G$6:$GE$68,4,FALSE),0)</f>
        <v>0</v>
      </c>
      <c r="AF350" s="93">
        <f>IFERROR(VLOOKUP(O350,'Վարկանիշային չափորոշիչներ'!$G$6:$GE$68,4,FALSE),0)</f>
        <v>0</v>
      </c>
      <c r="AG350" s="93">
        <f>IFERROR(VLOOKUP(P350,'Վարկանիշային չափորոշիչներ'!$G$6:$GE$68,4,FALSE),0)</f>
        <v>0</v>
      </c>
      <c r="AH350" s="93">
        <f>IFERROR(VLOOKUP(Q350,'Վարկանիշային չափորոշիչներ'!$G$6:$GE$68,4,FALSE),0)</f>
        <v>0</v>
      </c>
      <c r="AI350" s="93">
        <f>IFERROR(VLOOKUP(R350,'Վարկանիշային չափորոշիչներ'!$G$6:$GE$68,4,FALSE),0)</f>
        <v>0</v>
      </c>
      <c r="AJ350" s="93">
        <f>IFERROR(VLOOKUP(S350,'Վարկանիշային չափորոշիչներ'!$G$6:$GE$68,4,FALSE),0)</f>
        <v>0</v>
      </c>
      <c r="AK350" s="93">
        <f>IFERROR(VLOOKUP(T350,'Վարկանիշային չափորոշիչներ'!$G$6:$GE$68,4,FALSE),0)</f>
        <v>0</v>
      </c>
      <c r="AL350" s="93">
        <f>IFERROR(VLOOKUP(U350,'Վարկանիշային չափորոշիչներ'!$G$6:$GE$68,4,FALSE),0)</f>
        <v>0</v>
      </c>
      <c r="AM350" s="93">
        <f>IFERROR(VLOOKUP(V350,'Վարկանիշային չափորոշիչներ'!$G$6:$GE$68,4,FALSE),0)</f>
        <v>0</v>
      </c>
      <c r="AN350" s="93">
        <f t="shared" si="100"/>
        <v>0</v>
      </c>
    </row>
    <row r="351" spans="1:40" outlineLevel="2">
      <c r="A351" s="239">
        <v>1126</v>
      </c>
      <c r="B351" s="331">
        <v>31006</v>
      </c>
      <c r="C351" s="333" t="s">
        <v>447</v>
      </c>
      <c r="D351" s="262"/>
      <c r="E351" s="262"/>
      <c r="F351" s="241"/>
      <c r="G351" s="242"/>
      <c r="H351" s="242"/>
      <c r="I351" s="112"/>
      <c r="J351" s="112"/>
      <c r="K351" s="94"/>
      <c r="L351" s="94"/>
      <c r="M351" s="94"/>
      <c r="N351" s="94"/>
      <c r="O351" s="94"/>
      <c r="P351" s="94"/>
      <c r="Q351" s="94"/>
      <c r="R351" s="94"/>
      <c r="S351" s="94"/>
      <c r="T351" s="94"/>
      <c r="U351" s="94"/>
      <c r="V351" s="94"/>
      <c r="W351" s="93">
        <f t="shared" si="103"/>
        <v>0</v>
      </c>
      <c r="X351" s="108"/>
      <c r="Y351" s="108"/>
      <c r="Z351" s="108"/>
      <c r="AA351" s="108"/>
      <c r="AB351" s="93">
        <f>IFERROR(VLOOKUP(K351,'Վարկանիշային չափորոշիչներ'!$G$6:$GE$68,4,FALSE),0)</f>
        <v>0</v>
      </c>
      <c r="AC351" s="93">
        <f>IFERROR(VLOOKUP(L351,'Վարկանիշային չափորոշիչներ'!$G$6:$GE$68,4,FALSE),0)</f>
        <v>0</v>
      </c>
      <c r="AD351" s="93">
        <f>IFERROR(VLOOKUP(M351,'Վարկանիշային չափորոշիչներ'!$G$6:$GE$68,4,FALSE),0)</f>
        <v>0</v>
      </c>
      <c r="AE351" s="93">
        <f>IFERROR(VLOOKUP(N351,'Վարկանիշային չափորոշիչներ'!$G$6:$GE$68,4,FALSE),0)</f>
        <v>0</v>
      </c>
      <c r="AF351" s="93">
        <f>IFERROR(VLOOKUP(O351,'Վարկանիշային չափորոշիչներ'!$G$6:$GE$68,4,FALSE),0)</f>
        <v>0</v>
      </c>
      <c r="AG351" s="93">
        <f>IFERROR(VLOOKUP(P351,'Վարկանիշային չափորոշիչներ'!$G$6:$GE$68,4,FALSE),0)</f>
        <v>0</v>
      </c>
      <c r="AH351" s="93">
        <f>IFERROR(VLOOKUP(Q351,'Վարկանիշային չափորոշիչներ'!$G$6:$GE$68,4,FALSE),0)</f>
        <v>0</v>
      </c>
      <c r="AI351" s="93">
        <f>IFERROR(VLOOKUP(R351,'Վարկանիշային չափորոշիչներ'!$G$6:$GE$68,4,FALSE),0)</f>
        <v>0</v>
      </c>
      <c r="AJ351" s="93">
        <f>IFERROR(VLOOKUP(S351,'Վարկանիշային չափորոշիչներ'!$G$6:$GE$68,4,FALSE),0)</f>
        <v>0</v>
      </c>
      <c r="AK351" s="93">
        <f>IFERROR(VLOOKUP(T351,'Վարկանիշային չափորոշիչներ'!$G$6:$GE$68,4,FALSE),0)</f>
        <v>0</v>
      </c>
      <c r="AL351" s="93">
        <f>IFERROR(VLOOKUP(U351,'Վարկանիշային չափորոշիչներ'!$G$6:$GE$68,4,FALSE),0)</f>
        <v>0</v>
      </c>
      <c r="AM351" s="93">
        <f>IFERROR(VLOOKUP(V351,'Վարկանիշային չափորոշիչներ'!$G$6:$GE$68,4,FALSE),0)</f>
        <v>0</v>
      </c>
      <c r="AN351" s="93">
        <f t="shared" si="100"/>
        <v>0</v>
      </c>
    </row>
    <row r="352" spans="1:40" outlineLevel="2">
      <c r="A352" s="239">
        <v>1126</v>
      </c>
      <c r="B352" s="239">
        <v>31002</v>
      </c>
      <c r="C352" s="333" t="s">
        <v>448</v>
      </c>
      <c r="D352" s="240"/>
      <c r="E352" s="240"/>
      <c r="F352" s="241"/>
      <c r="G352" s="242"/>
      <c r="H352" s="242"/>
      <c r="I352" s="112"/>
      <c r="J352" s="112"/>
      <c r="K352" s="94"/>
      <c r="L352" s="94"/>
      <c r="M352" s="94"/>
      <c r="N352" s="94"/>
      <c r="O352" s="94"/>
      <c r="P352" s="94"/>
      <c r="Q352" s="94"/>
      <c r="R352" s="94"/>
      <c r="S352" s="94"/>
      <c r="T352" s="94"/>
      <c r="U352" s="94"/>
      <c r="V352" s="94"/>
      <c r="W352" s="93">
        <f t="shared" si="103"/>
        <v>0</v>
      </c>
      <c r="X352" s="108"/>
      <c r="Y352" s="108"/>
      <c r="Z352" s="108"/>
      <c r="AA352" s="108"/>
      <c r="AB352" s="93">
        <f>IFERROR(VLOOKUP(K352,'Վարկանիշային չափորոշիչներ'!$G$6:$GE$68,4,FALSE),0)</f>
        <v>0</v>
      </c>
      <c r="AC352" s="93">
        <f>IFERROR(VLOOKUP(L352,'Վարկանիշային չափորոշիչներ'!$G$6:$GE$68,4,FALSE),0)</f>
        <v>0</v>
      </c>
      <c r="AD352" s="93">
        <f>IFERROR(VLOOKUP(M352,'Վարկանիշային չափորոշիչներ'!$G$6:$GE$68,4,FALSE),0)</f>
        <v>0</v>
      </c>
      <c r="AE352" s="93">
        <f>IFERROR(VLOOKUP(N352,'Վարկանիշային չափորոշիչներ'!$G$6:$GE$68,4,FALSE),0)</f>
        <v>0</v>
      </c>
      <c r="AF352" s="93">
        <f>IFERROR(VLOOKUP(O352,'Վարկանիշային չափորոշիչներ'!$G$6:$GE$68,4,FALSE),0)</f>
        <v>0</v>
      </c>
      <c r="AG352" s="93">
        <f>IFERROR(VLOOKUP(P352,'Վարկանիշային չափորոշիչներ'!$G$6:$GE$68,4,FALSE),0)</f>
        <v>0</v>
      </c>
      <c r="AH352" s="93">
        <f>IFERROR(VLOOKUP(Q352,'Վարկանիշային չափորոշիչներ'!$G$6:$GE$68,4,FALSE),0)</f>
        <v>0</v>
      </c>
      <c r="AI352" s="93">
        <f>IFERROR(VLOOKUP(R352,'Վարկանիշային չափորոշիչներ'!$G$6:$GE$68,4,FALSE),0)</f>
        <v>0</v>
      </c>
      <c r="AJ352" s="93">
        <f>IFERROR(VLOOKUP(S352,'Վարկանիշային չափորոշիչներ'!$G$6:$GE$68,4,FALSE),0)</f>
        <v>0</v>
      </c>
      <c r="AK352" s="93">
        <f>IFERROR(VLOOKUP(T352,'Վարկանիշային չափորոշիչներ'!$G$6:$GE$68,4,FALSE),0)</f>
        <v>0</v>
      </c>
      <c r="AL352" s="93">
        <f>IFERROR(VLOOKUP(U352,'Վարկանիշային չափորոշիչներ'!$G$6:$GE$68,4,FALSE),0)</f>
        <v>0</v>
      </c>
      <c r="AM352" s="93">
        <f>IFERROR(VLOOKUP(V352,'Վարկանիշային չափորոշիչներ'!$G$6:$GE$68,4,FALSE),0)</f>
        <v>0</v>
      </c>
      <c r="AN352" s="93">
        <f t="shared" si="100"/>
        <v>0</v>
      </c>
    </row>
    <row r="353" spans="1:40" ht="24" outlineLevel="2">
      <c r="A353" s="239">
        <v>1126</v>
      </c>
      <c r="B353" s="239">
        <v>31002</v>
      </c>
      <c r="C353" s="333" t="s">
        <v>449</v>
      </c>
      <c r="D353" s="240"/>
      <c r="E353" s="240"/>
      <c r="F353" s="242"/>
      <c r="G353" s="242"/>
      <c r="H353" s="242"/>
      <c r="I353" s="112"/>
      <c r="J353" s="112"/>
      <c r="K353" s="94"/>
      <c r="L353" s="94"/>
      <c r="M353" s="94"/>
      <c r="N353" s="94"/>
      <c r="O353" s="94"/>
      <c r="P353" s="94"/>
      <c r="Q353" s="94"/>
      <c r="R353" s="94"/>
      <c r="S353" s="94"/>
      <c r="T353" s="94"/>
      <c r="U353" s="94"/>
      <c r="V353" s="94"/>
      <c r="W353" s="93">
        <f t="shared" si="103"/>
        <v>0</v>
      </c>
      <c r="X353" s="108"/>
      <c r="Y353" s="108"/>
      <c r="Z353" s="108"/>
      <c r="AA353" s="108"/>
      <c r="AB353" s="93">
        <f>IFERROR(VLOOKUP(K353,'Վարկանիշային չափորոշիչներ'!$G$6:$GE$68,4,FALSE),0)</f>
        <v>0</v>
      </c>
      <c r="AC353" s="93">
        <f>IFERROR(VLOOKUP(L353,'Վարկանիշային չափորոշիչներ'!$G$6:$GE$68,4,FALSE),0)</f>
        <v>0</v>
      </c>
      <c r="AD353" s="93">
        <f>IFERROR(VLOOKUP(M353,'Վարկանիշային չափորոշիչներ'!$G$6:$GE$68,4,FALSE),0)</f>
        <v>0</v>
      </c>
      <c r="AE353" s="93">
        <f>IFERROR(VLOOKUP(N353,'Վարկանիշային չափորոշիչներ'!$G$6:$GE$68,4,FALSE),0)</f>
        <v>0</v>
      </c>
      <c r="AF353" s="93">
        <f>IFERROR(VLOOKUP(O353,'Վարկանիշային չափորոշիչներ'!$G$6:$GE$68,4,FALSE),0)</f>
        <v>0</v>
      </c>
      <c r="AG353" s="93">
        <f>IFERROR(VLOOKUP(P353,'Վարկանիշային չափորոշիչներ'!$G$6:$GE$68,4,FALSE),0)</f>
        <v>0</v>
      </c>
      <c r="AH353" s="93">
        <f>IFERROR(VLOOKUP(Q353,'Վարկանիշային չափորոշիչներ'!$G$6:$GE$68,4,FALSE),0)</f>
        <v>0</v>
      </c>
      <c r="AI353" s="93">
        <f>IFERROR(VLOOKUP(R353,'Վարկանիշային չափորոշիչներ'!$G$6:$GE$68,4,FALSE),0)</f>
        <v>0</v>
      </c>
      <c r="AJ353" s="93">
        <f>IFERROR(VLOOKUP(S353,'Վարկանիշային չափորոշիչներ'!$G$6:$GE$68,4,FALSE),0)</f>
        <v>0</v>
      </c>
      <c r="AK353" s="93">
        <f>IFERROR(VLOOKUP(T353,'Վարկանիշային չափորոշիչներ'!$G$6:$GE$68,4,FALSE),0)</f>
        <v>0</v>
      </c>
      <c r="AL353" s="93">
        <f>IFERROR(VLOOKUP(U353,'Վարկանիշային չափորոշիչներ'!$G$6:$GE$68,4,FALSE),0)</f>
        <v>0</v>
      </c>
      <c r="AM353" s="93">
        <f>IFERROR(VLOOKUP(V353,'Վարկանիշային չափորոշիչներ'!$G$6:$GE$68,4,FALSE),0)</f>
        <v>0</v>
      </c>
      <c r="AN353" s="93">
        <f t="shared" si="100"/>
        <v>0</v>
      </c>
    </row>
    <row r="354" spans="1:40" outlineLevel="2">
      <c r="A354" s="239">
        <v>1126</v>
      </c>
      <c r="B354" s="239">
        <v>31003</v>
      </c>
      <c r="C354" s="333" t="s">
        <v>450</v>
      </c>
      <c r="D354" s="240"/>
      <c r="E354" s="240"/>
      <c r="F354" s="242"/>
      <c r="G354" s="242"/>
      <c r="H354" s="242"/>
      <c r="I354" s="112"/>
      <c r="J354" s="112"/>
      <c r="K354" s="94"/>
      <c r="L354" s="94"/>
      <c r="M354" s="94"/>
      <c r="N354" s="94"/>
      <c r="O354" s="94"/>
      <c r="P354" s="94"/>
      <c r="Q354" s="94"/>
      <c r="R354" s="94"/>
      <c r="S354" s="94"/>
      <c r="T354" s="94"/>
      <c r="U354" s="94"/>
      <c r="V354" s="94"/>
      <c r="W354" s="93">
        <f t="shared" si="103"/>
        <v>0</v>
      </c>
      <c r="X354" s="108"/>
      <c r="Y354" s="108"/>
      <c r="Z354" s="108"/>
      <c r="AA354" s="108"/>
      <c r="AB354" s="93">
        <f>IFERROR(VLOOKUP(K354,'Վարկանիշային չափորոշիչներ'!$G$6:$GE$68,4,FALSE),0)</f>
        <v>0</v>
      </c>
      <c r="AC354" s="93">
        <f>IFERROR(VLOOKUP(L354,'Վարկանիշային չափորոշիչներ'!$G$6:$GE$68,4,FALSE),0)</f>
        <v>0</v>
      </c>
      <c r="AD354" s="93">
        <f>IFERROR(VLOOKUP(M354,'Վարկանիշային չափորոշիչներ'!$G$6:$GE$68,4,FALSE),0)</f>
        <v>0</v>
      </c>
      <c r="AE354" s="93">
        <f>IFERROR(VLOOKUP(N354,'Վարկանիշային չափորոշիչներ'!$G$6:$GE$68,4,FALSE),0)</f>
        <v>0</v>
      </c>
      <c r="AF354" s="93">
        <f>IFERROR(VLOOKUP(O354,'Վարկանիշային չափորոշիչներ'!$G$6:$GE$68,4,FALSE),0)</f>
        <v>0</v>
      </c>
      <c r="AG354" s="93">
        <f>IFERROR(VLOOKUP(P354,'Վարկանիշային չափորոշիչներ'!$G$6:$GE$68,4,FALSE),0)</f>
        <v>0</v>
      </c>
      <c r="AH354" s="93">
        <f>IFERROR(VLOOKUP(Q354,'Վարկանիշային չափորոշիչներ'!$G$6:$GE$68,4,FALSE),0)</f>
        <v>0</v>
      </c>
      <c r="AI354" s="93">
        <f>IFERROR(VLOOKUP(R354,'Վարկանիշային չափորոշիչներ'!$G$6:$GE$68,4,FALSE),0)</f>
        <v>0</v>
      </c>
      <c r="AJ354" s="93">
        <f>IFERROR(VLOOKUP(S354,'Վարկանիշային չափորոշիչներ'!$G$6:$GE$68,4,FALSE),0)</f>
        <v>0</v>
      </c>
      <c r="AK354" s="93">
        <f>IFERROR(VLOOKUP(T354,'Վարկանիշային չափորոշիչներ'!$G$6:$GE$68,4,FALSE),0)</f>
        <v>0</v>
      </c>
      <c r="AL354" s="93">
        <f>IFERROR(VLOOKUP(U354,'Վարկանիշային չափորոշիչներ'!$G$6:$GE$68,4,FALSE),0)</f>
        <v>0</v>
      </c>
      <c r="AM354" s="93">
        <f>IFERROR(VLOOKUP(V354,'Վարկանիշային չափորոշիչներ'!$G$6:$GE$68,4,FALSE),0)</f>
        <v>0</v>
      </c>
      <c r="AN354" s="93">
        <f t="shared" si="100"/>
        <v>0</v>
      </c>
    </row>
    <row r="355" spans="1:40" outlineLevel="1">
      <c r="A355" s="236">
        <v>1142</v>
      </c>
      <c r="B355" s="236"/>
      <c r="C355" s="366" t="s">
        <v>451</v>
      </c>
      <c r="D355" s="237">
        <f>SUM(D356:D357)</f>
        <v>0</v>
      </c>
      <c r="E355" s="237">
        <f>SUM(E356:E357)</f>
        <v>0</v>
      </c>
      <c r="F355" s="238">
        <f t="shared" ref="F355:H355" si="104">SUM(F356:F357)</f>
        <v>0</v>
      </c>
      <c r="G355" s="238">
        <f t="shared" si="104"/>
        <v>0</v>
      </c>
      <c r="H355" s="238">
        <f t="shared" si="104"/>
        <v>0</v>
      </c>
      <c r="I355" s="114" t="s">
        <v>79</v>
      </c>
      <c r="J355" s="114" t="s">
        <v>79</v>
      </c>
      <c r="K355" s="114" t="s">
        <v>79</v>
      </c>
      <c r="L355" s="114" t="s">
        <v>79</v>
      </c>
      <c r="M355" s="114" t="s">
        <v>79</v>
      </c>
      <c r="N355" s="114" t="s">
        <v>79</v>
      </c>
      <c r="O355" s="114" t="s">
        <v>79</v>
      </c>
      <c r="P355" s="114" t="s">
        <v>79</v>
      </c>
      <c r="Q355" s="114" t="s">
        <v>79</v>
      </c>
      <c r="R355" s="114" t="s">
        <v>79</v>
      </c>
      <c r="S355" s="114" t="s">
        <v>79</v>
      </c>
      <c r="T355" s="114" t="s">
        <v>79</v>
      </c>
      <c r="U355" s="114" t="s">
        <v>79</v>
      </c>
      <c r="V355" s="114" t="s">
        <v>79</v>
      </c>
      <c r="W355" s="114" t="s">
        <v>79</v>
      </c>
      <c r="X355" s="108"/>
      <c r="Y355" s="108"/>
      <c r="Z355" s="108"/>
      <c r="AA355" s="108"/>
      <c r="AB355" s="93">
        <f>IFERROR(VLOOKUP(K355,'Վարկանիշային չափորոշիչներ'!$G$6:$GE$68,4,FALSE),0)</f>
        <v>0</v>
      </c>
      <c r="AC355" s="93">
        <f>IFERROR(VLOOKUP(L355,'Վարկանիշային չափորոշիչներ'!$G$6:$GE$68,4,FALSE),0)</f>
        <v>0</v>
      </c>
      <c r="AD355" s="93">
        <f>IFERROR(VLOOKUP(M355,'Վարկանիշային չափորոշիչներ'!$G$6:$GE$68,4,FALSE),0)</f>
        <v>0</v>
      </c>
      <c r="AE355" s="93">
        <f>IFERROR(VLOOKUP(N355,'Վարկանիշային չափորոշիչներ'!$G$6:$GE$68,4,FALSE),0)</f>
        <v>0</v>
      </c>
      <c r="AF355" s="93">
        <f>IFERROR(VLOOKUP(O355,'Վարկանիշային չափորոշիչներ'!$G$6:$GE$68,4,FALSE),0)</f>
        <v>0</v>
      </c>
      <c r="AG355" s="93">
        <f>IFERROR(VLOOKUP(P355,'Վարկանիշային չափորոշիչներ'!$G$6:$GE$68,4,FALSE),0)</f>
        <v>0</v>
      </c>
      <c r="AH355" s="93">
        <f>IFERROR(VLOOKUP(Q355,'Վարկանիշային չափորոշիչներ'!$G$6:$GE$68,4,FALSE),0)</f>
        <v>0</v>
      </c>
      <c r="AI355" s="93">
        <f>IFERROR(VLOOKUP(R355,'Վարկանիշային չափորոշիչներ'!$G$6:$GE$68,4,FALSE),0)</f>
        <v>0</v>
      </c>
      <c r="AJ355" s="93">
        <f>IFERROR(VLOOKUP(S355,'Վարկանիշային չափորոշիչներ'!$G$6:$GE$68,4,FALSE),0)</f>
        <v>0</v>
      </c>
      <c r="AK355" s="93">
        <f>IFERROR(VLOOKUP(T355,'Վարկանիշային չափորոշիչներ'!$G$6:$GE$68,4,FALSE),0)</f>
        <v>0</v>
      </c>
      <c r="AL355" s="93">
        <f>IFERROR(VLOOKUP(U355,'Վարկանիշային չափորոշիչներ'!$G$6:$GE$68,4,FALSE),0)</f>
        <v>0</v>
      </c>
      <c r="AM355" s="93">
        <f>IFERROR(VLOOKUP(V355,'Վարկանիշային չափորոշիչներ'!$G$6:$GE$68,4,FALSE),0)</f>
        <v>0</v>
      </c>
      <c r="AN355" s="93">
        <f t="shared" si="100"/>
        <v>0</v>
      </c>
    </row>
    <row r="356" spans="1:40" outlineLevel="2">
      <c r="A356" s="239">
        <v>1142</v>
      </c>
      <c r="B356" s="239">
        <v>11001</v>
      </c>
      <c r="C356" s="333" t="s">
        <v>452</v>
      </c>
      <c r="D356" s="240"/>
      <c r="E356" s="240"/>
      <c r="F356" s="241"/>
      <c r="G356" s="242"/>
      <c r="H356" s="242"/>
      <c r="I356" s="112"/>
      <c r="J356" s="112"/>
      <c r="K356" s="94"/>
      <c r="L356" s="94"/>
      <c r="M356" s="94"/>
      <c r="N356" s="94"/>
      <c r="O356" s="94"/>
      <c r="P356" s="94"/>
      <c r="Q356" s="94"/>
      <c r="R356" s="94"/>
      <c r="S356" s="94"/>
      <c r="T356" s="94"/>
      <c r="U356" s="94"/>
      <c r="V356" s="94"/>
      <c r="W356" s="93">
        <f>AN356</f>
        <v>0</v>
      </c>
      <c r="X356" s="108"/>
      <c r="Y356" s="108"/>
      <c r="Z356" s="108"/>
      <c r="AA356" s="108"/>
      <c r="AB356" s="93">
        <f>IFERROR(VLOOKUP(K356,'Վարկանիշային չափորոշիչներ'!$G$6:$GE$68,4,FALSE),0)</f>
        <v>0</v>
      </c>
      <c r="AC356" s="93">
        <f>IFERROR(VLOOKUP(L356,'Վարկանիշային չափորոշիչներ'!$G$6:$GE$68,4,FALSE),0)</f>
        <v>0</v>
      </c>
      <c r="AD356" s="93">
        <f>IFERROR(VLOOKUP(M356,'Վարկանիշային չափորոշիչներ'!$G$6:$GE$68,4,FALSE),0)</f>
        <v>0</v>
      </c>
      <c r="AE356" s="93">
        <f>IFERROR(VLOOKUP(N356,'Վարկանիշային չափորոշիչներ'!$G$6:$GE$68,4,FALSE),0)</f>
        <v>0</v>
      </c>
      <c r="AF356" s="93">
        <f>IFERROR(VLOOKUP(O356,'Վարկանիշային չափորոշիչներ'!$G$6:$GE$68,4,FALSE),0)</f>
        <v>0</v>
      </c>
      <c r="AG356" s="93">
        <f>IFERROR(VLOOKUP(P356,'Վարկանիշային չափորոշիչներ'!$G$6:$GE$68,4,FALSE),0)</f>
        <v>0</v>
      </c>
      <c r="AH356" s="93">
        <f>IFERROR(VLOOKUP(Q356,'Վարկանիշային չափորոշիչներ'!$G$6:$GE$68,4,FALSE),0)</f>
        <v>0</v>
      </c>
      <c r="AI356" s="93">
        <f>IFERROR(VLOOKUP(R356,'Վարկանիշային չափորոշիչներ'!$G$6:$GE$68,4,FALSE),0)</f>
        <v>0</v>
      </c>
      <c r="AJ356" s="93">
        <f>IFERROR(VLOOKUP(S356,'Վարկանիշային չափորոշիչներ'!$G$6:$GE$68,4,FALSE),0)</f>
        <v>0</v>
      </c>
      <c r="AK356" s="93">
        <f>IFERROR(VLOOKUP(T356,'Վարկանիշային չափորոշիչներ'!$G$6:$GE$68,4,FALSE),0)</f>
        <v>0</v>
      </c>
      <c r="AL356" s="93">
        <f>IFERROR(VLOOKUP(U356,'Վարկանիշային չափորոշիչներ'!$G$6:$GE$68,4,FALSE),0)</f>
        <v>0</v>
      </c>
      <c r="AM356" s="93">
        <f>IFERROR(VLOOKUP(V356,'Վարկանիշային չափորոշիչներ'!$G$6:$GE$68,4,FALSE),0)</f>
        <v>0</v>
      </c>
      <c r="AN356" s="93">
        <f t="shared" si="100"/>
        <v>0</v>
      </c>
    </row>
    <row r="357" spans="1:40" s="44" customFormat="1" outlineLevel="2">
      <c r="A357" s="239">
        <v>1142</v>
      </c>
      <c r="B357" s="239">
        <v>11002</v>
      </c>
      <c r="C357" s="333" t="s">
        <v>453</v>
      </c>
      <c r="D357" s="240"/>
      <c r="E357" s="240"/>
      <c r="F357" s="241"/>
      <c r="G357" s="242"/>
      <c r="H357" s="242"/>
      <c r="I357" s="112"/>
      <c r="J357" s="112"/>
      <c r="K357" s="94"/>
      <c r="L357" s="94"/>
      <c r="M357" s="94"/>
      <c r="N357" s="94"/>
      <c r="O357" s="94"/>
      <c r="P357" s="94"/>
      <c r="Q357" s="94"/>
      <c r="R357" s="94"/>
      <c r="S357" s="94"/>
      <c r="T357" s="94"/>
      <c r="U357" s="94"/>
      <c r="V357" s="94"/>
      <c r="W357" s="93">
        <f>AN357</f>
        <v>0</v>
      </c>
      <c r="X357" s="124"/>
      <c r="Y357" s="124"/>
      <c r="Z357" s="124"/>
      <c r="AA357" s="124"/>
      <c r="AB357" s="93">
        <f>IFERROR(VLOOKUP(K357,'Վարկանիշային չափորոշիչներ'!$G$6:$GE$68,4,FALSE),0)</f>
        <v>0</v>
      </c>
      <c r="AC357" s="93">
        <f>IFERROR(VLOOKUP(L357,'Վարկանիշային չափորոշիչներ'!$G$6:$GE$68,4,FALSE),0)</f>
        <v>0</v>
      </c>
      <c r="AD357" s="93">
        <f>IFERROR(VLOOKUP(M357,'Վարկանիշային չափորոշիչներ'!$G$6:$GE$68,4,FALSE),0)</f>
        <v>0</v>
      </c>
      <c r="AE357" s="93">
        <f>IFERROR(VLOOKUP(N357,'Վարկանիշային չափորոշիչներ'!$G$6:$GE$68,4,FALSE),0)</f>
        <v>0</v>
      </c>
      <c r="AF357" s="93">
        <f>IFERROR(VLOOKUP(O357,'Վարկանիշային չափորոշիչներ'!$G$6:$GE$68,4,FALSE),0)</f>
        <v>0</v>
      </c>
      <c r="AG357" s="93">
        <f>IFERROR(VLOOKUP(P357,'Վարկանիշային չափորոշիչներ'!$G$6:$GE$68,4,FALSE),0)</f>
        <v>0</v>
      </c>
      <c r="AH357" s="93">
        <f>IFERROR(VLOOKUP(Q357,'Վարկանիշային չափորոշիչներ'!$G$6:$GE$68,4,FALSE),0)</f>
        <v>0</v>
      </c>
      <c r="AI357" s="93">
        <f>IFERROR(VLOOKUP(R357,'Վարկանիշային չափորոշիչներ'!$G$6:$GE$68,4,FALSE),0)</f>
        <v>0</v>
      </c>
      <c r="AJ357" s="93">
        <f>IFERROR(VLOOKUP(S357,'Վարկանիշային չափորոշիչներ'!$G$6:$GE$68,4,FALSE),0)</f>
        <v>0</v>
      </c>
      <c r="AK357" s="93">
        <f>IFERROR(VLOOKUP(T357,'Վարկանիշային չափորոշիչներ'!$G$6:$GE$68,4,FALSE),0)</f>
        <v>0</v>
      </c>
      <c r="AL357" s="93">
        <f>IFERROR(VLOOKUP(U357,'Վարկանիշային չափորոշիչներ'!$G$6:$GE$68,4,FALSE),0)</f>
        <v>0</v>
      </c>
      <c r="AM357" s="93">
        <f>IFERROR(VLOOKUP(V357,'Վարկանիշային չափորոշիչներ'!$G$6:$GE$68,4,FALSE),0)</f>
        <v>0</v>
      </c>
      <c r="AN357" s="93">
        <f t="shared" si="100"/>
        <v>0</v>
      </c>
    </row>
    <row r="358" spans="1:40" outlineLevel="1">
      <c r="A358" s="236">
        <v>1188</v>
      </c>
      <c r="B358" s="236"/>
      <c r="C358" s="366" t="s">
        <v>454</v>
      </c>
      <c r="D358" s="237">
        <f>SUM(D359:D361)</f>
        <v>0</v>
      </c>
      <c r="E358" s="237">
        <f t="shared" ref="E358" si="105">SUM(E359:E361)</f>
        <v>0</v>
      </c>
      <c r="F358" s="238">
        <f t="shared" ref="F358:H358" si="106">SUM(F359:F361)</f>
        <v>0</v>
      </c>
      <c r="G358" s="238">
        <f t="shared" si="106"/>
        <v>0</v>
      </c>
      <c r="H358" s="238">
        <f t="shared" si="106"/>
        <v>0</v>
      </c>
      <c r="I358" s="114" t="s">
        <v>79</v>
      </c>
      <c r="J358" s="114" t="s">
        <v>79</v>
      </c>
      <c r="K358" s="114" t="s">
        <v>79</v>
      </c>
      <c r="L358" s="114" t="s">
        <v>79</v>
      </c>
      <c r="M358" s="114" t="s">
        <v>79</v>
      </c>
      <c r="N358" s="114" t="s">
        <v>79</v>
      </c>
      <c r="O358" s="114" t="s">
        <v>79</v>
      </c>
      <c r="P358" s="114" t="s">
        <v>79</v>
      </c>
      <c r="Q358" s="114" t="s">
        <v>79</v>
      </c>
      <c r="R358" s="114" t="s">
        <v>79</v>
      </c>
      <c r="S358" s="114" t="s">
        <v>79</v>
      </c>
      <c r="T358" s="114" t="s">
        <v>79</v>
      </c>
      <c r="U358" s="114" t="s">
        <v>79</v>
      </c>
      <c r="V358" s="114" t="s">
        <v>79</v>
      </c>
      <c r="W358" s="114" t="s">
        <v>79</v>
      </c>
      <c r="X358" s="108"/>
      <c r="Y358" s="108"/>
      <c r="Z358" s="108"/>
      <c r="AA358" s="108"/>
      <c r="AB358" s="93">
        <f>IFERROR(VLOOKUP(K358,'Վարկանիշային չափորոշիչներ'!$G$6:$GE$68,4,FALSE),0)</f>
        <v>0</v>
      </c>
      <c r="AC358" s="93">
        <f>IFERROR(VLOOKUP(L358,'Վարկանիշային չափորոշիչներ'!$G$6:$GE$68,4,FALSE),0)</f>
        <v>0</v>
      </c>
      <c r="AD358" s="93">
        <f>IFERROR(VLOOKUP(M358,'Վարկանիշային չափորոշիչներ'!$G$6:$GE$68,4,FALSE),0)</f>
        <v>0</v>
      </c>
      <c r="AE358" s="93">
        <f>IFERROR(VLOOKUP(N358,'Վարկանիշային չափորոշիչներ'!$G$6:$GE$68,4,FALSE),0)</f>
        <v>0</v>
      </c>
      <c r="AF358" s="93">
        <f>IFERROR(VLOOKUP(O358,'Վարկանիշային չափորոշիչներ'!$G$6:$GE$68,4,FALSE),0)</f>
        <v>0</v>
      </c>
      <c r="AG358" s="93">
        <f>IFERROR(VLOOKUP(P358,'Վարկանիշային չափորոշիչներ'!$G$6:$GE$68,4,FALSE),0)</f>
        <v>0</v>
      </c>
      <c r="AH358" s="93">
        <f>IFERROR(VLOOKUP(Q358,'Վարկանիշային չափորոշիչներ'!$G$6:$GE$68,4,FALSE),0)</f>
        <v>0</v>
      </c>
      <c r="AI358" s="93">
        <f>IFERROR(VLOOKUP(R358,'Վարկանիշային չափորոշիչներ'!$G$6:$GE$68,4,FALSE),0)</f>
        <v>0</v>
      </c>
      <c r="AJ358" s="93">
        <f>IFERROR(VLOOKUP(S358,'Վարկանիշային չափորոշիչներ'!$G$6:$GE$68,4,FALSE),0)</f>
        <v>0</v>
      </c>
      <c r="AK358" s="93">
        <f>IFERROR(VLOOKUP(T358,'Վարկանիշային չափորոշիչներ'!$G$6:$GE$68,4,FALSE),0)</f>
        <v>0</v>
      </c>
      <c r="AL358" s="93">
        <f>IFERROR(VLOOKUP(U358,'Վարկանիշային չափորոշիչներ'!$G$6:$GE$68,4,FALSE),0)</f>
        <v>0</v>
      </c>
      <c r="AM358" s="93">
        <f>IFERROR(VLOOKUP(V358,'Վարկանիշային չափորոշիչներ'!$G$6:$GE$68,4,FALSE),0)</f>
        <v>0</v>
      </c>
      <c r="AN358" s="93">
        <f t="shared" si="100"/>
        <v>0</v>
      </c>
    </row>
    <row r="359" spans="1:40" s="44" customFormat="1" ht="24" outlineLevel="2">
      <c r="A359" s="239">
        <v>1188</v>
      </c>
      <c r="B359" s="239">
        <v>11001</v>
      </c>
      <c r="C359" s="333" t="s">
        <v>455</v>
      </c>
      <c r="D359" s="240"/>
      <c r="E359" s="240"/>
      <c r="F359" s="241"/>
      <c r="G359" s="242"/>
      <c r="H359" s="242"/>
      <c r="I359" s="112"/>
      <c r="J359" s="112"/>
      <c r="K359" s="94"/>
      <c r="L359" s="94"/>
      <c r="M359" s="94"/>
      <c r="N359" s="94"/>
      <c r="O359" s="94"/>
      <c r="P359" s="94"/>
      <c r="Q359" s="94"/>
      <c r="R359" s="94"/>
      <c r="S359" s="94"/>
      <c r="T359" s="94"/>
      <c r="U359" s="94"/>
      <c r="V359" s="94"/>
      <c r="W359" s="93">
        <f>AN359</f>
        <v>0</v>
      </c>
      <c r="X359" s="124"/>
      <c r="Y359" s="124"/>
      <c r="Z359" s="124"/>
      <c r="AA359" s="124"/>
      <c r="AB359" s="93">
        <f>IFERROR(VLOOKUP(K359,'Վարկանիշային չափորոշիչներ'!$G$6:$GE$68,4,FALSE),0)</f>
        <v>0</v>
      </c>
      <c r="AC359" s="93">
        <f>IFERROR(VLOOKUP(L359,'Վարկանիշային չափորոշիչներ'!$G$6:$GE$68,4,FALSE),0)</f>
        <v>0</v>
      </c>
      <c r="AD359" s="93">
        <f>IFERROR(VLOOKUP(M359,'Վարկանիշային չափորոշիչներ'!$G$6:$GE$68,4,FALSE),0)</f>
        <v>0</v>
      </c>
      <c r="AE359" s="93">
        <f>IFERROR(VLOOKUP(N359,'Վարկանիշային չափորոշիչներ'!$G$6:$GE$68,4,FALSE),0)</f>
        <v>0</v>
      </c>
      <c r="AF359" s="93">
        <f>IFERROR(VLOOKUP(O359,'Վարկանիշային չափորոշիչներ'!$G$6:$GE$68,4,FALSE),0)</f>
        <v>0</v>
      </c>
      <c r="AG359" s="93">
        <f>IFERROR(VLOOKUP(P359,'Վարկանիշային չափորոշիչներ'!$G$6:$GE$68,4,FALSE),0)</f>
        <v>0</v>
      </c>
      <c r="AH359" s="93">
        <f>IFERROR(VLOOKUP(Q359,'Վարկանիշային չափորոշիչներ'!$G$6:$GE$68,4,FALSE),0)</f>
        <v>0</v>
      </c>
      <c r="AI359" s="93">
        <f>IFERROR(VLOOKUP(R359,'Վարկանիշային չափորոշիչներ'!$G$6:$GE$68,4,FALSE),0)</f>
        <v>0</v>
      </c>
      <c r="AJ359" s="93">
        <f>IFERROR(VLOOKUP(S359,'Վարկանիշային չափորոշիչներ'!$G$6:$GE$68,4,FALSE),0)</f>
        <v>0</v>
      </c>
      <c r="AK359" s="93">
        <f>IFERROR(VLOOKUP(T359,'Վարկանիշային չափորոշիչներ'!$G$6:$GE$68,4,FALSE),0)</f>
        <v>0</v>
      </c>
      <c r="AL359" s="93">
        <f>IFERROR(VLOOKUP(U359,'Վարկանիշային չափորոշիչներ'!$G$6:$GE$68,4,FALSE),0)</f>
        <v>0</v>
      </c>
      <c r="AM359" s="93">
        <f>IFERROR(VLOOKUP(V359,'Վարկանիշային չափորոշիչներ'!$G$6:$GE$68,4,FALSE),0)</f>
        <v>0</v>
      </c>
      <c r="AN359" s="93">
        <f t="shared" si="100"/>
        <v>0</v>
      </c>
    </row>
    <row r="360" spans="1:40" s="44" customFormat="1" ht="36" outlineLevel="2">
      <c r="A360" s="239">
        <v>1188</v>
      </c>
      <c r="B360" s="239">
        <v>12001</v>
      </c>
      <c r="C360" s="333" t="s">
        <v>456</v>
      </c>
      <c r="D360" s="240"/>
      <c r="E360" s="240"/>
      <c r="F360" s="241"/>
      <c r="G360" s="242"/>
      <c r="H360" s="242"/>
      <c r="I360" s="112"/>
      <c r="J360" s="112"/>
      <c r="K360" s="94"/>
      <c r="L360" s="94"/>
      <c r="M360" s="94"/>
      <c r="N360" s="94"/>
      <c r="O360" s="94"/>
      <c r="P360" s="94"/>
      <c r="Q360" s="94"/>
      <c r="R360" s="94"/>
      <c r="S360" s="94"/>
      <c r="T360" s="94"/>
      <c r="U360" s="94"/>
      <c r="V360" s="94"/>
      <c r="W360" s="93">
        <f>AN360</f>
        <v>0</v>
      </c>
      <c r="X360" s="124"/>
      <c r="Y360" s="124"/>
      <c r="Z360" s="124"/>
      <c r="AA360" s="124"/>
      <c r="AB360" s="93">
        <f>IFERROR(VLOOKUP(K360,'Վարկանիշային չափորոշիչներ'!$G$6:$GE$68,4,FALSE),0)</f>
        <v>0</v>
      </c>
      <c r="AC360" s="93">
        <f>IFERROR(VLOOKUP(L360,'Վարկանիշային չափորոշիչներ'!$G$6:$GE$68,4,FALSE),0)</f>
        <v>0</v>
      </c>
      <c r="AD360" s="93">
        <f>IFERROR(VLOOKUP(M360,'Վարկանիշային չափորոշիչներ'!$G$6:$GE$68,4,FALSE),0)</f>
        <v>0</v>
      </c>
      <c r="AE360" s="93">
        <f>IFERROR(VLOOKUP(N360,'Վարկանիշային չափորոշիչներ'!$G$6:$GE$68,4,FALSE),0)</f>
        <v>0</v>
      </c>
      <c r="AF360" s="93">
        <f>IFERROR(VLOOKUP(O360,'Վարկանիշային չափորոշիչներ'!$G$6:$GE$68,4,FALSE),0)</f>
        <v>0</v>
      </c>
      <c r="AG360" s="93">
        <f>IFERROR(VLOOKUP(P360,'Վարկանիշային չափորոշիչներ'!$G$6:$GE$68,4,FALSE),0)</f>
        <v>0</v>
      </c>
      <c r="AH360" s="93">
        <f>IFERROR(VLOOKUP(Q360,'Վարկանիշային չափորոշիչներ'!$G$6:$GE$68,4,FALSE),0)</f>
        <v>0</v>
      </c>
      <c r="AI360" s="93">
        <f>IFERROR(VLOOKUP(R360,'Վարկանիշային չափորոշիչներ'!$G$6:$GE$68,4,FALSE),0)</f>
        <v>0</v>
      </c>
      <c r="AJ360" s="93">
        <f>IFERROR(VLOOKUP(S360,'Վարկանիշային չափորոշիչներ'!$G$6:$GE$68,4,FALSE),0)</f>
        <v>0</v>
      </c>
      <c r="AK360" s="93">
        <f>IFERROR(VLOOKUP(T360,'Վարկանիշային չափորոշիչներ'!$G$6:$GE$68,4,FALSE),0)</f>
        <v>0</v>
      </c>
      <c r="AL360" s="93">
        <f>IFERROR(VLOOKUP(U360,'Վարկանիշային չափորոշիչներ'!$G$6:$GE$68,4,FALSE),0)</f>
        <v>0</v>
      </c>
      <c r="AM360" s="93">
        <f>IFERROR(VLOOKUP(V360,'Վարկանիշային չափորոշիչներ'!$G$6:$GE$68,4,FALSE),0)</f>
        <v>0</v>
      </c>
      <c r="AN360" s="93">
        <f t="shared" si="100"/>
        <v>0</v>
      </c>
    </row>
    <row r="361" spans="1:40" s="44" customFormat="1" outlineLevel="2">
      <c r="A361" s="239">
        <v>1188</v>
      </c>
      <c r="B361" s="331">
        <v>11002</v>
      </c>
      <c r="C361" s="333" t="s">
        <v>457</v>
      </c>
      <c r="D361" s="240"/>
      <c r="E361" s="240"/>
      <c r="F361" s="241"/>
      <c r="G361" s="241"/>
      <c r="H361" s="241"/>
      <c r="I361" s="112"/>
      <c r="J361" s="112"/>
      <c r="K361" s="94"/>
      <c r="L361" s="94"/>
      <c r="M361" s="94"/>
      <c r="N361" s="94"/>
      <c r="O361" s="94"/>
      <c r="P361" s="94"/>
      <c r="Q361" s="94"/>
      <c r="R361" s="94"/>
      <c r="S361" s="94"/>
      <c r="T361" s="94"/>
      <c r="U361" s="94"/>
      <c r="V361" s="94"/>
      <c r="W361" s="93">
        <f>AN361</f>
        <v>0</v>
      </c>
      <c r="X361" s="124"/>
      <c r="Y361" s="124"/>
      <c r="Z361" s="124"/>
      <c r="AA361" s="124"/>
      <c r="AB361" s="93">
        <f>IFERROR(VLOOKUP(K361,'Վարկանիշային չափորոշիչներ'!$G$6:$GE$68,4,FALSE),0)</f>
        <v>0</v>
      </c>
      <c r="AC361" s="93">
        <f>IFERROR(VLOOKUP(L361,'Վարկանիշային չափորոշիչներ'!$G$6:$GE$68,4,FALSE),0)</f>
        <v>0</v>
      </c>
      <c r="AD361" s="93">
        <f>IFERROR(VLOOKUP(M361,'Վարկանիշային չափորոշիչներ'!$G$6:$GE$68,4,FALSE),0)</f>
        <v>0</v>
      </c>
      <c r="AE361" s="93">
        <f>IFERROR(VLOOKUP(N361,'Վարկանիշային չափորոշիչներ'!$G$6:$GE$68,4,FALSE),0)</f>
        <v>0</v>
      </c>
      <c r="AF361" s="93">
        <f>IFERROR(VLOOKUP(O361,'Վարկանիշային չափորոշիչներ'!$G$6:$GE$68,4,FALSE),0)</f>
        <v>0</v>
      </c>
      <c r="AG361" s="93">
        <f>IFERROR(VLOOKUP(P361,'Վարկանիշային չափորոշիչներ'!$G$6:$GE$68,4,FALSE),0)</f>
        <v>0</v>
      </c>
      <c r="AH361" s="93">
        <f>IFERROR(VLOOKUP(Q361,'Վարկանիշային չափորոշիչներ'!$G$6:$GE$68,4,FALSE),0)</f>
        <v>0</v>
      </c>
      <c r="AI361" s="93">
        <f>IFERROR(VLOOKUP(R361,'Վարկանիշային չափորոշիչներ'!$G$6:$GE$68,4,FALSE),0)</f>
        <v>0</v>
      </c>
      <c r="AJ361" s="93">
        <f>IFERROR(VLOOKUP(S361,'Վարկանիշային չափորոշիչներ'!$G$6:$GE$68,4,FALSE),0)</f>
        <v>0</v>
      </c>
      <c r="AK361" s="93">
        <f>IFERROR(VLOOKUP(T361,'Վարկանիշային չափորոշիչներ'!$G$6:$GE$68,4,FALSE),0)</f>
        <v>0</v>
      </c>
      <c r="AL361" s="93">
        <f>IFERROR(VLOOKUP(U361,'Վարկանիշային չափորոշիչներ'!$G$6:$GE$68,4,FALSE),0)</f>
        <v>0</v>
      </c>
      <c r="AM361" s="93">
        <f>IFERROR(VLOOKUP(V361,'Վարկանիշային չափորոշիչներ'!$G$6:$GE$68,4,FALSE),0)</f>
        <v>0</v>
      </c>
      <c r="AN361" s="93">
        <f t="shared" si="100"/>
        <v>0</v>
      </c>
    </row>
    <row r="362" spans="1:40" s="44" customFormat="1" outlineLevel="1">
      <c r="A362" s="236">
        <v>1191</v>
      </c>
      <c r="B362" s="236"/>
      <c r="C362" s="366" t="s">
        <v>458</v>
      </c>
      <c r="D362" s="237">
        <f>SUM(D363:D365)</f>
        <v>0</v>
      </c>
      <c r="E362" s="237">
        <f>SUM(E363:E365)</f>
        <v>0</v>
      </c>
      <c r="F362" s="238">
        <f t="shared" ref="F362:H362" si="107">SUM(F363:F365)</f>
        <v>0</v>
      </c>
      <c r="G362" s="238">
        <f t="shared" si="107"/>
        <v>0</v>
      </c>
      <c r="H362" s="238">
        <f t="shared" si="107"/>
        <v>0</v>
      </c>
      <c r="I362" s="114" t="s">
        <v>79</v>
      </c>
      <c r="J362" s="114" t="s">
        <v>79</v>
      </c>
      <c r="K362" s="114" t="s">
        <v>79</v>
      </c>
      <c r="L362" s="114" t="s">
        <v>79</v>
      </c>
      <c r="M362" s="114" t="s">
        <v>79</v>
      </c>
      <c r="N362" s="114" t="s">
        <v>79</v>
      </c>
      <c r="O362" s="114" t="s">
        <v>79</v>
      </c>
      <c r="P362" s="114" t="s">
        <v>79</v>
      </c>
      <c r="Q362" s="114" t="s">
        <v>79</v>
      </c>
      <c r="R362" s="114" t="s">
        <v>79</v>
      </c>
      <c r="S362" s="114" t="s">
        <v>79</v>
      </c>
      <c r="T362" s="114" t="s">
        <v>79</v>
      </c>
      <c r="U362" s="114" t="s">
        <v>79</v>
      </c>
      <c r="V362" s="114" t="s">
        <v>79</v>
      </c>
      <c r="W362" s="114" t="s">
        <v>79</v>
      </c>
      <c r="X362" s="124"/>
      <c r="Y362" s="124"/>
      <c r="Z362" s="124"/>
      <c r="AA362" s="124"/>
      <c r="AB362" s="93">
        <f>IFERROR(VLOOKUP(K362,'Վարկանիշային չափորոշիչներ'!$G$6:$GE$68,4,FALSE),0)</f>
        <v>0</v>
      </c>
      <c r="AC362" s="93">
        <f>IFERROR(VLOOKUP(L362,'Վարկանիշային չափորոշիչներ'!$G$6:$GE$68,4,FALSE),0)</f>
        <v>0</v>
      </c>
      <c r="AD362" s="93">
        <f>IFERROR(VLOOKUP(M362,'Վարկանիշային չափորոշիչներ'!$G$6:$GE$68,4,FALSE),0)</f>
        <v>0</v>
      </c>
      <c r="AE362" s="93">
        <f>IFERROR(VLOOKUP(N362,'Վարկանիշային չափորոշիչներ'!$G$6:$GE$68,4,FALSE),0)</f>
        <v>0</v>
      </c>
      <c r="AF362" s="93">
        <f>IFERROR(VLOOKUP(O362,'Վարկանիշային չափորոշիչներ'!$G$6:$GE$68,4,FALSE),0)</f>
        <v>0</v>
      </c>
      <c r="AG362" s="93">
        <f>IFERROR(VLOOKUP(P362,'Վարկանիշային չափորոշիչներ'!$G$6:$GE$68,4,FALSE),0)</f>
        <v>0</v>
      </c>
      <c r="AH362" s="93">
        <f>IFERROR(VLOOKUP(Q362,'Վարկանիշային չափորոշիչներ'!$G$6:$GE$68,4,FALSE),0)</f>
        <v>0</v>
      </c>
      <c r="AI362" s="93">
        <f>IFERROR(VLOOKUP(R362,'Վարկանիշային չափորոշիչներ'!$G$6:$GE$68,4,FALSE),0)</f>
        <v>0</v>
      </c>
      <c r="AJ362" s="93">
        <f>IFERROR(VLOOKUP(S362,'Վարկանիշային չափորոշիչներ'!$G$6:$GE$68,4,FALSE),0)</f>
        <v>0</v>
      </c>
      <c r="AK362" s="93">
        <f>IFERROR(VLOOKUP(T362,'Վարկանիշային չափորոշիչներ'!$G$6:$GE$68,4,FALSE),0)</f>
        <v>0</v>
      </c>
      <c r="AL362" s="93">
        <f>IFERROR(VLOOKUP(U362,'Վարկանիշային չափորոշիչներ'!$G$6:$GE$68,4,FALSE),0)</f>
        <v>0</v>
      </c>
      <c r="AM362" s="93">
        <f>IFERROR(VLOOKUP(V362,'Վարկանիշային չափորոշիչներ'!$G$6:$GE$68,4,FALSE),0)</f>
        <v>0</v>
      </c>
      <c r="AN362" s="93">
        <f t="shared" si="100"/>
        <v>0</v>
      </c>
    </row>
    <row r="363" spans="1:40" s="44" customFormat="1" outlineLevel="2">
      <c r="A363" s="239">
        <v>1191</v>
      </c>
      <c r="B363" s="239">
        <v>11001</v>
      </c>
      <c r="C363" s="333" t="s">
        <v>458</v>
      </c>
      <c r="D363" s="240"/>
      <c r="E363" s="240"/>
      <c r="F363" s="241"/>
      <c r="G363" s="242"/>
      <c r="H363" s="242"/>
      <c r="I363" s="112"/>
      <c r="J363" s="112"/>
      <c r="K363" s="94"/>
      <c r="L363" s="94"/>
      <c r="M363" s="94"/>
      <c r="N363" s="94"/>
      <c r="O363" s="94"/>
      <c r="P363" s="94"/>
      <c r="Q363" s="94"/>
      <c r="R363" s="94"/>
      <c r="S363" s="94"/>
      <c r="T363" s="94"/>
      <c r="U363" s="94"/>
      <c r="V363" s="94"/>
      <c r="W363" s="93">
        <f t="shared" ref="W363:W365" si="108">AN363</f>
        <v>0</v>
      </c>
      <c r="X363" s="124"/>
      <c r="Y363" s="124"/>
      <c r="Z363" s="124"/>
      <c r="AA363" s="124"/>
      <c r="AB363" s="93">
        <f>IFERROR(VLOOKUP(K363,'Վարկանիշային չափորոշիչներ'!$G$6:$GE$68,4,FALSE),0)</f>
        <v>0</v>
      </c>
      <c r="AC363" s="93">
        <f>IFERROR(VLOOKUP(L363,'Վարկանիշային չափորոշիչներ'!$G$6:$GE$68,4,FALSE),0)</f>
        <v>0</v>
      </c>
      <c r="AD363" s="93">
        <f>IFERROR(VLOOKUP(M363,'Վարկանիշային չափորոշիչներ'!$G$6:$GE$68,4,FALSE),0)</f>
        <v>0</v>
      </c>
      <c r="AE363" s="93">
        <f>IFERROR(VLOOKUP(N363,'Վարկանիշային չափորոշիչներ'!$G$6:$GE$68,4,FALSE),0)</f>
        <v>0</v>
      </c>
      <c r="AF363" s="93">
        <f>IFERROR(VLOOKUP(O363,'Վարկանիշային չափորոշիչներ'!$G$6:$GE$68,4,FALSE),0)</f>
        <v>0</v>
      </c>
      <c r="AG363" s="93">
        <f>IFERROR(VLOOKUP(P363,'Վարկանիշային չափորոշիչներ'!$G$6:$GE$68,4,FALSE),0)</f>
        <v>0</v>
      </c>
      <c r="AH363" s="93">
        <f>IFERROR(VLOOKUP(Q363,'Վարկանիշային չափորոշիչներ'!$G$6:$GE$68,4,FALSE),0)</f>
        <v>0</v>
      </c>
      <c r="AI363" s="93">
        <f>IFERROR(VLOOKUP(R363,'Վարկանիշային չափորոշիչներ'!$G$6:$GE$68,4,FALSE),0)</f>
        <v>0</v>
      </c>
      <c r="AJ363" s="93">
        <f>IFERROR(VLOOKUP(S363,'Վարկանիշային չափորոշիչներ'!$G$6:$GE$68,4,FALSE),0)</f>
        <v>0</v>
      </c>
      <c r="AK363" s="93">
        <f>IFERROR(VLOOKUP(T363,'Վարկանիշային չափորոշիչներ'!$G$6:$GE$68,4,FALSE),0)</f>
        <v>0</v>
      </c>
      <c r="AL363" s="93">
        <f>IFERROR(VLOOKUP(U363,'Վարկանիշային չափորոշիչներ'!$G$6:$GE$68,4,FALSE),0)</f>
        <v>0</v>
      </c>
      <c r="AM363" s="93">
        <f>IFERROR(VLOOKUP(V363,'Վարկանիշային չափորոշիչներ'!$G$6:$GE$68,4,FALSE),0)</f>
        <v>0</v>
      </c>
      <c r="AN363" s="93">
        <f t="shared" si="100"/>
        <v>0</v>
      </c>
    </row>
    <row r="364" spans="1:40" s="44" customFormat="1" ht="36" outlineLevel="2">
      <c r="A364" s="239">
        <v>1191</v>
      </c>
      <c r="B364" s="239">
        <v>11003</v>
      </c>
      <c r="C364" s="333" t="s">
        <v>459</v>
      </c>
      <c r="D364" s="240"/>
      <c r="E364" s="240"/>
      <c r="F364" s="241"/>
      <c r="G364" s="242"/>
      <c r="H364" s="242"/>
      <c r="I364" s="112"/>
      <c r="J364" s="112"/>
      <c r="K364" s="94"/>
      <c r="L364" s="94"/>
      <c r="M364" s="94"/>
      <c r="N364" s="94"/>
      <c r="O364" s="94"/>
      <c r="P364" s="94"/>
      <c r="Q364" s="94"/>
      <c r="R364" s="94"/>
      <c r="S364" s="94"/>
      <c r="T364" s="94"/>
      <c r="U364" s="94"/>
      <c r="V364" s="94"/>
      <c r="W364" s="93">
        <f t="shared" si="108"/>
        <v>0</v>
      </c>
      <c r="X364" s="124"/>
      <c r="Y364" s="124"/>
      <c r="Z364" s="124"/>
      <c r="AA364" s="124"/>
      <c r="AB364" s="93">
        <f>IFERROR(VLOOKUP(K364,'Վարկանիշային չափորոշիչներ'!$G$6:$GE$68,4,FALSE),0)</f>
        <v>0</v>
      </c>
      <c r="AC364" s="93">
        <f>IFERROR(VLOOKUP(L364,'Վարկանիշային չափորոշիչներ'!$G$6:$GE$68,4,FALSE),0)</f>
        <v>0</v>
      </c>
      <c r="AD364" s="93">
        <f>IFERROR(VLOOKUP(M364,'Վարկանիշային չափորոշիչներ'!$G$6:$GE$68,4,FALSE),0)</f>
        <v>0</v>
      </c>
      <c r="AE364" s="93">
        <f>IFERROR(VLOOKUP(N364,'Վարկանիշային չափորոշիչներ'!$G$6:$GE$68,4,FALSE),0)</f>
        <v>0</v>
      </c>
      <c r="AF364" s="93">
        <f>IFERROR(VLOOKUP(O364,'Վարկանիշային չափորոշիչներ'!$G$6:$GE$68,4,FALSE),0)</f>
        <v>0</v>
      </c>
      <c r="AG364" s="93">
        <f>IFERROR(VLOOKUP(P364,'Վարկանիշային չափորոշիչներ'!$G$6:$GE$68,4,FALSE),0)</f>
        <v>0</v>
      </c>
      <c r="AH364" s="93">
        <f>IFERROR(VLOOKUP(Q364,'Վարկանիշային չափորոշիչներ'!$G$6:$GE$68,4,FALSE),0)</f>
        <v>0</v>
      </c>
      <c r="AI364" s="93">
        <f>IFERROR(VLOOKUP(R364,'Վարկանիշային չափորոշիչներ'!$G$6:$GE$68,4,FALSE),0)</f>
        <v>0</v>
      </c>
      <c r="AJ364" s="93">
        <f>IFERROR(VLOOKUP(S364,'Վարկանիշային չափորոշիչներ'!$G$6:$GE$68,4,FALSE),0)</f>
        <v>0</v>
      </c>
      <c r="AK364" s="93">
        <f>IFERROR(VLOOKUP(T364,'Վարկանիշային չափորոշիչներ'!$G$6:$GE$68,4,FALSE),0)</f>
        <v>0</v>
      </c>
      <c r="AL364" s="93">
        <f>IFERROR(VLOOKUP(U364,'Վարկանիշային չափորոշիչներ'!$G$6:$GE$68,4,FALSE),0)</f>
        <v>0</v>
      </c>
      <c r="AM364" s="93">
        <f>IFERROR(VLOOKUP(V364,'Վարկանիշային չափորոշիչներ'!$G$6:$GE$68,4,FALSE),0)</f>
        <v>0</v>
      </c>
      <c r="AN364" s="93">
        <f t="shared" si="100"/>
        <v>0</v>
      </c>
    </row>
    <row r="365" spans="1:40" s="44" customFormat="1" ht="24" outlineLevel="2">
      <c r="A365" s="239">
        <v>1191</v>
      </c>
      <c r="B365" s="239">
        <v>11005</v>
      </c>
      <c r="C365" s="333" t="s">
        <v>460</v>
      </c>
      <c r="D365" s="240"/>
      <c r="E365" s="240"/>
      <c r="F365" s="241"/>
      <c r="G365" s="242"/>
      <c r="H365" s="242"/>
      <c r="I365" s="112"/>
      <c r="J365" s="112"/>
      <c r="K365" s="94"/>
      <c r="L365" s="94"/>
      <c r="M365" s="94"/>
      <c r="N365" s="94"/>
      <c r="O365" s="94"/>
      <c r="P365" s="94"/>
      <c r="Q365" s="94"/>
      <c r="R365" s="94"/>
      <c r="S365" s="94"/>
      <c r="T365" s="94"/>
      <c r="U365" s="94"/>
      <c r="V365" s="94"/>
      <c r="W365" s="93">
        <f t="shared" si="108"/>
        <v>0</v>
      </c>
      <c r="X365" s="124"/>
      <c r="Y365" s="124"/>
      <c r="Z365" s="124"/>
      <c r="AA365" s="124"/>
      <c r="AB365" s="93">
        <f>IFERROR(VLOOKUP(K365,'Վարկանիշային չափորոշիչներ'!$G$6:$GE$68,4,FALSE),0)</f>
        <v>0</v>
      </c>
      <c r="AC365" s="93">
        <f>IFERROR(VLOOKUP(L365,'Վարկանիշային չափորոշիչներ'!$G$6:$GE$68,4,FALSE),0)</f>
        <v>0</v>
      </c>
      <c r="AD365" s="93">
        <f>IFERROR(VLOOKUP(M365,'Վարկանիշային չափորոշիչներ'!$G$6:$GE$68,4,FALSE),0)</f>
        <v>0</v>
      </c>
      <c r="AE365" s="93">
        <f>IFERROR(VLOOKUP(N365,'Վարկանիշային չափորոշիչներ'!$G$6:$GE$68,4,FALSE),0)</f>
        <v>0</v>
      </c>
      <c r="AF365" s="93">
        <f>IFERROR(VLOOKUP(O365,'Վարկանիշային չափորոշիչներ'!$G$6:$GE$68,4,FALSE),0)</f>
        <v>0</v>
      </c>
      <c r="AG365" s="93">
        <f>IFERROR(VLOOKUP(P365,'Վարկանիշային չափորոշիչներ'!$G$6:$GE$68,4,FALSE),0)</f>
        <v>0</v>
      </c>
      <c r="AH365" s="93">
        <f>IFERROR(VLOOKUP(Q365,'Վարկանիշային չափորոշիչներ'!$G$6:$GE$68,4,FALSE),0)</f>
        <v>0</v>
      </c>
      <c r="AI365" s="93">
        <f>IFERROR(VLOOKUP(R365,'Վարկանիշային չափորոշիչներ'!$G$6:$GE$68,4,FALSE),0)</f>
        <v>0</v>
      </c>
      <c r="AJ365" s="93">
        <f>IFERROR(VLOOKUP(S365,'Վարկանիշային չափորոշիչներ'!$G$6:$GE$68,4,FALSE),0)</f>
        <v>0</v>
      </c>
      <c r="AK365" s="93">
        <f>IFERROR(VLOOKUP(T365,'Վարկանիշային չափորոշիչներ'!$G$6:$GE$68,4,FALSE),0)</f>
        <v>0</v>
      </c>
      <c r="AL365" s="93">
        <f>IFERROR(VLOOKUP(U365,'Վարկանիշային չափորոշիչներ'!$G$6:$GE$68,4,FALSE),0)</f>
        <v>0</v>
      </c>
      <c r="AM365" s="93">
        <f>IFERROR(VLOOKUP(V365,'Վարկանիշային չափորոշիչներ'!$G$6:$GE$68,4,FALSE),0)</f>
        <v>0</v>
      </c>
      <c r="AN365" s="93">
        <f t="shared" si="100"/>
        <v>0</v>
      </c>
    </row>
    <row r="366" spans="1:40" outlineLevel="1">
      <c r="A366" s="236">
        <v>1200</v>
      </c>
      <c r="B366" s="236"/>
      <c r="C366" s="366" t="s">
        <v>461</v>
      </c>
      <c r="D366" s="237">
        <f>SUM(D367:D371)</f>
        <v>0</v>
      </c>
      <c r="E366" s="237">
        <f>SUM(E367:E371)</f>
        <v>0</v>
      </c>
      <c r="F366" s="238">
        <f t="shared" ref="F366:H366" si="109">SUM(F367:F371)</f>
        <v>0</v>
      </c>
      <c r="G366" s="238">
        <f t="shared" si="109"/>
        <v>0</v>
      </c>
      <c r="H366" s="238">
        <f t="shared" si="109"/>
        <v>0</v>
      </c>
      <c r="I366" s="114" t="s">
        <v>79</v>
      </c>
      <c r="J366" s="114" t="s">
        <v>79</v>
      </c>
      <c r="K366" s="114" t="s">
        <v>79</v>
      </c>
      <c r="L366" s="114" t="s">
        <v>79</v>
      </c>
      <c r="M366" s="114" t="s">
        <v>79</v>
      </c>
      <c r="N366" s="114" t="s">
        <v>79</v>
      </c>
      <c r="O366" s="114" t="s">
        <v>79</v>
      </c>
      <c r="P366" s="114" t="s">
        <v>79</v>
      </c>
      <c r="Q366" s="114" t="s">
        <v>79</v>
      </c>
      <c r="R366" s="114" t="s">
        <v>79</v>
      </c>
      <c r="S366" s="114" t="s">
        <v>79</v>
      </c>
      <c r="T366" s="114" t="s">
        <v>79</v>
      </c>
      <c r="U366" s="114" t="s">
        <v>79</v>
      </c>
      <c r="V366" s="114" t="s">
        <v>79</v>
      </c>
      <c r="W366" s="114" t="s">
        <v>79</v>
      </c>
      <c r="X366" s="108"/>
      <c r="Y366" s="108"/>
      <c r="Z366" s="108"/>
      <c r="AA366" s="108"/>
      <c r="AB366" s="93">
        <f>IFERROR(VLOOKUP(K366,'Վարկանիշային չափորոշիչներ'!$G$6:$GE$68,4,FALSE),0)</f>
        <v>0</v>
      </c>
      <c r="AC366" s="93">
        <f>IFERROR(VLOOKUP(L366,'Վարկանիշային չափորոշիչներ'!$G$6:$GE$68,4,FALSE),0)</f>
        <v>0</v>
      </c>
      <c r="AD366" s="93">
        <f>IFERROR(VLOOKUP(M366,'Վարկանիշային չափորոշիչներ'!$G$6:$GE$68,4,FALSE),0)</f>
        <v>0</v>
      </c>
      <c r="AE366" s="93">
        <f>IFERROR(VLOOKUP(N366,'Վարկանիշային չափորոշիչներ'!$G$6:$GE$68,4,FALSE),0)</f>
        <v>0</v>
      </c>
      <c r="AF366" s="93">
        <f>IFERROR(VLOOKUP(O366,'Վարկանիշային չափորոշիչներ'!$G$6:$GE$68,4,FALSE),0)</f>
        <v>0</v>
      </c>
      <c r="AG366" s="93">
        <f>IFERROR(VLOOKUP(P366,'Վարկանիշային չափորոշիչներ'!$G$6:$GE$68,4,FALSE),0)</f>
        <v>0</v>
      </c>
      <c r="AH366" s="93">
        <f>IFERROR(VLOOKUP(Q366,'Վարկանիշային չափորոշիչներ'!$G$6:$GE$68,4,FALSE),0)</f>
        <v>0</v>
      </c>
      <c r="AI366" s="93">
        <f>IFERROR(VLOOKUP(R366,'Վարկանիշային չափորոշիչներ'!$G$6:$GE$68,4,FALSE),0)</f>
        <v>0</v>
      </c>
      <c r="AJ366" s="93">
        <f>IFERROR(VLOOKUP(S366,'Վարկանիշային չափորոշիչներ'!$G$6:$GE$68,4,FALSE),0)</f>
        <v>0</v>
      </c>
      <c r="AK366" s="93">
        <f>IFERROR(VLOOKUP(T366,'Վարկանիշային չափորոշիչներ'!$G$6:$GE$68,4,FALSE),0)</f>
        <v>0</v>
      </c>
      <c r="AL366" s="93">
        <f>IFERROR(VLOOKUP(U366,'Վարկանիշային չափորոշիչներ'!$G$6:$GE$68,4,FALSE),0)</f>
        <v>0</v>
      </c>
      <c r="AM366" s="93">
        <f>IFERROR(VLOOKUP(V366,'Վարկանիշային չափորոշիչներ'!$G$6:$GE$68,4,FALSE),0)</f>
        <v>0</v>
      </c>
      <c r="AN366" s="93">
        <f t="shared" si="100"/>
        <v>0</v>
      </c>
    </row>
    <row r="367" spans="1:40" s="44" customFormat="1" outlineLevel="2">
      <c r="A367" s="239">
        <v>1200</v>
      </c>
      <c r="B367" s="239">
        <v>11001</v>
      </c>
      <c r="C367" s="333" t="s">
        <v>462</v>
      </c>
      <c r="D367" s="240"/>
      <c r="E367" s="240"/>
      <c r="F367" s="241"/>
      <c r="G367" s="242"/>
      <c r="H367" s="242"/>
      <c r="I367" s="112"/>
      <c r="J367" s="112"/>
      <c r="K367" s="94"/>
      <c r="L367" s="94"/>
      <c r="M367" s="94"/>
      <c r="N367" s="94"/>
      <c r="O367" s="94"/>
      <c r="P367" s="94"/>
      <c r="Q367" s="94"/>
      <c r="R367" s="94"/>
      <c r="S367" s="94"/>
      <c r="T367" s="94"/>
      <c r="U367" s="94"/>
      <c r="V367" s="94"/>
      <c r="W367" s="93">
        <f>AN367</f>
        <v>0</v>
      </c>
      <c r="X367" s="124"/>
      <c r="Y367" s="124"/>
      <c r="Z367" s="124"/>
      <c r="AA367" s="124"/>
      <c r="AB367" s="93">
        <f>IFERROR(VLOOKUP(K367,'Վարկանիշային չափորոշիչներ'!$G$6:$GE$68,4,FALSE),0)</f>
        <v>0</v>
      </c>
      <c r="AC367" s="93">
        <f>IFERROR(VLOOKUP(L367,'Վարկանիշային չափորոշիչներ'!$G$6:$GE$68,4,FALSE),0)</f>
        <v>0</v>
      </c>
      <c r="AD367" s="93">
        <f>IFERROR(VLOOKUP(M367,'Վարկանիշային չափորոշիչներ'!$G$6:$GE$68,4,FALSE),0)</f>
        <v>0</v>
      </c>
      <c r="AE367" s="93">
        <f>IFERROR(VLOOKUP(N367,'Վարկանիշային չափորոշիչներ'!$G$6:$GE$68,4,FALSE),0)</f>
        <v>0</v>
      </c>
      <c r="AF367" s="93">
        <f>IFERROR(VLOOKUP(O367,'Վարկանիշային չափորոշիչներ'!$G$6:$GE$68,4,FALSE),0)</f>
        <v>0</v>
      </c>
      <c r="AG367" s="93">
        <f>IFERROR(VLOOKUP(P367,'Վարկանիշային չափորոշիչներ'!$G$6:$GE$68,4,FALSE),0)</f>
        <v>0</v>
      </c>
      <c r="AH367" s="93">
        <f>IFERROR(VLOOKUP(Q367,'Վարկանիշային չափորոշիչներ'!$G$6:$GE$68,4,FALSE),0)</f>
        <v>0</v>
      </c>
      <c r="AI367" s="93">
        <f>IFERROR(VLOOKUP(R367,'Վարկանիշային չափորոշիչներ'!$G$6:$GE$68,4,FALSE),0)</f>
        <v>0</v>
      </c>
      <c r="AJ367" s="93">
        <f>IFERROR(VLOOKUP(S367,'Վարկանիշային չափորոշիչներ'!$G$6:$GE$68,4,FALSE),0)</f>
        <v>0</v>
      </c>
      <c r="AK367" s="93">
        <f>IFERROR(VLOOKUP(T367,'Վարկանիշային չափորոշիչներ'!$G$6:$GE$68,4,FALSE),0)</f>
        <v>0</v>
      </c>
      <c r="AL367" s="93">
        <f>IFERROR(VLOOKUP(U367,'Վարկանիշային չափորոշիչներ'!$G$6:$GE$68,4,FALSE),0)</f>
        <v>0</v>
      </c>
      <c r="AM367" s="93">
        <f>IFERROR(VLOOKUP(V367,'Վարկանիշային չափորոշիչներ'!$G$6:$GE$68,4,FALSE),0)</f>
        <v>0</v>
      </c>
      <c r="AN367" s="93">
        <f t="shared" si="100"/>
        <v>0</v>
      </c>
    </row>
    <row r="368" spans="1:40" s="44" customFormat="1" outlineLevel="2">
      <c r="A368" s="239">
        <v>1200</v>
      </c>
      <c r="B368" s="239">
        <v>11003</v>
      </c>
      <c r="C368" s="333" t="s">
        <v>463</v>
      </c>
      <c r="D368" s="240"/>
      <c r="E368" s="240"/>
      <c r="F368" s="241"/>
      <c r="G368" s="242"/>
      <c r="H368" s="242"/>
      <c r="I368" s="112"/>
      <c r="J368" s="112"/>
      <c r="K368" s="94"/>
      <c r="L368" s="94"/>
      <c r="M368" s="94"/>
      <c r="N368" s="94"/>
      <c r="O368" s="94"/>
      <c r="P368" s="94"/>
      <c r="Q368" s="94"/>
      <c r="R368" s="94"/>
      <c r="S368" s="94"/>
      <c r="T368" s="94"/>
      <c r="U368" s="94"/>
      <c r="V368" s="94"/>
      <c r="W368" s="93">
        <f>AN368</f>
        <v>0</v>
      </c>
      <c r="X368" s="124"/>
      <c r="Y368" s="124"/>
      <c r="Z368" s="124"/>
      <c r="AA368" s="124"/>
      <c r="AB368" s="93">
        <f>IFERROR(VLOOKUP(K368,'Վարկանիշային չափորոշիչներ'!$G$6:$GE$68,4,FALSE),0)</f>
        <v>0</v>
      </c>
      <c r="AC368" s="93">
        <f>IFERROR(VLOOKUP(L368,'Վարկանիշային չափորոշիչներ'!$G$6:$GE$68,4,FALSE),0)</f>
        <v>0</v>
      </c>
      <c r="AD368" s="93">
        <f>IFERROR(VLOOKUP(M368,'Վարկանիշային չափորոշիչներ'!$G$6:$GE$68,4,FALSE),0)</f>
        <v>0</v>
      </c>
      <c r="AE368" s="93">
        <f>IFERROR(VLOOKUP(N368,'Վարկանիշային չափորոշիչներ'!$G$6:$GE$68,4,FALSE),0)</f>
        <v>0</v>
      </c>
      <c r="AF368" s="93">
        <f>IFERROR(VLOOKUP(O368,'Վարկանիշային չափորոշիչներ'!$G$6:$GE$68,4,FALSE),0)</f>
        <v>0</v>
      </c>
      <c r="AG368" s="93">
        <f>IFERROR(VLOOKUP(P368,'Վարկանիշային չափորոշիչներ'!$G$6:$GE$68,4,FALSE),0)</f>
        <v>0</v>
      </c>
      <c r="AH368" s="93">
        <f>IFERROR(VLOOKUP(Q368,'Վարկանիշային չափորոշիչներ'!$G$6:$GE$68,4,FALSE),0)</f>
        <v>0</v>
      </c>
      <c r="AI368" s="93">
        <f>IFERROR(VLOOKUP(R368,'Վարկանիշային չափորոշիչներ'!$G$6:$GE$68,4,FALSE),0)</f>
        <v>0</v>
      </c>
      <c r="AJ368" s="93">
        <f>IFERROR(VLOOKUP(S368,'Վարկանիշային չափորոշիչներ'!$G$6:$GE$68,4,FALSE),0)</f>
        <v>0</v>
      </c>
      <c r="AK368" s="93">
        <f>IFERROR(VLOOKUP(T368,'Վարկանիշային չափորոշիչներ'!$G$6:$GE$68,4,FALSE),0)</f>
        <v>0</v>
      </c>
      <c r="AL368" s="93">
        <f>IFERROR(VLOOKUP(U368,'Վարկանիշային չափորոշիչներ'!$G$6:$GE$68,4,FALSE),0)</f>
        <v>0</v>
      </c>
      <c r="AM368" s="93">
        <f>IFERROR(VLOOKUP(V368,'Վարկանիշային չափորոշիչներ'!$G$6:$GE$68,4,FALSE),0)</f>
        <v>0</v>
      </c>
      <c r="AN368" s="93">
        <f t="shared" si="100"/>
        <v>0</v>
      </c>
    </row>
    <row r="369" spans="1:40" s="44" customFormat="1" ht="36" outlineLevel="2">
      <c r="A369" s="239">
        <v>1200</v>
      </c>
      <c r="B369" s="239">
        <v>11004</v>
      </c>
      <c r="C369" s="333" t="s">
        <v>464</v>
      </c>
      <c r="D369" s="240"/>
      <c r="E369" s="240"/>
      <c r="F369" s="241"/>
      <c r="G369" s="242"/>
      <c r="H369" s="242"/>
      <c r="I369" s="112"/>
      <c r="J369" s="112"/>
      <c r="K369" s="94"/>
      <c r="L369" s="94"/>
      <c r="M369" s="94"/>
      <c r="N369" s="94"/>
      <c r="O369" s="94"/>
      <c r="P369" s="94"/>
      <c r="Q369" s="94"/>
      <c r="R369" s="94"/>
      <c r="S369" s="94"/>
      <c r="T369" s="94"/>
      <c r="U369" s="94"/>
      <c r="V369" s="94"/>
      <c r="W369" s="93">
        <f>AN369</f>
        <v>0</v>
      </c>
      <c r="X369" s="124"/>
      <c r="Y369" s="124"/>
      <c r="Z369" s="124"/>
      <c r="AA369" s="124"/>
      <c r="AB369" s="93">
        <f>IFERROR(VLOOKUP(K369,'Վարկանիշային չափորոշիչներ'!$G$6:$GE$68,4,FALSE),0)</f>
        <v>0</v>
      </c>
      <c r="AC369" s="93">
        <f>IFERROR(VLOOKUP(L369,'Վարկանիշային չափորոշիչներ'!$G$6:$GE$68,4,FALSE),0)</f>
        <v>0</v>
      </c>
      <c r="AD369" s="93">
        <f>IFERROR(VLOOKUP(M369,'Վարկանիշային չափորոշիչներ'!$G$6:$GE$68,4,FALSE),0)</f>
        <v>0</v>
      </c>
      <c r="AE369" s="93">
        <f>IFERROR(VLOOKUP(N369,'Վարկանիշային չափորոշիչներ'!$G$6:$GE$68,4,FALSE),0)</f>
        <v>0</v>
      </c>
      <c r="AF369" s="93">
        <f>IFERROR(VLOOKUP(O369,'Վարկանիշային չափորոշիչներ'!$G$6:$GE$68,4,FALSE),0)</f>
        <v>0</v>
      </c>
      <c r="AG369" s="93">
        <f>IFERROR(VLOOKUP(P369,'Վարկանիշային չափորոշիչներ'!$G$6:$GE$68,4,FALSE),0)</f>
        <v>0</v>
      </c>
      <c r="AH369" s="93">
        <f>IFERROR(VLOOKUP(Q369,'Վարկանիշային չափորոշիչներ'!$G$6:$GE$68,4,FALSE),0)</f>
        <v>0</v>
      </c>
      <c r="AI369" s="93">
        <f>IFERROR(VLOOKUP(R369,'Վարկանիշային չափորոշիչներ'!$G$6:$GE$68,4,FALSE),0)</f>
        <v>0</v>
      </c>
      <c r="AJ369" s="93">
        <f>IFERROR(VLOOKUP(S369,'Վարկանիշային չափորոշիչներ'!$G$6:$GE$68,4,FALSE),0)</f>
        <v>0</v>
      </c>
      <c r="AK369" s="93">
        <f>IFERROR(VLOOKUP(T369,'Վարկանիշային չափորոշիչներ'!$G$6:$GE$68,4,FALSE),0)</f>
        <v>0</v>
      </c>
      <c r="AL369" s="93">
        <f>IFERROR(VLOOKUP(U369,'Վարկանիշային չափորոշիչներ'!$G$6:$GE$68,4,FALSE),0)</f>
        <v>0</v>
      </c>
      <c r="AM369" s="93">
        <f>IFERROR(VLOOKUP(V369,'Վարկանիշային չափորոշիչներ'!$G$6:$GE$68,4,FALSE),0)</f>
        <v>0</v>
      </c>
      <c r="AN369" s="93">
        <f t="shared" si="100"/>
        <v>0</v>
      </c>
    </row>
    <row r="370" spans="1:40" s="44" customFormat="1" ht="24" outlineLevel="2">
      <c r="A370" s="239">
        <v>1200</v>
      </c>
      <c r="B370" s="239">
        <v>11006</v>
      </c>
      <c r="C370" s="333" t="s">
        <v>465</v>
      </c>
      <c r="D370" s="240"/>
      <c r="E370" s="240"/>
      <c r="F370" s="241"/>
      <c r="G370" s="242"/>
      <c r="H370" s="242"/>
      <c r="I370" s="112"/>
      <c r="J370" s="112"/>
      <c r="K370" s="94"/>
      <c r="L370" s="94"/>
      <c r="M370" s="94"/>
      <c r="N370" s="94"/>
      <c r="O370" s="94"/>
      <c r="P370" s="94"/>
      <c r="Q370" s="94"/>
      <c r="R370" s="94"/>
      <c r="S370" s="94"/>
      <c r="T370" s="94"/>
      <c r="U370" s="94"/>
      <c r="V370" s="94"/>
      <c r="W370" s="93">
        <f>AN370</f>
        <v>0</v>
      </c>
      <c r="X370" s="124"/>
      <c r="Y370" s="124"/>
      <c r="Z370" s="124"/>
      <c r="AA370" s="124"/>
      <c r="AB370" s="93">
        <f>IFERROR(VLOOKUP(K370,'Վարկանիշային չափորոշիչներ'!$G$6:$GE$68,4,FALSE),0)</f>
        <v>0</v>
      </c>
      <c r="AC370" s="93">
        <f>IFERROR(VLOOKUP(L370,'Վարկանիշային չափորոշիչներ'!$G$6:$GE$68,4,FALSE),0)</f>
        <v>0</v>
      </c>
      <c r="AD370" s="93">
        <f>IFERROR(VLOOKUP(M370,'Վարկանիշային չափորոշիչներ'!$G$6:$GE$68,4,FALSE),0)</f>
        <v>0</v>
      </c>
      <c r="AE370" s="93">
        <f>IFERROR(VLOOKUP(N370,'Վարկանիշային չափորոշիչներ'!$G$6:$GE$68,4,FALSE),0)</f>
        <v>0</v>
      </c>
      <c r="AF370" s="93">
        <f>IFERROR(VLOOKUP(O370,'Վարկանիշային չափորոշիչներ'!$G$6:$GE$68,4,FALSE),0)</f>
        <v>0</v>
      </c>
      <c r="AG370" s="93">
        <f>IFERROR(VLOOKUP(P370,'Վարկանիշային չափորոշիչներ'!$G$6:$GE$68,4,FALSE),0)</f>
        <v>0</v>
      </c>
      <c r="AH370" s="93">
        <f>IFERROR(VLOOKUP(Q370,'Վարկանիշային չափորոշիչներ'!$G$6:$GE$68,4,FALSE),0)</f>
        <v>0</v>
      </c>
      <c r="AI370" s="93">
        <f>IFERROR(VLOOKUP(R370,'Վարկանիշային չափորոշիչներ'!$G$6:$GE$68,4,FALSE),0)</f>
        <v>0</v>
      </c>
      <c r="AJ370" s="93">
        <f>IFERROR(VLOOKUP(S370,'Վարկանիշային չափորոշիչներ'!$G$6:$GE$68,4,FALSE),0)</f>
        <v>0</v>
      </c>
      <c r="AK370" s="93">
        <f>IFERROR(VLOOKUP(T370,'Վարկանիշային չափորոշիչներ'!$G$6:$GE$68,4,FALSE),0)</f>
        <v>0</v>
      </c>
      <c r="AL370" s="93">
        <f>IFERROR(VLOOKUP(U370,'Վարկանիշային չափորոշիչներ'!$G$6:$GE$68,4,FALSE),0)</f>
        <v>0</v>
      </c>
      <c r="AM370" s="93">
        <f>IFERROR(VLOOKUP(V370,'Վարկանիշային չափորոշիչներ'!$G$6:$GE$68,4,FALSE),0)</f>
        <v>0</v>
      </c>
      <c r="AN370" s="93">
        <f t="shared" si="100"/>
        <v>0</v>
      </c>
    </row>
    <row r="371" spans="1:40" s="44" customFormat="1" ht="36" outlineLevel="2">
      <c r="A371" s="239">
        <v>1200</v>
      </c>
      <c r="B371" s="239">
        <v>11007</v>
      </c>
      <c r="C371" s="333" t="s">
        <v>466</v>
      </c>
      <c r="D371" s="240"/>
      <c r="E371" s="240"/>
      <c r="F371" s="241"/>
      <c r="G371" s="242"/>
      <c r="H371" s="242"/>
      <c r="I371" s="112"/>
      <c r="J371" s="112"/>
      <c r="K371" s="94"/>
      <c r="L371" s="94"/>
      <c r="M371" s="94"/>
      <c r="N371" s="94"/>
      <c r="O371" s="94"/>
      <c r="P371" s="94"/>
      <c r="Q371" s="94"/>
      <c r="R371" s="94"/>
      <c r="S371" s="94"/>
      <c r="T371" s="94"/>
      <c r="U371" s="94"/>
      <c r="V371" s="94"/>
      <c r="W371" s="93">
        <f>AN371</f>
        <v>0</v>
      </c>
      <c r="X371" s="124"/>
      <c r="Y371" s="124"/>
      <c r="Z371" s="124"/>
      <c r="AA371" s="124"/>
      <c r="AB371" s="93">
        <f>IFERROR(VLOOKUP(K371,'Վարկանիշային չափորոշիչներ'!$G$6:$GE$68,4,FALSE),0)</f>
        <v>0</v>
      </c>
      <c r="AC371" s="93">
        <f>IFERROR(VLOOKUP(L371,'Վարկանիշային չափորոշիչներ'!$G$6:$GE$68,4,FALSE),0)</f>
        <v>0</v>
      </c>
      <c r="AD371" s="93">
        <f>IFERROR(VLOOKUP(M371,'Վարկանիշային չափորոշիչներ'!$G$6:$GE$68,4,FALSE),0)</f>
        <v>0</v>
      </c>
      <c r="AE371" s="93">
        <f>IFERROR(VLOOKUP(N371,'Վարկանիշային չափորոշիչներ'!$G$6:$GE$68,4,FALSE),0)</f>
        <v>0</v>
      </c>
      <c r="AF371" s="93">
        <f>IFERROR(VLOOKUP(O371,'Վարկանիշային չափորոշիչներ'!$G$6:$GE$68,4,FALSE),0)</f>
        <v>0</v>
      </c>
      <c r="AG371" s="93">
        <f>IFERROR(VLOOKUP(P371,'Վարկանիշային չափորոշիչներ'!$G$6:$GE$68,4,FALSE),0)</f>
        <v>0</v>
      </c>
      <c r="AH371" s="93">
        <f>IFERROR(VLOOKUP(Q371,'Վարկանիշային չափորոշիչներ'!$G$6:$GE$68,4,FALSE),0)</f>
        <v>0</v>
      </c>
      <c r="AI371" s="93">
        <f>IFERROR(VLOOKUP(R371,'Վարկանիշային չափորոշիչներ'!$G$6:$GE$68,4,FALSE),0)</f>
        <v>0</v>
      </c>
      <c r="AJ371" s="93">
        <f>IFERROR(VLOOKUP(S371,'Վարկանիշային չափորոշիչներ'!$G$6:$GE$68,4,FALSE),0)</f>
        <v>0</v>
      </c>
      <c r="AK371" s="93">
        <f>IFERROR(VLOOKUP(T371,'Վարկանիշային չափորոշիչներ'!$G$6:$GE$68,4,FALSE),0)</f>
        <v>0</v>
      </c>
      <c r="AL371" s="93">
        <f>IFERROR(VLOOKUP(U371,'Վարկանիշային չափորոշիչներ'!$G$6:$GE$68,4,FALSE),0)</f>
        <v>0</v>
      </c>
      <c r="AM371" s="93">
        <f>IFERROR(VLOOKUP(V371,'Վարկանիշային չափորոշիչներ'!$G$6:$GE$68,4,FALSE),0)</f>
        <v>0</v>
      </c>
      <c r="AN371" s="93">
        <f t="shared" si="100"/>
        <v>0</v>
      </c>
    </row>
    <row r="372" spans="1:40" outlineLevel="1">
      <c r="A372" s="236">
        <v>1201</v>
      </c>
      <c r="B372" s="236"/>
      <c r="C372" s="366" t="s">
        <v>467</v>
      </c>
      <c r="D372" s="237">
        <f>SUM(D373:D373)</f>
        <v>0</v>
      </c>
      <c r="E372" s="237">
        <f>SUM(E373:E373)</f>
        <v>0</v>
      </c>
      <c r="F372" s="238">
        <f t="shared" ref="F372:H372" si="110">SUM(F373:F373)</f>
        <v>0</v>
      </c>
      <c r="G372" s="238">
        <f t="shared" si="110"/>
        <v>0</v>
      </c>
      <c r="H372" s="238">
        <f t="shared" si="110"/>
        <v>0</v>
      </c>
      <c r="I372" s="114" t="s">
        <v>79</v>
      </c>
      <c r="J372" s="114" t="s">
        <v>79</v>
      </c>
      <c r="K372" s="114" t="s">
        <v>79</v>
      </c>
      <c r="L372" s="114" t="s">
        <v>79</v>
      </c>
      <c r="M372" s="114" t="s">
        <v>79</v>
      </c>
      <c r="N372" s="114" t="s">
        <v>79</v>
      </c>
      <c r="O372" s="114" t="s">
        <v>79</v>
      </c>
      <c r="P372" s="114" t="s">
        <v>79</v>
      </c>
      <c r="Q372" s="114" t="s">
        <v>79</v>
      </c>
      <c r="R372" s="114" t="s">
        <v>79</v>
      </c>
      <c r="S372" s="114" t="s">
        <v>79</v>
      </c>
      <c r="T372" s="114" t="s">
        <v>79</v>
      </c>
      <c r="U372" s="114" t="s">
        <v>79</v>
      </c>
      <c r="V372" s="114" t="s">
        <v>79</v>
      </c>
      <c r="W372" s="114" t="s">
        <v>79</v>
      </c>
      <c r="X372" s="108"/>
      <c r="Y372" s="108"/>
      <c r="Z372" s="108"/>
      <c r="AA372" s="108"/>
      <c r="AB372" s="93">
        <f>IFERROR(VLOOKUP(K372,'Վարկանիշային չափորոշիչներ'!$G$6:$GE$68,4,FALSE),0)</f>
        <v>0</v>
      </c>
      <c r="AC372" s="93">
        <f>IFERROR(VLOOKUP(L372,'Վարկանիշային չափորոշիչներ'!$G$6:$GE$68,4,FALSE),0)</f>
        <v>0</v>
      </c>
      <c r="AD372" s="93">
        <f>IFERROR(VLOOKUP(M372,'Վարկանիշային չափորոշիչներ'!$G$6:$GE$68,4,FALSE),0)</f>
        <v>0</v>
      </c>
      <c r="AE372" s="93">
        <f>IFERROR(VLOOKUP(N372,'Վարկանիշային չափորոշիչներ'!$G$6:$GE$68,4,FALSE),0)</f>
        <v>0</v>
      </c>
      <c r="AF372" s="93">
        <f>IFERROR(VLOOKUP(O372,'Վարկանիշային չափորոշիչներ'!$G$6:$GE$68,4,FALSE),0)</f>
        <v>0</v>
      </c>
      <c r="AG372" s="93">
        <f>IFERROR(VLOOKUP(P372,'Վարկանիշային չափորոշիչներ'!$G$6:$GE$68,4,FALSE),0)</f>
        <v>0</v>
      </c>
      <c r="AH372" s="93">
        <f>IFERROR(VLOOKUP(Q372,'Վարկանիշային չափորոշիչներ'!$G$6:$GE$68,4,FALSE),0)</f>
        <v>0</v>
      </c>
      <c r="AI372" s="93">
        <f>IFERROR(VLOOKUP(R372,'Վարկանիշային չափորոշիչներ'!$G$6:$GE$68,4,FALSE),0)</f>
        <v>0</v>
      </c>
      <c r="AJ372" s="93">
        <f>IFERROR(VLOOKUP(S372,'Վարկանիշային չափորոշիչներ'!$G$6:$GE$68,4,FALSE),0)</f>
        <v>0</v>
      </c>
      <c r="AK372" s="93">
        <f>IFERROR(VLOOKUP(T372,'Վարկանիշային չափորոշիչներ'!$G$6:$GE$68,4,FALSE),0)</f>
        <v>0</v>
      </c>
      <c r="AL372" s="93">
        <f>IFERROR(VLOOKUP(U372,'Վարկանիշային չափորոշիչներ'!$G$6:$GE$68,4,FALSE),0)</f>
        <v>0</v>
      </c>
      <c r="AM372" s="93">
        <f>IFERROR(VLOOKUP(V372,'Վարկանիշային չափորոշիչներ'!$G$6:$GE$68,4,FALSE),0)</f>
        <v>0</v>
      </c>
      <c r="AN372" s="93">
        <f t="shared" si="100"/>
        <v>0</v>
      </c>
    </row>
    <row r="373" spans="1:40" s="44" customFormat="1" outlineLevel="2">
      <c r="A373" s="239">
        <v>1201</v>
      </c>
      <c r="B373" s="239">
        <v>11001</v>
      </c>
      <c r="C373" s="333" t="s">
        <v>468</v>
      </c>
      <c r="D373" s="240"/>
      <c r="E373" s="240"/>
      <c r="F373" s="241"/>
      <c r="G373" s="242"/>
      <c r="H373" s="242"/>
      <c r="I373" s="112"/>
      <c r="J373" s="112"/>
      <c r="K373" s="94"/>
      <c r="L373" s="94"/>
      <c r="M373" s="94"/>
      <c r="N373" s="94"/>
      <c r="O373" s="94"/>
      <c r="P373" s="94"/>
      <c r="Q373" s="94"/>
      <c r="R373" s="94"/>
      <c r="S373" s="94"/>
      <c r="T373" s="94"/>
      <c r="U373" s="94"/>
      <c r="V373" s="94"/>
      <c r="W373" s="93">
        <f>AN373</f>
        <v>0</v>
      </c>
      <c r="X373" s="124"/>
      <c r="Y373" s="124"/>
      <c r="Z373" s="124"/>
      <c r="AA373" s="124"/>
      <c r="AB373" s="93">
        <f>IFERROR(VLOOKUP(K373,'Վարկանիշային չափորոշիչներ'!$G$6:$GE$68,4,FALSE),0)</f>
        <v>0</v>
      </c>
      <c r="AC373" s="93">
        <f>IFERROR(VLOOKUP(L373,'Վարկանիշային չափորոշիչներ'!$G$6:$GE$68,4,FALSE),0)</f>
        <v>0</v>
      </c>
      <c r="AD373" s="93">
        <f>IFERROR(VLOOKUP(M373,'Վարկանիշային չափորոշիչներ'!$G$6:$GE$68,4,FALSE),0)</f>
        <v>0</v>
      </c>
      <c r="AE373" s="93">
        <f>IFERROR(VLOOKUP(N373,'Վարկանիշային չափորոշիչներ'!$G$6:$GE$68,4,FALSE),0)</f>
        <v>0</v>
      </c>
      <c r="AF373" s="93">
        <f>IFERROR(VLOOKUP(O373,'Վարկանիշային չափորոշիչներ'!$G$6:$GE$68,4,FALSE),0)</f>
        <v>0</v>
      </c>
      <c r="AG373" s="93">
        <f>IFERROR(VLOOKUP(P373,'Վարկանիշային չափորոշիչներ'!$G$6:$GE$68,4,FALSE),0)</f>
        <v>0</v>
      </c>
      <c r="AH373" s="93">
        <f>IFERROR(VLOOKUP(Q373,'Վարկանիշային չափորոշիչներ'!$G$6:$GE$68,4,FALSE),0)</f>
        <v>0</v>
      </c>
      <c r="AI373" s="93">
        <f>IFERROR(VLOOKUP(R373,'Վարկանիշային չափորոշիչներ'!$G$6:$GE$68,4,FALSE),0)</f>
        <v>0</v>
      </c>
      <c r="AJ373" s="93">
        <f>IFERROR(VLOOKUP(S373,'Վարկանիշային չափորոշիչներ'!$G$6:$GE$68,4,FALSE),0)</f>
        <v>0</v>
      </c>
      <c r="AK373" s="93">
        <f>IFERROR(VLOOKUP(T373,'Վարկանիշային չափորոշիչներ'!$G$6:$GE$68,4,FALSE),0)</f>
        <v>0</v>
      </c>
      <c r="AL373" s="93">
        <f>IFERROR(VLOOKUP(U373,'Վարկանիշային չափորոշիչներ'!$G$6:$GE$68,4,FALSE),0)</f>
        <v>0</v>
      </c>
      <c r="AM373" s="93">
        <f>IFERROR(VLOOKUP(V373,'Վարկանիշային չափորոշիչներ'!$G$6:$GE$68,4,FALSE),0)</f>
        <v>0</v>
      </c>
      <c r="AN373" s="93">
        <f t="shared" si="100"/>
        <v>0</v>
      </c>
    </row>
    <row r="374" spans="1:40" outlineLevel="1">
      <c r="A374" s="236">
        <v>1202</v>
      </c>
      <c r="B374" s="236"/>
      <c r="C374" s="366" t="s">
        <v>469</v>
      </c>
      <c r="D374" s="237">
        <f>SUM(D375:D380)</f>
        <v>0</v>
      </c>
      <c r="E374" s="237">
        <f>SUM(E375:E380)</f>
        <v>0</v>
      </c>
      <c r="F374" s="238">
        <f t="shared" ref="F374:H374" si="111">SUM(F375:F380)</f>
        <v>0</v>
      </c>
      <c r="G374" s="238">
        <f t="shared" si="111"/>
        <v>0</v>
      </c>
      <c r="H374" s="238">
        <f t="shared" si="111"/>
        <v>0</v>
      </c>
      <c r="I374" s="114" t="s">
        <v>79</v>
      </c>
      <c r="J374" s="114" t="s">
        <v>79</v>
      </c>
      <c r="K374" s="114" t="s">
        <v>79</v>
      </c>
      <c r="L374" s="114" t="s">
        <v>79</v>
      </c>
      <c r="M374" s="114" t="s">
        <v>79</v>
      </c>
      <c r="N374" s="114" t="s">
        <v>79</v>
      </c>
      <c r="O374" s="114" t="s">
        <v>79</v>
      </c>
      <c r="P374" s="114" t="s">
        <v>79</v>
      </c>
      <c r="Q374" s="114" t="s">
        <v>79</v>
      </c>
      <c r="R374" s="114" t="s">
        <v>79</v>
      </c>
      <c r="S374" s="114" t="s">
        <v>79</v>
      </c>
      <c r="T374" s="114" t="s">
        <v>79</v>
      </c>
      <c r="U374" s="114" t="s">
        <v>79</v>
      </c>
      <c r="V374" s="114" t="s">
        <v>79</v>
      </c>
      <c r="W374" s="114" t="s">
        <v>79</v>
      </c>
      <c r="X374" s="108"/>
      <c r="Y374" s="108"/>
      <c r="Z374" s="108"/>
      <c r="AA374" s="108"/>
      <c r="AB374" s="93">
        <f>IFERROR(VLOOKUP(K374,'Վարկանիշային չափորոշիչներ'!$G$6:$GE$68,4,FALSE),0)</f>
        <v>0</v>
      </c>
      <c r="AC374" s="93">
        <f>IFERROR(VLOOKUP(L374,'Վարկանիշային չափորոշիչներ'!$G$6:$GE$68,4,FALSE),0)</f>
        <v>0</v>
      </c>
      <c r="AD374" s="93">
        <f>IFERROR(VLOOKUP(M374,'Վարկանիշային չափորոշիչներ'!$G$6:$GE$68,4,FALSE),0)</f>
        <v>0</v>
      </c>
      <c r="AE374" s="93">
        <f>IFERROR(VLOOKUP(N374,'Վարկանիշային չափորոշիչներ'!$G$6:$GE$68,4,FALSE),0)</f>
        <v>0</v>
      </c>
      <c r="AF374" s="93">
        <f>IFERROR(VLOOKUP(O374,'Վարկանիշային չափորոշիչներ'!$G$6:$GE$68,4,FALSE),0)</f>
        <v>0</v>
      </c>
      <c r="AG374" s="93">
        <f>IFERROR(VLOOKUP(P374,'Վարկանիշային չափորոշիչներ'!$G$6:$GE$68,4,FALSE),0)</f>
        <v>0</v>
      </c>
      <c r="AH374" s="93">
        <f>IFERROR(VLOOKUP(Q374,'Վարկանիշային չափորոշիչներ'!$G$6:$GE$68,4,FALSE),0)</f>
        <v>0</v>
      </c>
      <c r="AI374" s="93">
        <f>IFERROR(VLOOKUP(R374,'Վարկանիշային չափորոշիչներ'!$G$6:$GE$68,4,FALSE),0)</f>
        <v>0</v>
      </c>
      <c r="AJ374" s="93">
        <f>IFERROR(VLOOKUP(S374,'Վարկանիշային չափորոշիչներ'!$G$6:$GE$68,4,FALSE),0)</f>
        <v>0</v>
      </c>
      <c r="AK374" s="93">
        <f>IFERROR(VLOOKUP(T374,'Վարկանիշային չափորոշիչներ'!$G$6:$GE$68,4,FALSE),0)</f>
        <v>0</v>
      </c>
      <c r="AL374" s="93">
        <f>IFERROR(VLOOKUP(U374,'Վարկանիշային չափորոշիչներ'!$G$6:$GE$68,4,FALSE),0)</f>
        <v>0</v>
      </c>
      <c r="AM374" s="93">
        <f>IFERROR(VLOOKUP(V374,'Վարկանիշային չափորոշիչներ'!$G$6:$GE$68,4,FALSE),0)</f>
        <v>0</v>
      </c>
      <c r="AN374" s="93">
        <f t="shared" si="100"/>
        <v>0</v>
      </c>
    </row>
    <row r="375" spans="1:40" s="44" customFormat="1" outlineLevel="2">
      <c r="A375" s="239">
        <v>1202</v>
      </c>
      <c r="B375" s="239">
        <v>11001</v>
      </c>
      <c r="C375" s="333" t="s">
        <v>470</v>
      </c>
      <c r="D375" s="240"/>
      <c r="E375" s="240"/>
      <c r="F375" s="241"/>
      <c r="G375" s="242"/>
      <c r="H375" s="242"/>
      <c r="I375" s="112"/>
      <c r="J375" s="112"/>
      <c r="K375" s="94"/>
      <c r="L375" s="94"/>
      <c r="M375" s="94"/>
      <c r="N375" s="94"/>
      <c r="O375" s="94"/>
      <c r="P375" s="94"/>
      <c r="Q375" s="94"/>
      <c r="R375" s="94"/>
      <c r="S375" s="94"/>
      <c r="T375" s="94"/>
      <c r="U375" s="94"/>
      <c r="V375" s="94"/>
      <c r="W375" s="93">
        <f t="shared" ref="W375:W380" si="112">AN375</f>
        <v>0</v>
      </c>
      <c r="X375" s="124"/>
      <c r="Y375" s="124"/>
      <c r="Z375" s="124"/>
      <c r="AA375" s="124"/>
      <c r="AB375" s="93">
        <f>IFERROR(VLOOKUP(K375,'Վարկանիշային չափորոշիչներ'!$G$6:$GE$68,4,FALSE),0)</f>
        <v>0</v>
      </c>
      <c r="AC375" s="93">
        <f>IFERROR(VLOOKUP(L375,'Վարկանիշային չափորոշիչներ'!$G$6:$GE$68,4,FALSE),0)</f>
        <v>0</v>
      </c>
      <c r="AD375" s="93">
        <f>IFERROR(VLOOKUP(M375,'Վարկանիշային չափորոշիչներ'!$G$6:$GE$68,4,FALSE),0)</f>
        <v>0</v>
      </c>
      <c r="AE375" s="93">
        <f>IFERROR(VLOOKUP(N375,'Վարկանիշային չափորոշիչներ'!$G$6:$GE$68,4,FALSE),0)</f>
        <v>0</v>
      </c>
      <c r="AF375" s="93">
        <f>IFERROR(VLOOKUP(O375,'Վարկանիշային չափորոշիչներ'!$G$6:$GE$68,4,FALSE),0)</f>
        <v>0</v>
      </c>
      <c r="AG375" s="93">
        <f>IFERROR(VLOOKUP(P375,'Վարկանիշային չափորոշիչներ'!$G$6:$GE$68,4,FALSE),0)</f>
        <v>0</v>
      </c>
      <c r="AH375" s="93">
        <f>IFERROR(VLOOKUP(Q375,'Վարկանիշային չափորոշիչներ'!$G$6:$GE$68,4,FALSE),0)</f>
        <v>0</v>
      </c>
      <c r="AI375" s="93">
        <f>IFERROR(VLOOKUP(R375,'Վարկանիշային չափորոշիչներ'!$G$6:$GE$68,4,FALSE),0)</f>
        <v>0</v>
      </c>
      <c r="AJ375" s="93">
        <f>IFERROR(VLOOKUP(S375,'Վարկանիշային չափորոշիչներ'!$G$6:$GE$68,4,FALSE),0)</f>
        <v>0</v>
      </c>
      <c r="AK375" s="93">
        <f>IFERROR(VLOOKUP(T375,'Վարկանիշային չափորոշիչներ'!$G$6:$GE$68,4,FALSE),0)</f>
        <v>0</v>
      </c>
      <c r="AL375" s="93">
        <f>IFERROR(VLOOKUP(U375,'Վարկանիշային չափորոշիչներ'!$G$6:$GE$68,4,FALSE),0)</f>
        <v>0</v>
      </c>
      <c r="AM375" s="93">
        <f>IFERROR(VLOOKUP(V375,'Վարկանիշային չափորոշիչներ'!$G$6:$GE$68,4,FALSE),0)</f>
        <v>0</v>
      </c>
      <c r="AN375" s="93">
        <f t="shared" si="100"/>
        <v>0</v>
      </c>
    </row>
    <row r="376" spans="1:40" s="44" customFormat="1" outlineLevel="2">
      <c r="A376" s="239">
        <v>1202</v>
      </c>
      <c r="B376" s="239">
        <v>11002</v>
      </c>
      <c r="C376" s="333" t="s">
        <v>471</v>
      </c>
      <c r="D376" s="240"/>
      <c r="E376" s="240"/>
      <c r="F376" s="241"/>
      <c r="G376" s="242"/>
      <c r="H376" s="242"/>
      <c r="I376" s="112"/>
      <c r="J376" s="112"/>
      <c r="K376" s="94"/>
      <c r="L376" s="94"/>
      <c r="M376" s="94"/>
      <c r="N376" s="94"/>
      <c r="O376" s="94"/>
      <c r="P376" s="94"/>
      <c r="Q376" s="94"/>
      <c r="R376" s="94"/>
      <c r="S376" s="94"/>
      <c r="T376" s="94"/>
      <c r="U376" s="94"/>
      <c r="V376" s="94"/>
      <c r="W376" s="93">
        <f t="shared" si="112"/>
        <v>0</v>
      </c>
      <c r="X376" s="124"/>
      <c r="Y376" s="124"/>
      <c r="Z376" s="124"/>
      <c r="AA376" s="124"/>
      <c r="AB376" s="93">
        <f>IFERROR(VLOOKUP(K376,'Վարկանիշային չափորոշիչներ'!$G$6:$GE$68,4,FALSE),0)</f>
        <v>0</v>
      </c>
      <c r="AC376" s="93">
        <f>IFERROR(VLOOKUP(L376,'Վարկանիշային չափորոշիչներ'!$G$6:$GE$68,4,FALSE),0)</f>
        <v>0</v>
      </c>
      <c r="AD376" s="93">
        <f>IFERROR(VLOOKUP(M376,'Վարկանիշային չափորոշիչներ'!$G$6:$GE$68,4,FALSE),0)</f>
        <v>0</v>
      </c>
      <c r="AE376" s="93">
        <f>IFERROR(VLOOKUP(N376,'Վարկանիշային չափորոշիչներ'!$G$6:$GE$68,4,FALSE),0)</f>
        <v>0</v>
      </c>
      <c r="AF376" s="93">
        <f>IFERROR(VLOOKUP(O376,'Վարկանիշային չափորոշիչներ'!$G$6:$GE$68,4,FALSE),0)</f>
        <v>0</v>
      </c>
      <c r="AG376" s="93">
        <f>IFERROR(VLOOKUP(P376,'Վարկանիշային չափորոշիչներ'!$G$6:$GE$68,4,FALSE),0)</f>
        <v>0</v>
      </c>
      <c r="AH376" s="93">
        <f>IFERROR(VLOOKUP(Q376,'Վարկանիշային չափորոշիչներ'!$G$6:$GE$68,4,FALSE),0)</f>
        <v>0</v>
      </c>
      <c r="AI376" s="93">
        <f>IFERROR(VLOOKUP(R376,'Վարկանիշային չափորոշիչներ'!$G$6:$GE$68,4,FALSE),0)</f>
        <v>0</v>
      </c>
      <c r="AJ376" s="93">
        <f>IFERROR(VLOOKUP(S376,'Վարկանիշային չափորոշիչներ'!$G$6:$GE$68,4,FALSE),0)</f>
        <v>0</v>
      </c>
      <c r="AK376" s="93">
        <f>IFERROR(VLOOKUP(T376,'Վարկանիշային չափորոշիչներ'!$G$6:$GE$68,4,FALSE),0)</f>
        <v>0</v>
      </c>
      <c r="AL376" s="93">
        <f>IFERROR(VLOOKUP(U376,'Վարկանիշային չափորոշիչներ'!$G$6:$GE$68,4,FALSE),0)</f>
        <v>0</v>
      </c>
      <c r="AM376" s="93">
        <f>IFERROR(VLOOKUP(V376,'Վարկանիշային չափորոշիչներ'!$G$6:$GE$68,4,FALSE),0)</f>
        <v>0</v>
      </c>
      <c r="AN376" s="93">
        <f t="shared" si="100"/>
        <v>0</v>
      </c>
    </row>
    <row r="377" spans="1:40" s="44" customFormat="1" ht="24" outlineLevel="2">
      <c r="A377" s="239">
        <v>1202</v>
      </c>
      <c r="B377" s="239">
        <v>11003</v>
      </c>
      <c r="C377" s="333" t="s">
        <v>472</v>
      </c>
      <c r="D377" s="240"/>
      <c r="E377" s="240"/>
      <c r="F377" s="241"/>
      <c r="G377" s="242"/>
      <c r="H377" s="242"/>
      <c r="I377" s="112"/>
      <c r="J377" s="112"/>
      <c r="K377" s="94"/>
      <c r="L377" s="94"/>
      <c r="M377" s="94"/>
      <c r="N377" s="94"/>
      <c r="O377" s="94"/>
      <c r="P377" s="94"/>
      <c r="Q377" s="94"/>
      <c r="R377" s="94"/>
      <c r="S377" s="94"/>
      <c r="T377" s="94"/>
      <c r="U377" s="94"/>
      <c r="V377" s="94"/>
      <c r="W377" s="93">
        <f t="shared" si="112"/>
        <v>0</v>
      </c>
      <c r="X377" s="124"/>
      <c r="Y377" s="124"/>
      <c r="Z377" s="124"/>
      <c r="AA377" s="124"/>
      <c r="AB377" s="93">
        <f>IFERROR(VLOOKUP(K377,'Վարկանիշային չափորոշիչներ'!$G$6:$GE$68,4,FALSE),0)</f>
        <v>0</v>
      </c>
      <c r="AC377" s="93">
        <f>IFERROR(VLOOKUP(L377,'Վարկանիշային չափորոշիչներ'!$G$6:$GE$68,4,FALSE),0)</f>
        <v>0</v>
      </c>
      <c r="AD377" s="93">
        <f>IFERROR(VLOOKUP(M377,'Վարկանիշային չափորոշիչներ'!$G$6:$GE$68,4,FALSE),0)</f>
        <v>0</v>
      </c>
      <c r="AE377" s="93">
        <f>IFERROR(VLOOKUP(N377,'Վարկանիշային չափորոշիչներ'!$G$6:$GE$68,4,FALSE),0)</f>
        <v>0</v>
      </c>
      <c r="AF377" s="93">
        <f>IFERROR(VLOOKUP(O377,'Վարկանիշային չափորոշիչներ'!$G$6:$GE$68,4,FALSE),0)</f>
        <v>0</v>
      </c>
      <c r="AG377" s="93">
        <f>IFERROR(VLOOKUP(P377,'Վարկանիշային չափորոշիչներ'!$G$6:$GE$68,4,FALSE),0)</f>
        <v>0</v>
      </c>
      <c r="AH377" s="93">
        <f>IFERROR(VLOOKUP(Q377,'Վարկանիշային չափորոշիչներ'!$G$6:$GE$68,4,FALSE),0)</f>
        <v>0</v>
      </c>
      <c r="AI377" s="93">
        <f>IFERROR(VLOOKUP(R377,'Վարկանիշային չափորոշիչներ'!$G$6:$GE$68,4,FALSE),0)</f>
        <v>0</v>
      </c>
      <c r="AJ377" s="93">
        <f>IFERROR(VLOOKUP(S377,'Վարկանիշային չափորոշիչներ'!$G$6:$GE$68,4,FALSE),0)</f>
        <v>0</v>
      </c>
      <c r="AK377" s="93">
        <f>IFERROR(VLOOKUP(T377,'Վարկանիշային չափորոշիչներ'!$G$6:$GE$68,4,FALSE),0)</f>
        <v>0</v>
      </c>
      <c r="AL377" s="93">
        <f>IFERROR(VLOOKUP(U377,'Վարկանիշային չափորոշիչներ'!$G$6:$GE$68,4,FALSE),0)</f>
        <v>0</v>
      </c>
      <c r="AM377" s="93">
        <f>IFERROR(VLOOKUP(V377,'Վարկանիշային չափորոշիչներ'!$G$6:$GE$68,4,FALSE),0)</f>
        <v>0</v>
      </c>
      <c r="AN377" s="93">
        <f t="shared" si="100"/>
        <v>0</v>
      </c>
    </row>
    <row r="378" spans="1:40" s="44" customFormat="1" ht="24" outlineLevel="2">
      <c r="A378" s="239">
        <v>1202</v>
      </c>
      <c r="B378" s="239">
        <v>11004</v>
      </c>
      <c r="C378" s="333" t="s">
        <v>473</v>
      </c>
      <c r="D378" s="240"/>
      <c r="E378" s="240"/>
      <c r="F378" s="241"/>
      <c r="G378" s="242"/>
      <c r="H378" s="242"/>
      <c r="I378" s="112"/>
      <c r="J378" s="112"/>
      <c r="K378" s="94"/>
      <c r="L378" s="94"/>
      <c r="M378" s="94"/>
      <c r="N378" s="94"/>
      <c r="O378" s="94"/>
      <c r="P378" s="94"/>
      <c r="Q378" s="94"/>
      <c r="R378" s="94"/>
      <c r="S378" s="94"/>
      <c r="T378" s="94"/>
      <c r="U378" s="94"/>
      <c r="V378" s="94"/>
      <c r="W378" s="93">
        <f t="shared" si="112"/>
        <v>0</v>
      </c>
      <c r="X378" s="124"/>
      <c r="Y378" s="124"/>
      <c r="Z378" s="124"/>
      <c r="AA378" s="124"/>
      <c r="AB378" s="93">
        <f>IFERROR(VLOOKUP(K378,'Վարկանիշային չափորոշիչներ'!$G$6:$GE$68,4,FALSE),0)</f>
        <v>0</v>
      </c>
      <c r="AC378" s="93">
        <f>IFERROR(VLOOKUP(L378,'Վարկանիշային չափորոշիչներ'!$G$6:$GE$68,4,FALSE),0)</f>
        <v>0</v>
      </c>
      <c r="AD378" s="93">
        <f>IFERROR(VLOOKUP(M378,'Վարկանիշային չափորոշիչներ'!$G$6:$GE$68,4,FALSE),0)</f>
        <v>0</v>
      </c>
      <c r="AE378" s="93">
        <f>IFERROR(VLOOKUP(N378,'Վարկանիշային չափորոշիչներ'!$G$6:$GE$68,4,FALSE),0)</f>
        <v>0</v>
      </c>
      <c r="AF378" s="93">
        <f>IFERROR(VLOOKUP(O378,'Վարկանիշային չափորոշիչներ'!$G$6:$GE$68,4,FALSE),0)</f>
        <v>0</v>
      </c>
      <c r="AG378" s="93">
        <f>IFERROR(VLOOKUP(P378,'Վարկանիշային չափորոշիչներ'!$G$6:$GE$68,4,FALSE),0)</f>
        <v>0</v>
      </c>
      <c r="AH378" s="93">
        <f>IFERROR(VLOOKUP(Q378,'Վարկանիշային չափորոշիչներ'!$G$6:$GE$68,4,FALSE),0)</f>
        <v>0</v>
      </c>
      <c r="AI378" s="93">
        <f>IFERROR(VLOOKUP(R378,'Վարկանիշային չափորոշիչներ'!$G$6:$GE$68,4,FALSE),0)</f>
        <v>0</v>
      </c>
      <c r="AJ378" s="93">
        <f>IFERROR(VLOOKUP(S378,'Վարկանիշային չափորոշիչներ'!$G$6:$GE$68,4,FALSE),0)</f>
        <v>0</v>
      </c>
      <c r="AK378" s="93">
        <f>IFERROR(VLOOKUP(T378,'Վարկանիշային չափորոշիչներ'!$G$6:$GE$68,4,FALSE),0)</f>
        <v>0</v>
      </c>
      <c r="AL378" s="93">
        <f>IFERROR(VLOOKUP(U378,'Վարկանիշային չափորոշիչներ'!$G$6:$GE$68,4,FALSE),0)</f>
        <v>0</v>
      </c>
      <c r="AM378" s="93">
        <f>IFERROR(VLOOKUP(V378,'Վարկանիշային չափորոշիչներ'!$G$6:$GE$68,4,FALSE),0)</f>
        <v>0</v>
      </c>
      <c r="AN378" s="93">
        <f t="shared" si="100"/>
        <v>0</v>
      </c>
    </row>
    <row r="379" spans="1:40" s="44" customFormat="1" ht="36" outlineLevel="2">
      <c r="A379" s="239">
        <v>1202</v>
      </c>
      <c r="B379" s="239">
        <v>11005</v>
      </c>
      <c r="C379" s="333" t="s">
        <v>474</v>
      </c>
      <c r="D379" s="240"/>
      <c r="E379" s="240"/>
      <c r="F379" s="241"/>
      <c r="G379" s="242"/>
      <c r="H379" s="242"/>
      <c r="I379" s="112"/>
      <c r="J379" s="112"/>
      <c r="K379" s="94"/>
      <c r="L379" s="94"/>
      <c r="M379" s="94"/>
      <c r="N379" s="94"/>
      <c r="O379" s="94"/>
      <c r="P379" s="94"/>
      <c r="Q379" s="94"/>
      <c r="R379" s="94"/>
      <c r="S379" s="94"/>
      <c r="T379" s="94"/>
      <c r="U379" s="94"/>
      <c r="V379" s="94"/>
      <c r="W379" s="93">
        <f t="shared" si="112"/>
        <v>0</v>
      </c>
      <c r="X379" s="124"/>
      <c r="Y379" s="124"/>
      <c r="Z379" s="124"/>
      <c r="AA379" s="124"/>
      <c r="AB379" s="93">
        <f>IFERROR(VLOOKUP(K379,'Վարկանիշային չափորոշիչներ'!$G$6:$GE$68,4,FALSE),0)</f>
        <v>0</v>
      </c>
      <c r="AC379" s="93">
        <f>IFERROR(VLOOKUP(L379,'Վարկանիշային չափորոշիչներ'!$G$6:$GE$68,4,FALSE),0)</f>
        <v>0</v>
      </c>
      <c r="AD379" s="93">
        <f>IFERROR(VLOOKUP(M379,'Վարկանիշային չափորոշիչներ'!$G$6:$GE$68,4,FALSE),0)</f>
        <v>0</v>
      </c>
      <c r="AE379" s="93">
        <f>IFERROR(VLOOKUP(N379,'Վարկանիշային չափորոշիչներ'!$G$6:$GE$68,4,FALSE),0)</f>
        <v>0</v>
      </c>
      <c r="AF379" s="93">
        <f>IFERROR(VLOOKUP(O379,'Վարկանիշային չափորոշիչներ'!$G$6:$GE$68,4,FALSE),0)</f>
        <v>0</v>
      </c>
      <c r="AG379" s="93">
        <f>IFERROR(VLOOKUP(P379,'Վարկանիշային չափորոշիչներ'!$G$6:$GE$68,4,FALSE),0)</f>
        <v>0</v>
      </c>
      <c r="AH379" s="93">
        <f>IFERROR(VLOOKUP(Q379,'Վարկանիշային չափորոշիչներ'!$G$6:$GE$68,4,FALSE),0)</f>
        <v>0</v>
      </c>
      <c r="AI379" s="93">
        <f>IFERROR(VLOOKUP(R379,'Վարկանիշային չափորոշիչներ'!$G$6:$GE$68,4,FALSE),0)</f>
        <v>0</v>
      </c>
      <c r="AJ379" s="93">
        <f>IFERROR(VLOOKUP(S379,'Վարկանիշային չափորոշիչներ'!$G$6:$GE$68,4,FALSE),0)</f>
        <v>0</v>
      </c>
      <c r="AK379" s="93">
        <f>IFERROR(VLOOKUP(T379,'Վարկանիշային չափորոշիչներ'!$G$6:$GE$68,4,FALSE),0)</f>
        <v>0</v>
      </c>
      <c r="AL379" s="93">
        <f>IFERROR(VLOOKUP(U379,'Վարկանիշային չափորոշիչներ'!$G$6:$GE$68,4,FALSE),0)</f>
        <v>0</v>
      </c>
      <c r="AM379" s="93">
        <f>IFERROR(VLOOKUP(V379,'Վարկանիշային չափորոշիչներ'!$G$6:$GE$68,4,FALSE),0)</f>
        <v>0</v>
      </c>
      <c r="AN379" s="93">
        <f t="shared" si="100"/>
        <v>0</v>
      </c>
    </row>
    <row r="380" spans="1:40" s="44" customFormat="1" ht="24" outlineLevel="2">
      <c r="A380" s="239">
        <v>1202</v>
      </c>
      <c r="B380" s="239">
        <v>11006</v>
      </c>
      <c r="C380" s="333" t="s">
        <v>475</v>
      </c>
      <c r="D380" s="240"/>
      <c r="E380" s="240"/>
      <c r="F380" s="241"/>
      <c r="G380" s="242"/>
      <c r="H380" s="242"/>
      <c r="I380" s="112"/>
      <c r="J380" s="112"/>
      <c r="K380" s="94"/>
      <c r="L380" s="94"/>
      <c r="M380" s="94"/>
      <c r="N380" s="94"/>
      <c r="O380" s="94"/>
      <c r="P380" s="94"/>
      <c r="Q380" s="94"/>
      <c r="R380" s="94"/>
      <c r="S380" s="94"/>
      <c r="T380" s="94"/>
      <c r="U380" s="94"/>
      <c r="V380" s="94"/>
      <c r="W380" s="93">
        <f t="shared" si="112"/>
        <v>0</v>
      </c>
      <c r="X380" s="124"/>
      <c r="Y380" s="124"/>
      <c r="Z380" s="124"/>
      <c r="AA380" s="124"/>
      <c r="AB380" s="93">
        <f>IFERROR(VLOOKUP(K380,'Վարկանիշային չափորոշիչներ'!$G$6:$GE$68,4,FALSE),0)</f>
        <v>0</v>
      </c>
      <c r="AC380" s="93">
        <f>IFERROR(VLOOKUP(L380,'Վարկանիշային չափորոշիչներ'!$G$6:$GE$68,4,FALSE),0)</f>
        <v>0</v>
      </c>
      <c r="AD380" s="93">
        <f>IFERROR(VLOOKUP(M380,'Վարկանիշային չափորոշիչներ'!$G$6:$GE$68,4,FALSE),0)</f>
        <v>0</v>
      </c>
      <c r="AE380" s="93">
        <f>IFERROR(VLOOKUP(N380,'Վարկանիշային չափորոշիչներ'!$G$6:$GE$68,4,FALSE),0)</f>
        <v>0</v>
      </c>
      <c r="AF380" s="93">
        <f>IFERROR(VLOOKUP(O380,'Վարկանիշային չափորոշիչներ'!$G$6:$GE$68,4,FALSE),0)</f>
        <v>0</v>
      </c>
      <c r="AG380" s="93">
        <f>IFERROR(VLOOKUP(P380,'Վարկանիշային չափորոշիչներ'!$G$6:$GE$68,4,FALSE),0)</f>
        <v>0</v>
      </c>
      <c r="AH380" s="93">
        <f>IFERROR(VLOOKUP(Q380,'Վարկանիշային չափորոշիչներ'!$G$6:$GE$68,4,FALSE),0)</f>
        <v>0</v>
      </c>
      <c r="AI380" s="93">
        <f>IFERROR(VLOOKUP(R380,'Վարկանիշային չափորոշիչներ'!$G$6:$GE$68,4,FALSE),0)</f>
        <v>0</v>
      </c>
      <c r="AJ380" s="93">
        <f>IFERROR(VLOOKUP(S380,'Վարկանիշային չափորոշիչներ'!$G$6:$GE$68,4,FALSE),0)</f>
        <v>0</v>
      </c>
      <c r="AK380" s="93">
        <f>IFERROR(VLOOKUP(T380,'Վարկանիշային չափորոշիչներ'!$G$6:$GE$68,4,FALSE),0)</f>
        <v>0</v>
      </c>
      <c r="AL380" s="93">
        <f>IFERROR(VLOOKUP(U380,'Վարկանիշային չափորոշիչներ'!$G$6:$GE$68,4,FALSE),0)</f>
        <v>0</v>
      </c>
      <c r="AM380" s="93">
        <f>IFERROR(VLOOKUP(V380,'Վարկանիշային չափորոշիչներ'!$G$6:$GE$68,4,FALSE),0)</f>
        <v>0</v>
      </c>
      <c r="AN380" s="93">
        <f t="shared" si="100"/>
        <v>0</v>
      </c>
    </row>
    <row r="381" spans="1:40" ht="24" outlineLevel="1">
      <c r="A381" s="236">
        <v>1207</v>
      </c>
      <c r="B381" s="236"/>
      <c r="C381" s="375" t="s">
        <v>476</v>
      </c>
      <c r="D381" s="281">
        <f>SUM(D382:D389)</f>
        <v>0</v>
      </c>
      <c r="E381" s="281">
        <f>SUM(E382:E389)</f>
        <v>0</v>
      </c>
      <c r="F381" s="281">
        <f t="shared" ref="F381:H381" si="113">SUM(F382:F389)</f>
        <v>0</v>
      </c>
      <c r="G381" s="281">
        <f t="shared" si="113"/>
        <v>0</v>
      </c>
      <c r="H381" s="281">
        <f t="shared" si="113"/>
        <v>0</v>
      </c>
      <c r="I381" s="130" t="s">
        <v>79</v>
      </c>
      <c r="J381" s="130" t="s">
        <v>79</v>
      </c>
      <c r="K381" s="130" t="s">
        <v>79</v>
      </c>
      <c r="L381" s="130" t="s">
        <v>79</v>
      </c>
      <c r="M381" s="130" t="s">
        <v>79</v>
      </c>
      <c r="N381" s="130" t="s">
        <v>79</v>
      </c>
      <c r="O381" s="130" t="s">
        <v>79</v>
      </c>
      <c r="P381" s="130" t="s">
        <v>79</v>
      </c>
      <c r="Q381" s="130" t="s">
        <v>79</v>
      </c>
      <c r="R381" s="130" t="s">
        <v>79</v>
      </c>
      <c r="S381" s="130" t="s">
        <v>79</v>
      </c>
      <c r="T381" s="130" t="s">
        <v>79</v>
      </c>
      <c r="U381" s="130" t="s">
        <v>79</v>
      </c>
      <c r="V381" s="130" t="s">
        <v>79</v>
      </c>
      <c r="W381" s="114" t="s">
        <v>79</v>
      </c>
      <c r="X381" s="108"/>
      <c r="Y381" s="108"/>
      <c r="Z381" s="108"/>
      <c r="AA381" s="108"/>
      <c r="AB381" s="93">
        <f>IFERROR(VLOOKUP(K381,'Վարկանիշային չափորոշիչներ'!$G$6:$GE$68,4,FALSE),0)</f>
        <v>0</v>
      </c>
      <c r="AC381" s="93">
        <f>IFERROR(VLOOKUP(L381,'Վարկանիշային չափորոշիչներ'!$G$6:$GE$68,4,FALSE),0)</f>
        <v>0</v>
      </c>
      <c r="AD381" s="93">
        <f>IFERROR(VLOOKUP(M381,'Վարկանիշային չափորոշիչներ'!$G$6:$GE$68,4,FALSE),0)</f>
        <v>0</v>
      </c>
      <c r="AE381" s="93">
        <f>IFERROR(VLOOKUP(N381,'Վարկանիշային չափորոշիչներ'!$G$6:$GE$68,4,FALSE),0)</f>
        <v>0</v>
      </c>
      <c r="AF381" s="93">
        <f>IFERROR(VLOOKUP(O381,'Վարկանիշային չափորոշիչներ'!$G$6:$GE$68,4,FALSE),0)</f>
        <v>0</v>
      </c>
      <c r="AG381" s="93">
        <f>IFERROR(VLOOKUP(P381,'Վարկանիշային չափորոշիչներ'!$G$6:$GE$68,4,FALSE),0)</f>
        <v>0</v>
      </c>
      <c r="AH381" s="93">
        <f>IFERROR(VLOOKUP(Q381,'Վարկանիշային չափորոշիչներ'!$G$6:$GE$68,4,FALSE),0)</f>
        <v>0</v>
      </c>
      <c r="AI381" s="93">
        <f>IFERROR(VLOOKUP(R381,'Վարկանիշային չափորոշիչներ'!$G$6:$GE$68,4,FALSE),0)</f>
        <v>0</v>
      </c>
      <c r="AJ381" s="93">
        <f>IFERROR(VLOOKUP(S381,'Վարկանիշային չափորոշիչներ'!$G$6:$GE$68,4,FALSE),0)</f>
        <v>0</v>
      </c>
      <c r="AK381" s="93">
        <f>IFERROR(VLOOKUP(T381,'Վարկանիշային չափորոշիչներ'!$G$6:$GE$68,4,FALSE),0)</f>
        <v>0</v>
      </c>
      <c r="AL381" s="93">
        <f>IFERROR(VLOOKUP(U381,'Վարկանիշային չափորոշիչներ'!$G$6:$GE$68,4,FALSE),0)</f>
        <v>0</v>
      </c>
      <c r="AM381" s="93">
        <f>IFERROR(VLOOKUP(V381,'Վարկանիշային չափորոշիչներ'!$G$6:$GE$68,4,FALSE),0)</f>
        <v>0</v>
      </c>
      <c r="AN381" s="93">
        <f t="shared" si="100"/>
        <v>0</v>
      </c>
    </row>
    <row r="382" spans="1:40" ht="24" outlineLevel="2">
      <c r="A382" s="239">
        <v>1207</v>
      </c>
      <c r="B382" s="239">
        <v>11001</v>
      </c>
      <c r="C382" s="333" t="s">
        <v>477</v>
      </c>
      <c r="D382" s="240"/>
      <c r="E382" s="240"/>
      <c r="F382" s="241"/>
      <c r="G382" s="242"/>
      <c r="H382" s="242"/>
      <c r="I382" s="112"/>
      <c r="J382" s="112"/>
      <c r="K382" s="94"/>
      <c r="L382" s="94"/>
      <c r="M382" s="94"/>
      <c r="N382" s="94"/>
      <c r="O382" s="94"/>
      <c r="P382" s="94"/>
      <c r="Q382" s="94"/>
      <c r="R382" s="94"/>
      <c r="S382" s="94"/>
      <c r="T382" s="94"/>
      <c r="U382" s="94"/>
      <c r="V382" s="94"/>
      <c r="W382" s="93">
        <f t="shared" ref="W382:W389" si="114">AN382</f>
        <v>0</v>
      </c>
      <c r="X382" s="108"/>
      <c r="Y382" s="108"/>
      <c r="Z382" s="108"/>
      <c r="AA382" s="108"/>
      <c r="AB382" s="93">
        <f>IFERROR(VLOOKUP(K382,'Վարկանիշային չափորոշիչներ'!$G$6:$GE$68,4,FALSE),0)</f>
        <v>0</v>
      </c>
      <c r="AC382" s="93">
        <f>IFERROR(VLOOKUP(L382,'Վարկանիշային չափորոշիչներ'!$G$6:$GE$68,4,FALSE),0)</f>
        <v>0</v>
      </c>
      <c r="AD382" s="93">
        <f>IFERROR(VLOOKUP(M382,'Վարկանիշային չափորոշիչներ'!$G$6:$GE$68,4,FALSE),0)</f>
        <v>0</v>
      </c>
      <c r="AE382" s="93">
        <f>IFERROR(VLOOKUP(N382,'Վարկանիշային չափորոշիչներ'!$G$6:$GE$68,4,FALSE),0)</f>
        <v>0</v>
      </c>
      <c r="AF382" s="93">
        <f>IFERROR(VLOOKUP(O382,'Վարկանիշային չափորոշիչներ'!$G$6:$GE$68,4,FALSE),0)</f>
        <v>0</v>
      </c>
      <c r="AG382" s="93">
        <f>IFERROR(VLOOKUP(P382,'Վարկանիշային չափորոշիչներ'!$G$6:$GE$68,4,FALSE),0)</f>
        <v>0</v>
      </c>
      <c r="AH382" s="93">
        <f>IFERROR(VLOOKUP(Q382,'Վարկանիշային չափորոշիչներ'!$G$6:$GE$68,4,FALSE),0)</f>
        <v>0</v>
      </c>
      <c r="AI382" s="93">
        <f>IFERROR(VLOOKUP(R382,'Վարկանիշային չափորոշիչներ'!$G$6:$GE$68,4,FALSE),0)</f>
        <v>0</v>
      </c>
      <c r="AJ382" s="93">
        <f>IFERROR(VLOOKUP(S382,'Վարկանիշային չափորոշիչներ'!$G$6:$GE$68,4,FALSE),0)</f>
        <v>0</v>
      </c>
      <c r="AK382" s="93">
        <f>IFERROR(VLOOKUP(T382,'Վարկանիշային չափորոշիչներ'!$G$6:$GE$68,4,FALSE),0)</f>
        <v>0</v>
      </c>
      <c r="AL382" s="93">
        <f>IFERROR(VLOOKUP(U382,'Վարկանիշային չափորոշիչներ'!$G$6:$GE$68,4,FALSE),0)</f>
        <v>0</v>
      </c>
      <c r="AM382" s="93">
        <f>IFERROR(VLOOKUP(V382,'Վարկանիշային չափորոշիչներ'!$G$6:$GE$68,4,FALSE),0)</f>
        <v>0</v>
      </c>
      <c r="AN382" s="93">
        <f t="shared" si="100"/>
        <v>0</v>
      </c>
    </row>
    <row r="383" spans="1:40" s="44" customFormat="1" outlineLevel="2">
      <c r="A383" s="239">
        <v>1207</v>
      </c>
      <c r="B383" s="239">
        <v>11002</v>
      </c>
      <c r="C383" s="333" t="s">
        <v>478</v>
      </c>
      <c r="D383" s="240"/>
      <c r="E383" s="240"/>
      <c r="F383" s="241"/>
      <c r="G383" s="242"/>
      <c r="H383" s="242"/>
      <c r="I383" s="112"/>
      <c r="J383" s="112"/>
      <c r="K383" s="94"/>
      <c r="L383" s="94"/>
      <c r="M383" s="94"/>
      <c r="N383" s="94"/>
      <c r="O383" s="94"/>
      <c r="P383" s="94"/>
      <c r="Q383" s="94"/>
      <c r="R383" s="94"/>
      <c r="S383" s="94"/>
      <c r="T383" s="94"/>
      <c r="U383" s="94"/>
      <c r="V383" s="94"/>
      <c r="W383" s="93">
        <f t="shared" si="114"/>
        <v>0</v>
      </c>
      <c r="X383" s="124"/>
      <c r="Y383" s="124"/>
      <c r="Z383" s="124"/>
      <c r="AA383" s="124"/>
      <c r="AB383" s="93">
        <f>IFERROR(VLOOKUP(K383,'Վարկանիշային չափորոշիչներ'!$G$6:$GE$68,4,FALSE),0)</f>
        <v>0</v>
      </c>
      <c r="AC383" s="93">
        <f>IFERROR(VLOOKUP(L383,'Վարկանիշային չափորոշիչներ'!$G$6:$GE$68,4,FALSE),0)</f>
        <v>0</v>
      </c>
      <c r="AD383" s="93">
        <f>IFERROR(VLOOKUP(M383,'Վարկանիշային չափորոշիչներ'!$G$6:$GE$68,4,FALSE),0)</f>
        <v>0</v>
      </c>
      <c r="AE383" s="93">
        <f>IFERROR(VLOOKUP(N383,'Վարկանիշային չափորոշիչներ'!$G$6:$GE$68,4,FALSE),0)</f>
        <v>0</v>
      </c>
      <c r="AF383" s="93">
        <f>IFERROR(VLOOKUP(O383,'Վարկանիշային չափորոշիչներ'!$G$6:$GE$68,4,FALSE),0)</f>
        <v>0</v>
      </c>
      <c r="AG383" s="93">
        <f>IFERROR(VLOOKUP(P383,'Վարկանիշային չափորոշիչներ'!$G$6:$GE$68,4,FALSE),0)</f>
        <v>0</v>
      </c>
      <c r="AH383" s="93">
        <f>IFERROR(VLOOKUP(Q383,'Վարկանիշային չափորոշիչներ'!$G$6:$GE$68,4,FALSE),0)</f>
        <v>0</v>
      </c>
      <c r="AI383" s="93">
        <f>IFERROR(VLOOKUP(R383,'Վարկանիշային չափորոշիչներ'!$G$6:$GE$68,4,FALSE),0)</f>
        <v>0</v>
      </c>
      <c r="AJ383" s="93">
        <f>IFERROR(VLOOKUP(S383,'Վարկանիշային չափորոշիչներ'!$G$6:$GE$68,4,FALSE),0)</f>
        <v>0</v>
      </c>
      <c r="AK383" s="93">
        <f>IFERROR(VLOOKUP(T383,'Վարկանիշային չափորոշիչներ'!$G$6:$GE$68,4,FALSE),0)</f>
        <v>0</v>
      </c>
      <c r="AL383" s="93">
        <f>IFERROR(VLOOKUP(U383,'Վարկանիշային չափորոշիչներ'!$G$6:$GE$68,4,FALSE),0)</f>
        <v>0</v>
      </c>
      <c r="AM383" s="93">
        <f>IFERROR(VLOOKUP(V383,'Վարկանիշային չափորոշիչներ'!$G$6:$GE$68,4,FALSE),0)</f>
        <v>0</v>
      </c>
      <c r="AN383" s="93">
        <f t="shared" si="100"/>
        <v>0</v>
      </c>
    </row>
    <row r="384" spans="1:40" s="44" customFormat="1" ht="24" outlineLevel="2">
      <c r="A384" s="239">
        <v>1207</v>
      </c>
      <c r="B384" s="239">
        <v>11003</v>
      </c>
      <c r="C384" s="333" t="s">
        <v>479</v>
      </c>
      <c r="D384" s="240"/>
      <c r="E384" s="240"/>
      <c r="F384" s="241"/>
      <c r="G384" s="242"/>
      <c r="H384" s="242"/>
      <c r="I384" s="112"/>
      <c r="J384" s="112"/>
      <c r="K384" s="94"/>
      <c r="L384" s="94"/>
      <c r="M384" s="94"/>
      <c r="N384" s="94"/>
      <c r="O384" s="94"/>
      <c r="P384" s="94"/>
      <c r="Q384" s="94"/>
      <c r="R384" s="94"/>
      <c r="S384" s="94"/>
      <c r="T384" s="94"/>
      <c r="U384" s="94"/>
      <c r="V384" s="94"/>
      <c r="W384" s="93">
        <f t="shared" si="114"/>
        <v>0</v>
      </c>
      <c r="X384" s="124"/>
      <c r="Y384" s="124"/>
      <c r="Z384" s="124"/>
      <c r="AA384" s="124"/>
      <c r="AB384" s="93">
        <f>IFERROR(VLOOKUP(K384,'Վարկանիշային չափորոշիչներ'!$G$6:$GE$68,4,FALSE),0)</f>
        <v>0</v>
      </c>
      <c r="AC384" s="93">
        <f>IFERROR(VLOOKUP(L384,'Վարկանիշային չափորոշիչներ'!$G$6:$GE$68,4,FALSE),0)</f>
        <v>0</v>
      </c>
      <c r="AD384" s="93">
        <f>IFERROR(VLOOKUP(M384,'Վարկանիշային չափորոշիչներ'!$G$6:$GE$68,4,FALSE),0)</f>
        <v>0</v>
      </c>
      <c r="AE384" s="93">
        <f>IFERROR(VLOOKUP(N384,'Վարկանիշային չափորոշիչներ'!$G$6:$GE$68,4,FALSE),0)</f>
        <v>0</v>
      </c>
      <c r="AF384" s="93">
        <f>IFERROR(VLOOKUP(O384,'Վարկանիշային չափորոշիչներ'!$G$6:$GE$68,4,FALSE),0)</f>
        <v>0</v>
      </c>
      <c r="AG384" s="93">
        <f>IFERROR(VLOOKUP(P384,'Վարկանիշային չափորոշիչներ'!$G$6:$GE$68,4,FALSE),0)</f>
        <v>0</v>
      </c>
      <c r="AH384" s="93">
        <f>IFERROR(VLOOKUP(Q384,'Վարկանիշային չափորոշիչներ'!$G$6:$GE$68,4,FALSE),0)</f>
        <v>0</v>
      </c>
      <c r="AI384" s="93">
        <f>IFERROR(VLOOKUP(R384,'Վարկանիշային չափորոշիչներ'!$G$6:$GE$68,4,FALSE),0)</f>
        <v>0</v>
      </c>
      <c r="AJ384" s="93">
        <f>IFERROR(VLOOKUP(S384,'Վարկանիշային չափորոշիչներ'!$G$6:$GE$68,4,FALSE),0)</f>
        <v>0</v>
      </c>
      <c r="AK384" s="93">
        <f>IFERROR(VLOOKUP(T384,'Վարկանիշային չափորոշիչներ'!$G$6:$GE$68,4,FALSE),0)</f>
        <v>0</v>
      </c>
      <c r="AL384" s="93">
        <f>IFERROR(VLOOKUP(U384,'Վարկանիշային չափորոշիչներ'!$G$6:$GE$68,4,FALSE),0)</f>
        <v>0</v>
      </c>
      <c r="AM384" s="93">
        <f>IFERROR(VLOOKUP(V384,'Վարկանիշային չափորոշիչներ'!$G$6:$GE$68,4,FALSE),0)</f>
        <v>0</v>
      </c>
      <c r="AN384" s="93">
        <f t="shared" si="100"/>
        <v>0</v>
      </c>
    </row>
    <row r="385" spans="1:40" s="44" customFormat="1" ht="24" outlineLevel="2">
      <c r="A385" s="239">
        <v>1207</v>
      </c>
      <c r="B385" s="239">
        <v>11004</v>
      </c>
      <c r="C385" s="333" t="s">
        <v>480</v>
      </c>
      <c r="D385" s="240"/>
      <c r="E385" s="240"/>
      <c r="F385" s="241"/>
      <c r="G385" s="242"/>
      <c r="H385" s="242"/>
      <c r="I385" s="112"/>
      <c r="J385" s="112"/>
      <c r="K385" s="94"/>
      <c r="L385" s="94"/>
      <c r="M385" s="94"/>
      <c r="N385" s="94"/>
      <c r="O385" s="94"/>
      <c r="P385" s="94"/>
      <c r="Q385" s="94"/>
      <c r="R385" s="94"/>
      <c r="S385" s="94"/>
      <c r="T385" s="94"/>
      <c r="U385" s="94"/>
      <c r="V385" s="94"/>
      <c r="W385" s="93">
        <f t="shared" si="114"/>
        <v>0</v>
      </c>
      <c r="X385" s="124"/>
      <c r="Y385" s="124"/>
      <c r="Z385" s="124"/>
      <c r="AA385" s="124"/>
      <c r="AB385" s="93">
        <f>IFERROR(VLOOKUP(K385,'Վարկանիշային չափորոշիչներ'!$G$6:$GE$68,4,FALSE),0)</f>
        <v>0</v>
      </c>
      <c r="AC385" s="93">
        <f>IFERROR(VLOOKUP(L385,'Վարկանիշային չափորոշիչներ'!$G$6:$GE$68,4,FALSE),0)</f>
        <v>0</v>
      </c>
      <c r="AD385" s="93">
        <f>IFERROR(VLOOKUP(M385,'Վարկանիշային չափորոշիչներ'!$G$6:$GE$68,4,FALSE),0)</f>
        <v>0</v>
      </c>
      <c r="AE385" s="93">
        <f>IFERROR(VLOOKUP(N385,'Վարկանիշային չափորոշիչներ'!$G$6:$GE$68,4,FALSE),0)</f>
        <v>0</v>
      </c>
      <c r="AF385" s="93">
        <f>IFERROR(VLOOKUP(O385,'Վարկանիշային չափորոշիչներ'!$G$6:$GE$68,4,FALSE),0)</f>
        <v>0</v>
      </c>
      <c r="AG385" s="93">
        <f>IFERROR(VLOOKUP(P385,'Վարկանիշային չափորոշիչներ'!$G$6:$GE$68,4,FALSE),0)</f>
        <v>0</v>
      </c>
      <c r="AH385" s="93">
        <f>IFERROR(VLOOKUP(Q385,'Վարկանիշային չափորոշիչներ'!$G$6:$GE$68,4,FALSE),0)</f>
        <v>0</v>
      </c>
      <c r="AI385" s="93">
        <f>IFERROR(VLOOKUP(R385,'Վարկանիշային չափորոշիչներ'!$G$6:$GE$68,4,FALSE),0)</f>
        <v>0</v>
      </c>
      <c r="AJ385" s="93">
        <f>IFERROR(VLOOKUP(S385,'Վարկանիշային չափորոշիչներ'!$G$6:$GE$68,4,FALSE),0)</f>
        <v>0</v>
      </c>
      <c r="AK385" s="93">
        <f>IFERROR(VLOOKUP(T385,'Վարկանիշային չափորոշիչներ'!$G$6:$GE$68,4,FALSE),0)</f>
        <v>0</v>
      </c>
      <c r="AL385" s="93">
        <f>IFERROR(VLOOKUP(U385,'Վարկանիշային չափորոշիչներ'!$G$6:$GE$68,4,FALSE),0)</f>
        <v>0</v>
      </c>
      <c r="AM385" s="93">
        <f>IFERROR(VLOOKUP(V385,'Վարկանիշային չափորոշիչներ'!$G$6:$GE$68,4,FALSE),0)</f>
        <v>0</v>
      </c>
      <c r="AN385" s="93">
        <f t="shared" si="100"/>
        <v>0</v>
      </c>
    </row>
    <row r="386" spans="1:40" s="44" customFormat="1" outlineLevel="2">
      <c r="A386" s="239">
        <v>1207</v>
      </c>
      <c r="B386" s="239">
        <v>11005</v>
      </c>
      <c r="C386" s="333" t="s">
        <v>481</v>
      </c>
      <c r="D386" s="240"/>
      <c r="E386" s="240"/>
      <c r="F386" s="241"/>
      <c r="G386" s="242"/>
      <c r="H386" s="242"/>
      <c r="I386" s="112"/>
      <c r="J386" s="112"/>
      <c r="K386" s="94"/>
      <c r="L386" s="94"/>
      <c r="M386" s="94"/>
      <c r="N386" s="94"/>
      <c r="O386" s="94"/>
      <c r="P386" s="94"/>
      <c r="Q386" s="94"/>
      <c r="R386" s="94"/>
      <c r="S386" s="94"/>
      <c r="T386" s="94"/>
      <c r="U386" s="94"/>
      <c r="V386" s="94"/>
      <c r="W386" s="93">
        <f t="shared" si="114"/>
        <v>0</v>
      </c>
      <c r="X386" s="124"/>
      <c r="Y386" s="124"/>
      <c r="Z386" s="124"/>
      <c r="AA386" s="124"/>
      <c r="AB386" s="93">
        <f>IFERROR(VLOOKUP(K386,'Վարկանիշային չափորոշիչներ'!$G$6:$GE$68,4,FALSE),0)</f>
        <v>0</v>
      </c>
      <c r="AC386" s="93">
        <f>IFERROR(VLOOKUP(L386,'Վարկանիշային չափորոշիչներ'!$G$6:$GE$68,4,FALSE),0)</f>
        <v>0</v>
      </c>
      <c r="AD386" s="93">
        <f>IFERROR(VLOOKUP(M386,'Վարկանիշային չափորոշիչներ'!$G$6:$GE$68,4,FALSE),0)</f>
        <v>0</v>
      </c>
      <c r="AE386" s="93">
        <f>IFERROR(VLOOKUP(N386,'Վարկանիշային չափորոշիչներ'!$G$6:$GE$68,4,FALSE),0)</f>
        <v>0</v>
      </c>
      <c r="AF386" s="93">
        <f>IFERROR(VLOOKUP(O386,'Վարկանիշային չափորոշիչներ'!$G$6:$GE$68,4,FALSE),0)</f>
        <v>0</v>
      </c>
      <c r="AG386" s="93">
        <f>IFERROR(VLOOKUP(P386,'Վարկանիշային չափորոշիչներ'!$G$6:$GE$68,4,FALSE),0)</f>
        <v>0</v>
      </c>
      <c r="AH386" s="93">
        <f>IFERROR(VLOOKUP(Q386,'Վարկանիշային չափորոշիչներ'!$G$6:$GE$68,4,FALSE),0)</f>
        <v>0</v>
      </c>
      <c r="AI386" s="93">
        <f>IFERROR(VLOOKUP(R386,'Վարկանիշային չափորոշիչներ'!$G$6:$GE$68,4,FALSE),0)</f>
        <v>0</v>
      </c>
      <c r="AJ386" s="93">
        <f>IFERROR(VLOOKUP(S386,'Վարկանիշային չափորոշիչներ'!$G$6:$GE$68,4,FALSE),0)</f>
        <v>0</v>
      </c>
      <c r="AK386" s="93">
        <f>IFERROR(VLOOKUP(T386,'Վարկանիշային չափորոշիչներ'!$G$6:$GE$68,4,FALSE),0)</f>
        <v>0</v>
      </c>
      <c r="AL386" s="93">
        <f>IFERROR(VLOOKUP(U386,'Վարկանիշային չափորոշիչներ'!$G$6:$GE$68,4,FALSE),0)</f>
        <v>0</v>
      </c>
      <c r="AM386" s="93">
        <f>IFERROR(VLOOKUP(V386,'Վարկանիշային չափորոշիչներ'!$G$6:$GE$68,4,FALSE),0)</f>
        <v>0</v>
      </c>
      <c r="AN386" s="93">
        <f t="shared" si="100"/>
        <v>0</v>
      </c>
    </row>
    <row r="387" spans="1:40" s="44" customFormat="1" outlineLevel="2">
      <c r="A387" s="239">
        <v>1207</v>
      </c>
      <c r="B387" s="239">
        <v>11007</v>
      </c>
      <c r="C387" s="333" t="s">
        <v>482</v>
      </c>
      <c r="D387" s="240"/>
      <c r="E387" s="240"/>
      <c r="F387" s="241"/>
      <c r="G387" s="242"/>
      <c r="H387" s="242"/>
      <c r="I387" s="112"/>
      <c r="J387" s="112"/>
      <c r="K387" s="94"/>
      <c r="L387" s="94"/>
      <c r="M387" s="94"/>
      <c r="N387" s="94"/>
      <c r="O387" s="94"/>
      <c r="P387" s="94"/>
      <c r="Q387" s="94"/>
      <c r="R387" s="94"/>
      <c r="S387" s="94"/>
      <c r="T387" s="94"/>
      <c r="U387" s="94"/>
      <c r="V387" s="94"/>
      <c r="W387" s="93">
        <f t="shared" si="114"/>
        <v>0</v>
      </c>
      <c r="X387" s="124"/>
      <c r="Y387" s="124"/>
      <c r="Z387" s="124"/>
      <c r="AA387" s="124"/>
      <c r="AB387" s="93">
        <f>IFERROR(VLOOKUP(K387,'Վարկանիշային չափորոշիչներ'!$G$6:$GE$68,4,FALSE),0)</f>
        <v>0</v>
      </c>
      <c r="AC387" s="93">
        <f>IFERROR(VLOOKUP(L387,'Վարկանիշային չափորոշիչներ'!$G$6:$GE$68,4,FALSE),0)</f>
        <v>0</v>
      </c>
      <c r="AD387" s="93">
        <f>IFERROR(VLOOKUP(M387,'Վարկանիշային չափորոշիչներ'!$G$6:$GE$68,4,FALSE),0)</f>
        <v>0</v>
      </c>
      <c r="AE387" s="93">
        <f>IFERROR(VLOOKUP(N387,'Վարկանիշային չափորոշիչներ'!$G$6:$GE$68,4,FALSE),0)</f>
        <v>0</v>
      </c>
      <c r="AF387" s="93">
        <f>IFERROR(VLOOKUP(O387,'Վարկանիշային չափորոշիչներ'!$G$6:$GE$68,4,FALSE),0)</f>
        <v>0</v>
      </c>
      <c r="AG387" s="93">
        <f>IFERROR(VLOOKUP(P387,'Վարկանիշային չափորոշիչներ'!$G$6:$GE$68,4,FALSE),0)</f>
        <v>0</v>
      </c>
      <c r="AH387" s="93">
        <f>IFERROR(VLOOKUP(Q387,'Վարկանիշային չափորոշիչներ'!$G$6:$GE$68,4,FALSE),0)</f>
        <v>0</v>
      </c>
      <c r="AI387" s="93">
        <f>IFERROR(VLOOKUP(R387,'Վարկանիշային չափորոշիչներ'!$G$6:$GE$68,4,FALSE),0)</f>
        <v>0</v>
      </c>
      <c r="AJ387" s="93">
        <f>IFERROR(VLOOKUP(S387,'Վարկանիշային չափորոշիչներ'!$G$6:$GE$68,4,FALSE),0)</f>
        <v>0</v>
      </c>
      <c r="AK387" s="93">
        <f>IFERROR(VLOOKUP(T387,'Վարկանիշային չափորոշիչներ'!$G$6:$GE$68,4,FALSE),0)</f>
        <v>0</v>
      </c>
      <c r="AL387" s="93">
        <f>IFERROR(VLOOKUP(U387,'Վարկանիշային չափորոշիչներ'!$G$6:$GE$68,4,FALSE),0)</f>
        <v>0</v>
      </c>
      <c r="AM387" s="93">
        <f>IFERROR(VLOOKUP(V387,'Վարկանիշային չափորոշիչներ'!$G$6:$GE$68,4,FALSE),0)</f>
        <v>0</v>
      </c>
      <c r="AN387" s="93">
        <f t="shared" ref="AN387:AN441" si="115">SUM(AB387:AM387)</f>
        <v>0</v>
      </c>
    </row>
    <row r="388" spans="1:40" ht="36" outlineLevel="2">
      <c r="A388" s="239">
        <v>1207</v>
      </c>
      <c r="B388" s="239">
        <v>11017</v>
      </c>
      <c r="C388" s="333" t="s">
        <v>483</v>
      </c>
      <c r="D388" s="240"/>
      <c r="E388" s="240"/>
      <c r="F388" s="241"/>
      <c r="G388" s="242"/>
      <c r="H388" s="242"/>
      <c r="I388" s="112"/>
      <c r="J388" s="112"/>
      <c r="K388" s="94"/>
      <c r="L388" s="94"/>
      <c r="M388" s="94"/>
      <c r="N388" s="94"/>
      <c r="O388" s="94"/>
      <c r="P388" s="94"/>
      <c r="Q388" s="94"/>
      <c r="R388" s="94"/>
      <c r="S388" s="94"/>
      <c r="T388" s="94"/>
      <c r="U388" s="94"/>
      <c r="V388" s="94"/>
      <c r="W388" s="93">
        <f t="shared" si="114"/>
        <v>0</v>
      </c>
      <c r="X388" s="108"/>
      <c r="Y388" s="108"/>
      <c r="Z388" s="108"/>
      <c r="AA388" s="108"/>
      <c r="AB388" s="93">
        <f>IFERROR(VLOOKUP(K388,'Վարկանիշային չափորոշիչներ'!$G$6:$GE$68,4,FALSE),0)</f>
        <v>0</v>
      </c>
      <c r="AC388" s="93">
        <f>IFERROR(VLOOKUP(L388,'Վարկանիշային չափորոշիչներ'!$G$6:$GE$68,4,FALSE),0)</f>
        <v>0</v>
      </c>
      <c r="AD388" s="93">
        <f>IFERROR(VLOOKUP(M388,'Վարկանիշային չափորոշիչներ'!$G$6:$GE$68,4,FALSE),0)</f>
        <v>0</v>
      </c>
      <c r="AE388" s="93">
        <f>IFERROR(VLOOKUP(N388,'Վարկանիշային չափորոշիչներ'!$G$6:$GE$68,4,FALSE),0)</f>
        <v>0</v>
      </c>
      <c r="AF388" s="93">
        <f>IFERROR(VLOOKUP(O388,'Վարկանիշային չափորոշիչներ'!$G$6:$GE$68,4,FALSE),0)</f>
        <v>0</v>
      </c>
      <c r="AG388" s="93">
        <f>IFERROR(VLOOKUP(P388,'Վարկանիշային չափորոշիչներ'!$G$6:$GE$68,4,FALSE),0)</f>
        <v>0</v>
      </c>
      <c r="AH388" s="93">
        <f>IFERROR(VLOOKUP(Q388,'Վարկանիշային չափորոշիչներ'!$G$6:$GE$68,4,FALSE),0)</f>
        <v>0</v>
      </c>
      <c r="AI388" s="93">
        <f>IFERROR(VLOOKUP(R388,'Վարկանիշային չափորոշիչներ'!$G$6:$GE$68,4,FALSE),0)</f>
        <v>0</v>
      </c>
      <c r="AJ388" s="93">
        <f>IFERROR(VLOOKUP(S388,'Վարկանիշային չափորոշիչներ'!$G$6:$GE$68,4,FALSE),0)</f>
        <v>0</v>
      </c>
      <c r="AK388" s="93">
        <f>IFERROR(VLOOKUP(T388,'Վարկանիշային չափորոշիչներ'!$G$6:$GE$68,4,FALSE),0)</f>
        <v>0</v>
      </c>
      <c r="AL388" s="93">
        <f>IFERROR(VLOOKUP(U388,'Վարկանիշային չափորոշիչներ'!$G$6:$GE$68,4,FALSE),0)</f>
        <v>0</v>
      </c>
      <c r="AM388" s="93">
        <f>IFERROR(VLOOKUP(V388,'Վարկանիշային չափորոշիչներ'!$G$6:$GE$68,4,FALSE),0)</f>
        <v>0</v>
      </c>
      <c r="AN388" s="93">
        <f t="shared" si="115"/>
        <v>0</v>
      </c>
    </row>
    <row r="389" spans="1:40" outlineLevel="2">
      <c r="A389" s="239">
        <v>1207</v>
      </c>
      <c r="B389" s="331">
        <v>11018</v>
      </c>
      <c r="C389" s="333" t="s">
        <v>484</v>
      </c>
      <c r="D389" s="240"/>
      <c r="E389" s="240"/>
      <c r="F389" s="241"/>
      <c r="G389" s="242"/>
      <c r="H389" s="242"/>
      <c r="I389" s="112"/>
      <c r="J389" s="112"/>
      <c r="K389" s="94"/>
      <c r="L389" s="94"/>
      <c r="M389" s="94"/>
      <c r="N389" s="94"/>
      <c r="O389" s="94"/>
      <c r="P389" s="94"/>
      <c r="Q389" s="94"/>
      <c r="R389" s="94"/>
      <c r="S389" s="94"/>
      <c r="T389" s="94"/>
      <c r="U389" s="94"/>
      <c r="V389" s="94"/>
      <c r="W389" s="93">
        <f t="shared" si="114"/>
        <v>0</v>
      </c>
      <c r="X389" s="108"/>
      <c r="Y389" s="108"/>
      <c r="Z389" s="108"/>
      <c r="AA389" s="108"/>
      <c r="AB389" s="93">
        <f>IFERROR(VLOOKUP(K389,'Վարկանիշային չափորոշիչներ'!$G$6:$GE$68,4,FALSE),0)</f>
        <v>0</v>
      </c>
      <c r="AC389" s="93">
        <f>IFERROR(VLOOKUP(L389,'Վարկանիշային չափորոշիչներ'!$G$6:$GE$68,4,FALSE),0)</f>
        <v>0</v>
      </c>
      <c r="AD389" s="93">
        <f>IFERROR(VLOOKUP(M389,'Վարկանիշային չափորոշիչներ'!$G$6:$GE$68,4,FALSE),0)</f>
        <v>0</v>
      </c>
      <c r="AE389" s="93">
        <f>IFERROR(VLOOKUP(N389,'Վարկանիշային չափորոշիչներ'!$G$6:$GE$68,4,FALSE),0)</f>
        <v>0</v>
      </c>
      <c r="AF389" s="93">
        <f>IFERROR(VLOOKUP(O389,'Վարկանիշային չափորոշիչներ'!$G$6:$GE$68,4,FALSE),0)</f>
        <v>0</v>
      </c>
      <c r="AG389" s="93">
        <f>IFERROR(VLOOKUP(P389,'Վարկանիշային չափորոշիչներ'!$G$6:$GE$68,4,FALSE),0)</f>
        <v>0</v>
      </c>
      <c r="AH389" s="93">
        <f>IFERROR(VLOOKUP(Q389,'Վարկանիշային չափորոշիչներ'!$G$6:$GE$68,4,FALSE),0)</f>
        <v>0</v>
      </c>
      <c r="AI389" s="93">
        <f>IFERROR(VLOOKUP(R389,'Վարկանիշային չափորոշիչներ'!$G$6:$GE$68,4,FALSE),0)</f>
        <v>0</v>
      </c>
      <c r="AJ389" s="93">
        <f>IFERROR(VLOOKUP(S389,'Վարկանիշային չափորոշիչներ'!$G$6:$GE$68,4,FALSE),0)</f>
        <v>0</v>
      </c>
      <c r="AK389" s="93">
        <f>IFERROR(VLOOKUP(T389,'Վարկանիշային չափորոշիչներ'!$G$6:$GE$68,4,FALSE),0)</f>
        <v>0</v>
      </c>
      <c r="AL389" s="93">
        <f>IFERROR(VLOOKUP(U389,'Վարկանիշային չափորոշիչներ'!$G$6:$GE$68,4,FALSE),0)</f>
        <v>0</v>
      </c>
      <c r="AM389" s="93">
        <f>IFERROR(VLOOKUP(V389,'Վարկանիշային չափորոշիչներ'!$G$6:$GE$68,4,FALSE),0)</f>
        <v>0</v>
      </c>
      <c r="AN389" s="93">
        <f t="shared" si="115"/>
        <v>0</v>
      </c>
    </row>
    <row r="390" spans="1:40" outlineLevel="1">
      <c r="A390" s="236">
        <v>1208</v>
      </c>
      <c r="B390" s="236"/>
      <c r="C390" s="366" t="s">
        <v>485</v>
      </c>
      <c r="D390" s="237">
        <f>SUM(D391:D393)</f>
        <v>0</v>
      </c>
      <c r="E390" s="237">
        <f>SUM(E391:E393)</f>
        <v>0</v>
      </c>
      <c r="F390" s="238">
        <f t="shared" ref="F390:H390" si="116">SUM(F391:F393)</f>
        <v>0</v>
      </c>
      <c r="G390" s="238">
        <f t="shared" si="116"/>
        <v>0</v>
      </c>
      <c r="H390" s="238">
        <f t="shared" si="116"/>
        <v>0</v>
      </c>
      <c r="I390" s="114" t="s">
        <v>79</v>
      </c>
      <c r="J390" s="114" t="s">
        <v>79</v>
      </c>
      <c r="K390" s="114" t="s">
        <v>79</v>
      </c>
      <c r="L390" s="114" t="s">
        <v>79</v>
      </c>
      <c r="M390" s="114" t="s">
        <v>79</v>
      </c>
      <c r="N390" s="114" t="s">
        <v>79</v>
      </c>
      <c r="O390" s="114" t="s">
        <v>79</v>
      </c>
      <c r="P390" s="114" t="s">
        <v>79</v>
      </c>
      <c r="Q390" s="114" t="s">
        <v>79</v>
      </c>
      <c r="R390" s="114" t="s">
        <v>79</v>
      </c>
      <c r="S390" s="114" t="s">
        <v>79</v>
      </c>
      <c r="T390" s="114" t="s">
        <v>79</v>
      </c>
      <c r="U390" s="114" t="s">
        <v>79</v>
      </c>
      <c r="V390" s="114" t="s">
        <v>79</v>
      </c>
      <c r="W390" s="114" t="s">
        <v>79</v>
      </c>
      <c r="X390" s="108"/>
      <c r="Y390" s="108"/>
      <c r="Z390" s="108"/>
      <c r="AA390" s="108"/>
      <c r="AB390" s="93">
        <f>IFERROR(VLOOKUP(K390,'Վարկանիշային չափորոշիչներ'!$G$6:$GE$68,4,FALSE),0)</f>
        <v>0</v>
      </c>
      <c r="AC390" s="93">
        <f>IFERROR(VLOOKUP(L390,'Վարկանիշային չափորոշիչներ'!$G$6:$GE$68,4,FALSE),0)</f>
        <v>0</v>
      </c>
      <c r="AD390" s="93">
        <f>IFERROR(VLOOKUP(M390,'Վարկանիշային չափորոշիչներ'!$G$6:$GE$68,4,FALSE),0)</f>
        <v>0</v>
      </c>
      <c r="AE390" s="93">
        <f>IFERROR(VLOOKUP(N390,'Վարկանիշային չափորոշիչներ'!$G$6:$GE$68,4,FALSE),0)</f>
        <v>0</v>
      </c>
      <c r="AF390" s="93">
        <f>IFERROR(VLOOKUP(O390,'Վարկանիշային չափորոշիչներ'!$G$6:$GE$68,4,FALSE),0)</f>
        <v>0</v>
      </c>
      <c r="AG390" s="93">
        <f>IFERROR(VLOOKUP(P390,'Վարկանիշային չափորոշիչներ'!$G$6:$GE$68,4,FALSE),0)</f>
        <v>0</v>
      </c>
      <c r="AH390" s="93">
        <f>IFERROR(VLOOKUP(Q390,'Վարկանիշային չափորոշիչներ'!$G$6:$GE$68,4,FALSE),0)</f>
        <v>0</v>
      </c>
      <c r="AI390" s="93">
        <f>IFERROR(VLOOKUP(R390,'Վարկանիշային չափորոշիչներ'!$G$6:$GE$68,4,FALSE),0)</f>
        <v>0</v>
      </c>
      <c r="AJ390" s="93">
        <f>IFERROR(VLOOKUP(S390,'Վարկանիշային չափորոշիչներ'!$G$6:$GE$68,4,FALSE),0)</f>
        <v>0</v>
      </c>
      <c r="AK390" s="93">
        <f>IFERROR(VLOOKUP(T390,'Վարկանիշային չափորոշիչներ'!$G$6:$GE$68,4,FALSE),0)</f>
        <v>0</v>
      </c>
      <c r="AL390" s="93">
        <f>IFERROR(VLOOKUP(U390,'Վարկանիշային չափորոշիչներ'!$G$6:$GE$68,4,FALSE),0)</f>
        <v>0</v>
      </c>
      <c r="AM390" s="93">
        <f>IFERROR(VLOOKUP(V390,'Վարկանիշային չափորոշիչներ'!$G$6:$GE$68,4,FALSE),0)</f>
        <v>0</v>
      </c>
      <c r="AN390" s="93">
        <f t="shared" si="115"/>
        <v>0</v>
      </c>
    </row>
    <row r="391" spans="1:40" s="44" customFormat="1" outlineLevel="2">
      <c r="A391" s="239">
        <v>1208</v>
      </c>
      <c r="B391" s="239">
        <v>11001</v>
      </c>
      <c r="C391" s="333" t="s">
        <v>486</v>
      </c>
      <c r="D391" s="240"/>
      <c r="E391" s="240"/>
      <c r="F391" s="241"/>
      <c r="G391" s="242"/>
      <c r="H391" s="242"/>
      <c r="I391" s="112"/>
      <c r="J391" s="112"/>
      <c r="K391" s="94"/>
      <c r="L391" s="94"/>
      <c r="M391" s="94"/>
      <c r="N391" s="94"/>
      <c r="O391" s="94"/>
      <c r="P391" s="94"/>
      <c r="Q391" s="94"/>
      <c r="R391" s="94"/>
      <c r="S391" s="94"/>
      <c r="T391" s="94"/>
      <c r="U391" s="94"/>
      <c r="V391" s="94"/>
      <c r="W391" s="93">
        <f t="shared" ref="W391:W394" si="117">AN391</f>
        <v>0</v>
      </c>
      <c r="X391" s="124"/>
      <c r="Y391" s="124"/>
      <c r="Z391" s="124"/>
      <c r="AA391" s="124"/>
      <c r="AB391" s="93">
        <f>IFERROR(VLOOKUP(K391,'Վարկանիշային չափորոշիչներ'!$G$6:$GE$68,4,FALSE),0)</f>
        <v>0</v>
      </c>
      <c r="AC391" s="93">
        <f>IFERROR(VLOOKUP(L391,'Վարկանիշային չափորոշիչներ'!$G$6:$GE$68,4,FALSE),0)</f>
        <v>0</v>
      </c>
      <c r="AD391" s="93">
        <f>IFERROR(VLOOKUP(M391,'Վարկանիշային չափորոշիչներ'!$G$6:$GE$68,4,FALSE),0)</f>
        <v>0</v>
      </c>
      <c r="AE391" s="93">
        <f>IFERROR(VLOOKUP(N391,'Վարկանիշային չափորոշիչներ'!$G$6:$GE$68,4,FALSE),0)</f>
        <v>0</v>
      </c>
      <c r="AF391" s="93">
        <f>IFERROR(VLOOKUP(O391,'Վարկանիշային չափորոշիչներ'!$G$6:$GE$68,4,FALSE),0)</f>
        <v>0</v>
      </c>
      <c r="AG391" s="93">
        <f>IFERROR(VLOOKUP(P391,'Վարկանիշային չափորոշիչներ'!$G$6:$GE$68,4,FALSE),0)</f>
        <v>0</v>
      </c>
      <c r="AH391" s="93">
        <f>IFERROR(VLOOKUP(Q391,'Վարկանիշային չափորոշիչներ'!$G$6:$GE$68,4,FALSE),0)</f>
        <v>0</v>
      </c>
      <c r="AI391" s="93">
        <f>IFERROR(VLOOKUP(R391,'Վարկանիշային չափորոշիչներ'!$G$6:$GE$68,4,FALSE),0)</f>
        <v>0</v>
      </c>
      <c r="AJ391" s="93">
        <f>IFERROR(VLOOKUP(S391,'Վարկանիշային չափորոշիչներ'!$G$6:$GE$68,4,FALSE),0)</f>
        <v>0</v>
      </c>
      <c r="AK391" s="93">
        <f>IFERROR(VLOOKUP(T391,'Վարկանիշային չափորոշիչներ'!$G$6:$GE$68,4,FALSE),0)</f>
        <v>0</v>
      </c>
      <c r="AL391" s="93">
        <f>IFERROR(VLOOKUP(U391,'Վարկանիշային չափորոշիչներ'!$G$6:$GE$68,4,FALSE),0)</f>
        <v>0</v>
      </c>
      <c r="AM391" s="93">
        <f>IFERROR(VLOOKUP(V391,'Վարկանիշային չափորոշիչներ'!$G$6:$GE$68,4,FALSE),0)</f>
        <v>0</v>
      </c>
      <c r="AN391" s="93">
        <f t="shared" si="115"/>
        <v>0</v>
      </c>
    </row>
    <row r="392" spans="1:40" s="44" customFormat="1" outlineLevel="2">
      <c r="A392" s="239">
        <v>1208</v>
      </c>
      <c r="B392" s="239">
        <v>11002</v>
      </c>
      <c r="C392" s="333" t="s">
        <v>487</v>
      </c>
      <c r="D392" s="240"/>
      <c r="E392" s="240"/>
      <c r="F392" s="241"/>
      <c r="G392" s="242"/>
      <c r="H392" s="242"/>
      <c r="I392" s="112"/>
      <c r="J392" s="112"/>
      <c r="K392" s="94"/>
      <c r="L392" s="94"/>
      <c r="M392" s="94"/>
      <c r="N392" s="94"/>
      <c r="O392" s="94"/>
      <c r="P392" s="94"/>
      <c r="Q392" s="94"/>
      <c r="R392" s="94"/>
      <c r="S392" s="94"/>
      <c r="T392" s="94"/>
      <c r="U392" s="94"/>
      <c r="V392" s="94"/>
      <c r="W392" s="93">
        <f t="shared" si="117"/>
        <v>0</v>
      </c>
      <c r="X392" s="124"/>
      <c r="Y392" s="124"/>
      <c r="Z392" s="124"/>
      <c r="AA392" s="124"/>
      <c r="AB392" s="93">
        <f>IFERROR(VLOOKUP(K392,'Վարկանիշային չափորոշիչներ'!$G$6:$GE$68,4,FALSE),0)</f>
        <v>0</v>
      </c>
      <c r="AC392" s="93">
        <f>IFERROR(VLOOKUP(L392,'Վարկանիշային չափորոշիչներ'!$G$6:$GE$68,4,FALSE),0)</f>
        <v>0</v>
      </c>
      <c r="AD392" s="93">
        <f>IFERROR(VLOOKUP(M392,'Վարկանիշային չափորոշիչներ'!$G$6:$GE$68,4,FALSE),0)</f>
        <v>0</v>
      </c>
      <c r="AE392" s="93">
        <f>IFERROR(VLOOKUP(N392,'Վարկանիշային չափորոշիչներ'!$G$6:$GE$68,4,FALSE),0)</f>
        <v>0</v>
      </c>
      <c r="AF392" s="93">
        <f>IFERROR(VLOOKUP(O392,'Վարկանիշային չափորոշիչներ'!$G$6:$GE$68,4,FALSE),0)</f>
        <v>0</v>
      </c>
      <c r="AG392" s="93">
        <f>IFERROR(VLOOKUP(P392,'Վարկանիշային չափորոշիչներ'!$G$6:$GE$68,4,FALSE),0)</f>
        <v>0</v>
      </c>
      <c r="AH392" s="93">
        <f>IFERROR(VLOOKUP(Q392,'Վարկանիշային չափորոշիչներ'!$G$6:$GE$68,4,FALSE),0)</f>
        <v>0</v>
      </c>
      <c r="AI392" s="93">
        <f>IFERROR(VLOOKUP(R392,'Վարկանիշային չափորոշիչներ'!$G$6:$GE$68,4,FALSE),0)</f>
        <v>0</v>
      </c>
      <c r="AJ392" s="93">
        <f>IFERROR(VLOOKUP(S392,'Վարկանիշային չափորոշիչներ'!$G$6:$GE$68,4,FALSE),0)</f>
        <v>0</v>
      </c>
      <c r="AK392" s="93">
        <f>IFERROR(VLOOKUP(T392,'Վարկանիշային չափորոշիչներ'!$G$6:$GE$68,4,FALSE),0)</f>
        <v>0</v>
      </c>
      <c r="AL392" s="93">
        <f>IFERROR(VLOOKUP(U392,'Վարկանիշային չափորոշիչներ'!$G$6:$GE$68,4,FALSE),0)</f>
        <v>0</v>
      </c>
      <c r="AM392" s="93">
        <f>IFERROR(VLOOKUP(V392,'Վարկանիշային չափորոշիչներ'!$G$6:$GE$68,4,FALSE),0)</f>
        <v>0</v>
      </c>
      <c r="AN392" s="93">
        <f t="shared" si="115"/>
        <v>0</v>
      </c>
    </row>
    <row r="393" spans="1:40" s="44" customFormat="1" ht="24" outlineLevel="2">
      <c r="A393" s="239">
        <v>1208</v>
      </c>
      <c r="B393" s="239">
        <v>11003</v>
      </c>
      <c r="C393" s="333" t="s">
        <v>488</v>
      </c>
      <c r="D393" s="240"/>
      <c r="E393" s="240"/>
      <c r="F393" s="241"/>
      <c r="G393" s="242"/>
      <c r="H393" s="242"/>
      <c r="I393" s="112"/>
      <c r="J393" s="112"/>
      <c r="K393" s="94"/>
      <c r="L393" s="94"/>
      <c r="M393" s="94"/>
      <c r="N393" s="94"/>
      <c r="O393" s="94"/>
      <c r="P393" s="94"/>
      <c r="Q393" s="94"/>
      <c r="R393" s="94"/>
      <c r="S393" s="94"/>
      <c r="T393" s="94"/>
      <c r="U393" s="94"/>
      <c r="V393" s="94"/>
      <c r="W393" s="93">
        <f t="shared" si="117"/>
        <v>0</v>
      </c>
      <c r="X393" s="124"/>
      <c r="Y393" s="124"/>
      <c r="Z393" s="124"/>
      <c r="AA393" s="124"/>
      <c r="AB393" s="93">
        <f>IFERROR(VLOOKUP(K393,'Վարկանիշային չափորոշիչներ'!$G$6:$GE$68,4,FALSE),0)</f>
        <v>0</v>
      </c>
      <c r="AC393" s="93">
        <f>IFERROR(VLOOKUP(L393,'Վարկանիշային չափորոշիչներ'!$G$6:$GE$68,4,FALSE),0)</f>
        <v>0</v>
      </c>
      <c r="AD393" s="93">
        <f>IFERROR(VLOOKUP(M393,'Վարկանիշային չափորոշիչներ'!$G$6:$GE$68,4,FALSE),0)</f>
        <v>0</v>
      </c>
      <c r="AE393" s="93">
        <f>IFERROR(VLOOKUP(N393,'Վարկանիշային չափորոշիչներ'!$G$6:$GE$68,4,FALSE),0)</f>
        <v>0</v>
      </c>
      <c r="AF393" s="93">
        <f>IFERROR(VLOOKUP(O393,'Վարկանիշային չափորոշիչներ'!$G$6:$GE$68,4,FALSE),0)</f>
        <v>0</v>
      </c>
      <c r="AG393" s="93">
        <f>IFERROR(VLOOKUP(P393,'Վարկանիշային չափորոշիչներ'!$G$6:$GE$68,4,FALSE),0)</f>
        <v>0</v>
      </c>
      <c r="AH393" s="93">
        <f>IFERROR(VLOOKUP(Q393,'Վարկանիշային չափորոշիչներ'!$G$6:$GE$68,4,FALSE),0)</f>
        <v>0</v>
      </c>
      <c r="AI393" s="93">
        <f>IFERROR(VLOOKUP(R393,'Վարկանիշային չափորոշիչներ'!$G$6:$GE$68,4,FALSE),0)</f>
        <v>0</v>
      </c>
      <c r="AJ393" s="93">
        <f>IFERROR(VLOOKUP(S393,'Վարկանիշային չափորոշիչներ'!$G$6:$GE$68,4,FALSE),0)</f>
        <v>0</v>
      </c>
      <c r="AK393" s="93">
        <f>IFERROR(VLOOKUP(T393,'Վարկանիշային չափորոշիչներ'!$G$6:$GE$68,4,FALSE),0)</f>
        <v>0</v>
      </c>
      <c r="AL393" s="93">
        <f>IFERROR(VLOOKUP(U393,'Վարկանիշային չափորոշիչներ'!$G$6:$GE$68,4,FALSE),0)</f>
        <v>0</v>
      </c>
      <c r="AM393" s="93">
        <f>IFERROR(VLOOKUP(V393,'Վարկանիշային չափորոշիչներ'!$G$6:$GE$68,4,FALSE),0)</f>
        <v>0</v>
      </c>
      <c r="AN393" s="93">
        <f t="shared" si="115"/>
        <v>0</v>
      </c>
    </row>
    <row r="394" spans="1:40" outlineLevel="1">
      <c r="A394" s="243">
        <v>9999</v>
      </c>
      <c r="B394" s="243"/>
      <c r="C394" s="333" t="s">
        <v>489</v>
      </c>
      <c r="D394" s="240"/>
      <c r="E394" s="240"/>
      <c r="F394" s="241"/>
      <c r="G394" s="242"/>
      <c r="H394" s="242"/>
      <c r="I394" s="112"/>
      <c r="J394" s="112"/>
      <c r="K394" s="94"/>
      <c r="L394" s="94"/>
      <c r="M394" s="94"/>
      <c r="N394" s="94"/>
      <c r="O394" s="94"/>
      <c r="P394" s="94"/>
      <c r="Q394" s="94"/>
      <c r="R394" s="94"/>
      <c r="S394" s="94"/>
      <c r="T394" s="94"/>
      <c r="U394" s="94"/>
      <c r="V394" s="94"/>
      <c r="W394" s="93">
        <f t="shared" si="117"/>
        <v>0</v>
      </c>
      <c r="X394" s="108"/>
      <c r="Y394" s="108"/>
      <c r="Z394" s="108"/>
      <c r="AA394" s="108"/>
      <c r="AB394" s="93">
        <f>IFERROR(VLOOKUP(K394,'Վարկանիշային չափորոշիչներ'!$G$6:$GE$68,4,FALSE),0)</f>
        <v>0</v>
      </c>
      <c r="AC394" s="93">
        <f>IFERROR(VLOOKUP(L394,'Վարկանիշային չափորոշիչներ'!$G$6:$GE$68,4,FALSE),0)</f>
        <v>0</v>
      </c>
      <c r="AD394" s="93">
        <f>IFERROR(VLOOKUP(M394,'Վարկանիշային չափորոշիչներ'!$G$6:$GE$68,4,FALSE),0)</f>
        <v>0</v>
      </c>
      <c r="AE394" s="93">
        <f>IFERROR(VLOOKUP(N394,'Վարկանիշային չափորոշիչներ'!$G$6:$GE$68,4,FALSE),0)</f>
        <v>0</v>
      </c>
      <c r="AF394" s="93">
        <f>IFERROR(VLOOKUP(O394,'Վարկանիշային չափորոշիչներ'!$G$6:$GE$68,4,FALSE),0)</f>
        <v>0</v>
      </c>
      <c r="AG394" s="93">
        <f>IFERROR(VLOOKUP(P394,'Վարկանիշային չափորոշիչներ'!$G$6:$GE$68,4,FALSE),0)</f>
        <v>0</v>
      </c>
      <c r="AH394" s="93">
        <f>IFERROR(VLOOKUP(Q394,'Վարկանիշային չափորոշիչներ'!$G$6:$GE$68,4,FALSE),0)</f>
        <v>0</v>
      </c>
      <c r="AI394" s="93">
        <f>IFERROR(VLOOKUP(R394,'Վարկանիշային չափորոշիչներ'!$G$6:$GE$68,4,FALSE),0)</f>
        <v>0</v>
      </c>
      <c r="AJ394" s="93">
        <f>IFERROR(VLOOKUP(S394,'Վարկանիշային չափորոշիչներ'!$G$6:$GE$68,4,FALSE),0)</f>
        <v>0</v>
      </c>
      <c r="AK394" s="93">
        <f>IFERROR(VLOOKUP(T394,'Վարկանիշային չափորոշիչներ'!$G$6:$GE$68,4,FALSE),0)</f>
        <v>0</v>
      </c>
      <c r="AL394" s="93">
        <f>IFERROR(VLOOKUP(U394,'Վարկանիշային չափորոշիչներ'!$G$6:$GE$68,4,FALSE),0)</f>
        <v>0</v>
      </c>
      <c r="AM394" s="93">
        <f>IFERROR(VLOOKUP(V394,'Վարկանիշային չափորոշիչներ'!$G$6:$GE$68,4,FALSE),0)</f>
        <v>0</v>
      </c>
      <c r="AN394" s="93">
        <f t="shared" si="115"/>
        <v>0</v>
      </c>
    </row>
    <row r="395" spans="1:40">
      <c r="A395" s="244" t="s">
        <v>0</v>
      </c>
      <c r="B395" s="244"/>
      <c r="C395" s="367" t="s">
        <v>490</v>
      </c>
      <c r="D395" s="245">
        <f>D396+D398+D403+D408+D420+D424+D428+D432+D438</f>
        <v>0</v>
      </c>
      <c r="E395" s="245">
        <f>E396+E398+E403+E408+E420+E424+E428+E432+E438</f>
        <v>0</v>
      </c>
      <c r="F395" s="246">
        <f t="shared" ref="F395:H395" si="118">F396+F398+F403+F408+F420+F424+F428+F432+F438</f>
        <v>0</v>
      </c>
      <c r="G395" s="246">
        <f t="shared" si="118"/>
        <v>0</v>
      </c>
      <c r="H395" s="246">
        <f t="shared" si="118"/>
        <v>0</v>
      </c>
      <c r="I395" s="113" t="s">
        <v>79</v>
      </c>
      <c r="J395" s="113" t="s">
        <v>79</v>
      </c>
      <c r="K395" s="113" t="s">
        <v>79</v>
      </c>
      <c r="L395" s="113" t="s">
        <v>79</v>
      </c>
      <c r="M395" s="113" t="s">
        <v>79</v>
      </c>
      <c r="N395" s="113" t="s">
        <v>79</v>
      </c>
      <c r="O395" s="113" t="s">
        <v>79</v>
      </c>
      <c r="P395" s="113" t="s">
        <v>79</v>
      </c>
      <c r="Q395" s="113" t="s">
        <v>79</v>
      </c>
      <c r="R395" s="113" t="s">
        <v>79</v>
      </c>
      <c r="S395" s="113" t="s">
        <v>79</v>
      </c>
      <c r="T395" s="113" t="s">
        <v>79</v>
      </c>
      <c r="U395" s="113" t="s">
        <v>79</v>
      </c>
      <c r="V395" s="113" t="s">
        <v>79</v>
      </c>
      <c r="W395" s="113" t="s">
        <v>79</v>
      </c>
      <c r="X395" s="108"/>
      <c r="Y395" s="108"/>
      <c r="Z395" s="108"/>
      <c r="AA395" s="108"/>
      <c r="AB395" s="93">
        <f>IFERROR(VLOOKUP(K395,'Վարկանիշային չափորոշիչներ'!$G$6:$GE$68,4,FALSE),0)</f>
        <v>0</v>
      </c>
      <c r="AC395" s="93">
        <f>IFERROR(VLOOKUP(L395,'Վարկանիշային չափորոշիչներ'!$G$6:$GE$68,4,FALSE),0)</f>
        <v>0</v>
      </c>
      <c r="AD395" s="93">
        <f>IFERROR(VLOOKUP(M395,'Վարկանիշային չափորոշիչներ'!$G$6:$GE$68,4,FALSE),0)</f>
        <v>0</v>
      </c>
      <c r="AE395" s="93">
        <f>IFERROR(VLOOKUP(N395,'Վարկանիշային չափորոշիչներ'!$G$6:$GE$68,4,FALSE),0)</f>
        <v>0</v>
      </c>
      <c r="AF395" s="93">
        <f>IFERROR(VLOOKUP(O395,'Վարկանիշային չափորոշիչներ'!$G$6:$GE$68,4,FALSE),0)</f>
        <v>0</v>
      </c>
      <c r="AG395" s="93">
        <f>IFERROR(VLOOKUP(P395,'Վարկանիշային չափորոշիչներ'!$G$6:$GE$68,4,FALSE),0)</f>
        <v>0</v>
      </c>
      <c r="AH395" s="93">
        <f>IFERROR(VLOOKUP(Q395,'Վարկանիշային չափորոշիչներ'!$G$6:$GE$68,4,FALSE),0)</f>
        <v>0</v>
      </c>
      <c r="AI395" s="93">
        <f>IFERROR(VLOOKUP(R395,'Վարկանիշային չափորոշիչներ'!$G$6:$GE$68,4,FALSE),0)</f>
        <v>0</v>
      </c>
      <c r="AJ395" s="93">
        <f>IFERROR(VLOOKUP(S395,'Վարկանիշային չափորոշիչներ'!$G$6:$GE$68,4,FALSE),0)</f>
        <v>0</v>
      </c>
      <c r="AK395" s="93">
        <f>IFERROR(VLOOKUP(T395,'Վարկանիշային չափորոշիչներ'!$G$6:$GE$68,4,FALSE),0)</f>
        <v>0</v>
      </c>
      <c r="AL395" s="93">
        <f>IFERROR(VLOOKUP(U395,'Վարկանիշային չափորոշիչներ'!$G$6:$GE$68,4,FALSE),0)</f>
        <v>0</v>
      </c>
      <c r="AM395" s="93">
        <f>IFERROR(VLOOKUP(V395,'Վարկանիշային չափորոշիչներ'!$G$6:$GE$68,4,FALSE),0)</f>
        <v>0</v>
      </c>
      <c r="AN395" s="93">
        <f t="shared" si="115"/>
        <v>0</v>
      </c>
    </row>
    <row r="396" spans="1:40" outlineLevel="1">
      <c r="A396" s="236">
        <v>1052</v>
      </c>
      <c r="B396" s="236"/>
      <c r="C396" s="366" t="s">
        <v>491</v>
      </c>
      <c r="D396" s="237">
        <f>SUM(D397)</f>
        <v>0</v>
      </c>
      <c r="E396" s="237">
        <f>SUM(E397)</f>
        <v>0</v>
      </c>
      <c r="F396" s="238">
        <f t="shared" ref="F396:H396" si="119">SUM(F397)</f>
        <v>0</v>
      </c>
      <c r="G396" s="238">
        <f t="shared" si="119"/>
        <v>0</v>
      </c>
      <c r="H396" s="238">
        <f t="shared" si="119"/>
        <v>0</v>
      </c>
      <c r="I396" s="114" t="s">
        <v>79</v>
      </c>
      <c r="J396" s="114" t="s">
        <v>79</v>
      </c>
      <c r="K396" s="114" t="s">
        <v>79</v>
      </c>
      <c r="L396" s="114" t="s">
        <v>79</v>
      </c>
      <c r="M396" s="114" t="s">
        <v>79</v>
      </c>
      <c r="N396" s="114" t="s">
        <v>79</v>
      </c>
      <c r="O396" s="114" t="s">
        <v>79</v>
      </c>
      <c r="P396" s="114" t="s">
        <v>79</v>
      </c>
      <c r="Q396" s="114" t="s">
        <v>79</v>
      </c>
      <c r="R396" s="114" t="s">
        <v>79</v>
      </c>
      <c r="S396" s="114" t="s">
        <v>79</v>
      </c>
      <c r="T396" s="114" t="s">
        <v>79</v>
      </c>
      <c r="U396" s="114" t="s">
        <v>79</v>
      </c>
      <c r="V396" s="114" t="s">
        <v>79</v>
      </c>
      <c r="W396" s="114" t="s">
        <v>79</v>
      </c>
      <c r="X396" s="108"/>
      <c r="Y396" s="108"/>
      <c r="Z396" s="108"/>
      <c r="AA396" s="108"/>
      <c r="AB396" s="93">
        <f>IFERROR(VLOOKUP(K396,'Վարկանիշային չափորոշիչներ'!$G$6:$GE$68,4,FALSE),0)</f>
        <v>0</v>
      </c>
      <c r="AC396" s="93">
        <f>IFERROR(VLOOKUP(L396,'Վարկանիշային չափորոշիչներ'!$G$6:$GE$68,4,FALSE),0)</f>
        <v>0</v>
      </c>
      <c r="AD396" s="93">
        <f>IFERROR(VLOOKUP(M396,'Վարկանիշային չափորոշիչներ'!$G$6:$GE$68,4,FALSE),0)</f>
        <v>0</v>
      </c>
      <c r="AE396" s="93">
        <f>IFERROR(VLOOKUP(N396,'Վարկանիշային չափորոշիչներ'!$G$6:$GE$68,4,FALSE),0)</f>
        <v>0</v>
      </c>
      <c r="AF396" s="93">
        <f>IFERROR(VLOOKUP(O396,'Վարկանիշային չափորոշիչներ'!$G$6:$GE$68,4,FALSE),0)</f>
        <v>0</v>
      </c>
      <c r="AG396" s="93">
        <f>IFERROR(VLOOKUP(P396,'Վարկանիշային չափորոշիչներ'!$G$6:$GE$68,4,FALSE),0)</f>
        <v>0</v>
      </c>
      <c r="AH396" s="93">
        <f>IFERROR(VLOOKUP(Q396,'Վարկանիշային չափորոշիչներ'!$G$6:$GE$68,4,FALSE),0)</f>
        <v>0</v>
      </c>
      <c r="AI396" s="93">
        <f>IFERROR(VLOOKUP(R396,'Վարկանիշային չափորոշիչներ'!$G$6:$GE$68,4,FALSE),0)</f>
        <v>0</v>
      </c>
      <c r="AJ396" s="93">
        <f>IFERROR(VLOOKUP(S396,'Վարկանիշային չափորոշիչներ'!$G$6:$GE$68,4,FALSE),0)</f>
        <v>0</v>
      </c>
      <c r="AK396" s="93">
        <f>IFERROR(VLOOKUP(T396,'Վարկանիշային չափորոշիչներ'!$G$6:$GE$68,4,FALSE),0)</f>
        <v>0</v>
      </c>
      <c r="AL396" s="93">
        <f>IFERROR(VLOOKUP(U396,'Վարկանիշային չափորոշիչներ'!$G$6:$GE$68,4,FALSE),0)</f>
        <v>0</v>
      </c>
      <c r="AM396" s="93">
        <f>IFERROR(VLOOKUP(V396,'Վարկանիշային չափորոշիչներ'!$G$6:$GE$68,4,FALSE),0)</f>
        <v>0</v>
      </c>
      <c r="AN396" s="93">
        <f t="shared" si="115"/>
        <v>0</v>
      </c>
    </row>
    <row r="397" spans="1:40" ht="24" outlineLevel="2">
      <c r="A397" s="239">
        <v>1052</v>
      </c>
      <c r="B397" s="239">
        <v>11001</v>
      </c>
      <c r="C397" s="333" t="s">
        <v>492</v>
      </c>
      <c r="D397" s="247"/>
      <c r="E397" s="247"/>
      <c r="F397" s="264"/>
      <c r="G397" s="242"/>
      <c r="H397" s="242"/>
      <c r="I397" s="112"/>
      <c r="J397" s="112"/>
      <c r="K397" s="94"/>
      <c r="L397" s="94"/>
      <c r="M397" s="94"/>
      <c r="N397" s="94"/>
      <c r="O397" s="94"/>
      <c r="P397" s="94"/>
      <c r="Q397" s="94"/>
      <c r="R397" s="94"/>
      <c r="S397" s="94"/>
      <c r="T397" s="94"/>
      <c r="U397" s="94"/>
      <c r="V397" s="94"/>
      <c r="W397" s="93">
        <f>AN397</f>
        <v>0</v>
      </c>
      <c r="X397" s="108"/>
      <c r="Y397" s="108"/>
      <c r="Z397" s="108"/>
      <c r="AA397" s="108"/>
      <c r="AB397" s="93">
        <f>IFERROR(VLOOKUP(K397,'Վարկանիշային չափորոշիչներ'!$G$6:$GE$68,4,FALSE),0)</f>
        <v>0</v>
      </c>
      <c r="AC397" s="93">
        <f>IFERROR(VLOOKUP(L397,'Վարկանիշային չափորոշիչներ'!$G$6:$GE$68,4,FALSE),0)</f>
        <v>0</v>
      </c>
      <c r="AD397" s="93">
        <f>IFERROR(VLOOKUP(M397,'Վարկանիշային չափորոշիչներ'!$G$6:$GE$68,4,FALSE),0)</f>
        <v>0</v>
      </c>
      <c r="AE397" s="93">
        <f>IFERROR(VLOOKUP(N397,'Վարկանիշային չափորոշիչներ'!$G$6:$GE$68,4,FALSE),0)</f>
        <v>0</v>
      </c>
      <c r="AF397" s="93">
        <f>IFERROR(VLOOKUP(O397,'Վարկանիշային չափորոշիչներ'!$G$6:$GE$68,4,FALSE),0)</f>
        <v>0</v>
      </c>
      <c r="AG397" s="93">
        <f>IFERROR(VLOOKUP(P397,'Վարկանիշային չափորոշիչներ'!$G$6:$GE$68,4,FALSE),0)</f>
        <v>0</v>
      </c>
      <c r="AH397" s="93">
        <f>IFERROR(VLOOKUP(Q397,'Վարկանիշային չափորոշիչներ'!$G$6:$GE$68,4,FALSE),0)</f>
        <v>0</v>
      </c>
      <c r="AI397" s="93">
        <f>IFERROR(VLOOKUP(R397,'Վարկանիշային չափորոշիչներ'!$G$6:$GE$68,4,FALSE),0)</f>
        <v>0</v>
      </c>
      <c r="AJ397" s="93">
        <f>IFERROR(VLOOKUP(S397,'Վարկանիշային չափորոշիչներ'!$G$6:$GE$68,4,FALSE),0)</f>
        <v>0</v>
      </c>
      <c r="AK397" s="93">
        <f>IFERROR(VLOOKUP(T397,'Վարկանիշային չափորոշիչներ'!$G$6:$GE$68,4,FALSE),0)</f>
        <v>0</v>
      </c>
      <c r="AL397" s="93">
        <f>IFERROR(VLOOKUP(U397,'Վարկանիշային չափորոշիչներ'!$G$6:$GE$68,4,FALSE),0)</f>
        <v>0</v>
      </c>
      <c r="AM397" s="93">
        <f>IFERROR(VLOOKUP(V397,'Վարկանիշային չափորոշիչներ'!$G$6:$GE$68,4,FALSE),0)</f>
        <v>0</v>
      </c>
      <c r="AN397" s="93">
        <f t="shared" si="115"/>
        <v>0</v>
      </c>
    </row>
    <row r="398" spans="1:40" ht="24" outlineLevel="1">
      <c r="A398" s="236">
        <v>1057</v>
      </c>
      <c r="B398" s="236"/>
      <c r="C398" s="366" t="s">
        <v>493</v>
      </c>
      <c r="D398" s="237">
        <f>SUM(D399:D402)</f>
        <v>0</v>
      </c>
      <c r="E398" s="237">
        <f>SUM(E399:E402)</f>
        <v>0</v>
      </c>
      <c r="F398" s="238">
        <f t="shared" ref="F398:H398" si="120">SUM(F399:F402)</f>
        <v>0</v>
      </c>
      <c r="G398" s="238">
        <f t="shared" si="120"/>
        <v>0</v>
      </c>
      <c r="H398" s="238">
        <f t="shared" si="120"/>
        <v>0</v>
      </c>
      <c r="I398" s="114" t="s">
        <v>79</v>
      </c>
      <c r="J398" s="114" t="s">
        <v>79</v>
      </c>
      <c r="K398" s="114" t="s">
        <v>79</v>
      </c>
      <c r="L398" s="114" t="s">
        <v>79</v>
      </c>
      <c r="M398" s="114" t="s">
        <v>79</v>
      </c>
      <c r="N398" s="114" t="s">
        <v>79</v>
      </c>
      <c r="O398" s="114" t="s">
        <v>79</v>
      </c>
      <c r="P398" s="114" t="s">
        <v>79</v>
      </c>
      <c r="Q398" s="114" t="s">
        <v>79</v>
      </c>
      <c r="R398" s="114" t="s">
        <v>79</v>
      </c>
      <c r="S398" s="114" t="s">
        <v>79</v>
      </c>
      <c r="T398" s="114" t="s">
        <v>79</v>
      </c>
      <c r="U398" s="114" t="s">
        <v>79</v>
      </c>
      <c r="V398" s="114" t="s">
        <v>79</v>
      </c>
      <c r="W398" s="114" t="s">
        <v>79</v>
      </c>
      <c r="X398" s="108"/>
      <c r="Y398" s="108"/>
      <c r="Z398" s="108"/>
      <c r="AA398" s="108"/>
      <c r="AB398" s="93">
        <f>IFERROR(VLOOKUP(K398,'Վարկանիշային չափորոշիչներ'!$G$6:$GE$68,4,FALSE),0)</f>
        <v>0</v>
      </c>
      <c r="AC398" s="93">
        <f>IFERROR(VLOOKUP(L398,'Վարկանիշային չափորոշիչներ'!$G$6:$GE$68,4,FALSE),0)</f>
        <v>0</v>
      </c>
      <c r="AD398" s="93">
        <f>IFERROR(VLOOKUP(M398,'Վարկանիշային չափորոշիչներ'!$G$6:$GE$68,4,FALSE),0)</f>
        <v>0</v>
      </c>
      <c r="AE398" s="93">
        <f>IFERROR(VLOOKUP(N398,'Վարկանիշային չափորոշիչներ'!$G$6:$GE$68,4,FALSE),0)</f>
        <v>0</v>
      </c>
      <c r="AF398" s="93">
        <f>IFERROR(VLOOKUP(O398,'Վարկանիշային չափորոշիչներ'!$G$6:$GE$68,4,FALSE),0)</f>
        <v>0</v>
      </c>
      <c r="AG398" s="93">
        <f>IFERROR(VLOOKUP(P398,'Վարկանիշային չափորոշիչներ'!$G$6:$GE$68,4,FALSE),0)</f>
        <v>0</v>
      </c>
      <c r="AH398" s="93">
        <f>IFERROR(VLOOKUP(Q398,'Վարկանիշային չափորոշիչներ'!$G$6:$GE$68,4,FALSE),0)</f>
        <v>0</v>
      </c>
      <c r="AI398" s="93">
        <f>IFERROR(VLOOKUP(R398,'Վարկանիշային չափորոշիչներ'!$G$6:$GE$68,4,FALSE),0)</f>
        <v>0</v>
      </c>
      <c r="AJ398" s="93">
        <f>IFERROR(VLOOKUP(S398,'Վարկանիշային չափորոշիչներ'!$G$6:$GE$68,4,FALSE),0)</f>
        <v>0</v>
      </c>
      <c r="AK398" s="93">
        <f>IFERROR(VLOOKUP(T398,'Վարկանիշային չափորոշիչներ'!$G$6:$GE$68,4,FALSE),0)</f>
        <v>0</v>
      </c>
      <c r="AL398" s="93">
        <f>IFERROR(VLOOKUP(U398,'Վարկանիշային չափորոշիչներ'!$G$6:$GE$68,4,FALSE),0)</f>
        <v>0</v>
      </c>
      <c r="AM398" s="93">
        <f>IFERROR(VLOOKUP(V398,'Վարկանիշային չափորոշիչներ'!$G$6:$GE$68,4,FALSE),0)</f>
        <v>0</v>
      </c>
      <c r="AN398" s="93">
        <f t="shared" si="115"/>
        <v>0</v>
      </c>
    </row>
    <row r="399" spans="1:40" ht="24" outlineLevel="2">
      <c r="A399" s="239">
        <v>1057</v>
      </c>
      <c r="B399" s="239">
        <v>11001</v>
      </c>
      <c r="C399" s="333" t="s">
        <v>494</v>
      </c>
      <c r="D399" s="247"/>
      <c r="E399" s="269"/>
      <c r="F399" s="241"/>
      <c r="G399" s="242"/>
      <c r="H399" s="242"/>
      <c r="I399" s="112"/>
      <c r="J399" s="112"/>
      <c r="K399" s="94"/>
      <c r="L399" s="94"/>
      <c r="M399" s="94"/>
      <c r="N399" s="94"/>
      <c r="O399" s="94"/>
      <c r="P399" s="94"/>
      <c r="Q399" s="94"/>
      <c r="R399" s="94"/>
      <c r="S399" s="94"/>
      <c r="T399" s="94"/>
      <c r="U399" s="94"/>
      <c r="V399" s="94"/>
      <c r="W399" s="93">
        <f>AN399</f>
        <v>0</v>
      </c>
      <c r="X399" s="108"/>
      <c r="Y399" s="108"/>
      <c r="Z399" s="108"/>
      <c r="AA399" s="108"/>
      <c r="AB399" s="93">
        <f>IFERROR(VLOOKUP(K399,'Վարկանիշային չափորոշիչներ'!$G$6:$GE$68,4,FALSE),0)</f>
        <v>0</v>
      </c>
      <c r="AC399" s="93">
        <f>IFERROR(VLOOKUP(L399,'Վարկանիշային չափորոշիչներ'!$G$6:$GE$68,4,FALSE),0)</f>
        <v>0</v>
      </c>
      <c r="AD399" s="93">
        <f>IFERROR(VLOOKUP(M399,'Վարկանիշային չափորոշիչներ'!$G$6:$GE$68,4,FALSE),0)</f>
        <v>0</v>
      </c>
      <c r="AE399" s="93">
        <f>IFERROR(VLOOKUP(N399,'Վարկանիշային չափորոշիչներ'!$G$6:$GE$68,4,FALSE),0)</f>
        <v>0</v>
      </c>
      <c r="AF399" s="93">
        <f>IFERROR(VLOOKUP(O399,'Վարկանիշային չափորոշիչներ'!$G$6:$GE$68,4,FALSE),0)</f>
        <v>0</v>
      </c>
      <c r="AG399" s="93">
        <f>IFERROR(VLOOKUP(P399,'Վարկանիշային չափորոշիչներ'!$G$6:$GE$68,4,FALSE),0)</f>
        <v>0</v>
      </c>
      <c r="AH399" s="93">
        <f>IFERROR(VLOOKUP(Q399,'Վարկանիշային չափորոշիչներ'!$G$6:$GE$68,4,FALSE),0)</f>
        <v>0</v>
      </c>
      <c r="AI399" s="93">
        <f>IFERROR(VLOOKUP(R399,'Վարկանիշային չափորոշիչներ'!$G$6:$GE$68,4,FALSE),0)</f>
        <v>0</v>
      </c>
      <c r="AJ399" s="93">
        <f>IFERROR(VLOOKUP(S399,'Վարկանիշային չափորոշիչներ'!$G$6:$GE$68,4,FALSE),0)</f>
        <v>0</v>
      </c>
      <c r="AK399" s="93">
        <f>IFERROR(VLOOKUP(T399,'Վարկանիշային չափորոշիչներ'!$G$6:$GE$68,4,FALSE),0)</f>
        <v>0</v>
      </c>
      <c r="AL399" s="93">
        <f>IFERROR(VLOOKUP(U399,'Վարկանիշային չափորոշիչներ'!$G$6:$GE$68,4,FALSE),0)</f>
        <v>0</v>
      </c>
      <c r="AM399" s="93">
        <f>IFERROR(VLOOKUP(V399,'Վարկանիշային չափորոշիչներ'!$G$6:$GE$68,4,FALSE),0)</f>
        <v>0</v>
      </c>
      <c r="AN399" s="93">
        <f t="shared" si="115"/>
        <v>0</v>
      </c>
    </row>
    <row r="400" spans="1:40" outlineLevel="2">
      <c r="A400" s="239">
        <v>1057</v>
      </c>
      <c r="B400" s="239">
        <v>11003</v>
      </c>
      <c r="C400" s="333" t="s">
        <v>495</v>
      </c>
      <c r="D400" s="247"/>
      <c r="E400" s="247"/>
      <c r="F400" s="264"/>
      <c r="G400" s="242"/>
      <c r="H400" s="242"/>
      <c r="I400" s="112"/>
      <c r="J400" s="112"/>
      <c r="K400" s="94"/>
      <c r="L400" s="94"/>
      <c r="M400" s="94"/>
      <c r="N400" s="94"/>
      <c r="O400" s="94"/>
      <c r="P400" s="94"/>
      <c r="Q400" s="94"/>
      <c r="R400" s="94"/>
      <c r="S400" s="94"/>
      <c r="T400" s="94"/>
      <c r="U400" s="94"/>
      <c r="V400" s="94"/>
      <c r="W400" s="93">
        <f>AN400</f>
        <v>0</v>
      </c>
      <c r="X400" s="108"/>
      <c r="Y400" s="108"/>
      <c r="Z400" s="108"/>
      <c r="AA400" s="108"/>
      <c r="AB400" s="93">
        <f>IFERROR(VLOOKUP(K400,'Վարկանիշային չափորոշիչներ'!$G$6:$GE$68,4,FALSE),0)</f>
        <v>0</v>
      </c>
      <c r="AC400" s="93">
        <f>IFERROR(VLOOKUP(L400,'Վարկանիշային չափորոշիչներ'!$G$6:$GE$68,4,FALSE),0)</f>
        <v>0</v>
      </c>
      <c r="AD400" s="93">
        <f>IFERROR(VLOOKUP(M400,'Վարկանիշային չափորոշիչներ'!$G$6:$GE$68,4,FALSE),0)</f>
        <v>0</v>
      </c>
      <c r="AE400" s="93">
        <f>IFERROR(VLOOKUP(N400,'Վարկանիշային չափորոշիչներ'!$G$6:$GE$68,4,FALSE),0)</f>
        <v>0</v>
      </c>
      <c r="AF400" s="93">
        <f>IFERROR(VLOOKUP(O400,'Վարկանիշային չափորոշիչներ'!$G$6:$GE$68,4,FALSE),0)</f>
        <v>0</v>
      </c>
      <c r="AG400" s="93">
        <f>IFERROR(VLOOKUP(P400,'Վարկանիշային չափորոշիչներ'!$G$6:$GE$68,4,FALSE),0)</f>
        <v>0</v>
      </c>
      <c r="AH400" s="93">
        <f>IFERROR(VLOOKUP(Q400,'Վարկանիշային չափորոշիչներ'!$G$6:$GE$68,4,FALSE),0)</f>
        <v>0</v>
      </c>
      <c r="AI400" s="93">
        <f>IFERROR(VLOOKUP(R400,'Վարկանիշային չափորոշիչներ'!$G$6:$GE$68,4,FALSE),0)</f>
        <v>0</v>
      </c>
      <c r="AJ400" s="93">
        <f>IFERROR(VLOOKUP(S400,'Վարկանիշային չափորոշիչներ'!$G$6:$GE$68,4,FALSE),0)</f>
        <v>0</v>
      </c>
      <c r="AK400" s="93">
        <f>IFERROR(VLOOKUP(T400,'Վարկանիշային չափորոշիչներ'!$G$6:$GE$68,4,FALSE),0)</f>
        <v>0</v>
      </c>
      <c r="AL400" s="93">
        <f>IFERROR(VLOOKUP(U400,'Վարկանիշային չափորոշիչներ'!$G$6:$GE$68,4,FALSE),0)</f>
        <v>0</v>
      </c>
      <c r="AM400" s="93">
        <f>IFERROR(VLOOKUP(V400,'Վարկանիշային չափորոշիչներ'!$G$6:$GE$68,4,FALSE),0)</f>
        <v>0</v>
      </c>
      <c r="AN400" s="93">
        <f t="shared" si="115"/>
        <v>0</v>
      </c>
    </row>
    <row r="401" spans="1:40" ht="24" outlineLevel="2">
      <c r="A401" s="239">
        <v>1057</v>
      </c>
      <c r="B401" s="239">
        <v>11010</v>
      </c>
      <c r="C401" s="333" t="s">
        <v>496</v>
      </c>
      <c r="D401" s="247"/>
      <c r="E401" s="247"/>
      <c r="F401" s="241"/>
      <c r="G401" s="242"/>
      <c r="H401" s="242"/>
      <c r="I401" s="112"/>
      <c r="J401" s="112"/>
      <c r="K401" s="94"/>
      <c r="L401" s="94"/>
      <c r="M401" s="94"/>
      <c r="N401" s="94"/>
      <c r="O401" s="94"/>
      <c r="P401" s="94"/>
      <c r="Q401" s="94"/>
      <c r="R401" s="94"/>
      <c r="S401" s="94"/>
      <c r="T401" s="94"/>
      <c r="U401" s="94"/>
      <c r="V401" s="94"/>
      <c r="W401" s="93">
        <f>AN401</f>
        <v>0</v>
      </c>
      <c r="X401" s="108"/>
      <c r="Y401" s="108"/>
      <c r="Z401" s="108"/>
      <c r="AA401" s="108"/>
      <c r="AB401" s="93">
        <f>IFERROR(VLOOKUP(K401,'Վարկանիշային չափորոշիչներ'!$G$6:$GE$68,4,FALSE),0)</f>
        <v>0</v>
      </c>
      <c r="AC401" s="93">
        <f>IFERROR(VLOOKUP(L401,'Վարկանիշային չափորոշիչներ'!$G$6:$GE$68,4,FALSE),0)</f>
        <v>0</v>
      </c>
      <c r="AD401" s="93">
        <f>IFERROR(VLOOKUP(M401,'Վարկանիշային չափորոշիչներ'!$G$6:$GE$68,4,FALSE),0)</f>
        <v>0</v>
      </c>
      <c r="AE401" s="93">
        <f>IFERROR(VLOOKUP(N401,'Վարկանիշային չափորոշիչներ'!$G$6:$GE$68,4,FALSE),0)</f>
        <v>0</v>
      </c>
      <c r="AF401" s="93">
        <f>IFERROR(VLOOKUP(O401,'Վարկանիշային չափորոշիչներ'!$G$6:$GE$68,4,FALSE),0)</f>
        <v>0</v>
      </c>
      <c r="AG401" s="93">
        <f>IFERROR(VLOOKUP(P401,'Վարկանիշային չափորոշիչներ'!$G$6:$GE$68,4,FALSE),0)</f>
        <v>0</v>
      </c>
      <c r="AH401" s="93">
        <f>IFERROR(VLOOKUP(Q401,'Վարկանիշային չափորոշիչներ'!$G$6:$GE$68,4,FALSE),0)</f>
        <v>0</v>
      </c>
      <c r="AI401" s="93">
        <f>IFERROR(VLOOKUP(R401,'Վարկանիշային չափորոշիչներ'!$G$6:$GE$68,4,FALSE),0)</f>
        <v>0</v>
      </c>
      <c r="AJ401" s="93">
        <f>IFERROR(VLOOKUP(S401,'Վարկանիշային չափորոշիչներ'!$G$6:$GE$68,4,FALSE),0)</f>
        <v>0</v>
      </c>
      <c r="AK401" s="93">
        <f>IFERROR(VLOOKUP(T401,'Վարկանիշային չափորոշիչներ'!$G$6:$GE$68,4,FALSE),0)</f>
        <v>0</v>
      </c>
      <c r="AL401" s="93">
        <f>IFERROR(VLOOKUP(U401,'Վարկանիշային չափորոշիչներ'!$G$6:$GE$68,4,FALSE),0)</f>
        <v>0</v>
      </c>
      <c r="AM401" s="93">
        <f>IFERROR(VLOOKUP(V401,'Վարկանիշային չափորոշիչներ'!$G$6:$GE$68,4,FALSE),0)</f>
        <v>0</v>
      </c>
      <c r="AN401" s="93">
        <f t="shared" si="115"/>
        <v>0</v>
      </c>
    </row>
    <row r="402" spans="1:40" ht="24" outlineLevel="2">
      <c r="A402" s="239">
        <v>1057</v>
      </c>
      <c r="B402" s="239">
        <v>31001</v>
      </c>
      <c r="C402" s="333" t="s">
        <v>497</v>
      </c>
      <c r="D402" s="247"/>
      <c r="E402" s="247"/>
      <c r="F402" s="241"/>
      <c r="G402" s="242"/>
      <c r="H402" s="242"/>
      <c r="I402" s="112"/>
      <c r="J402" s="112"/>
      <c r="K402" s="94"/>
      <c r="L402" s="94"/>
      <c r="M402" s="94"/>
      <c r="N402" s="94"/>
      <c r="O402" s="94"/>
      <c r="P402" s="94"/>
      <c r="Q402" s="94"/>
      <c r="R402" s="94"/>
      <c r="S402" s="94"/>
      <c r="T402" s="94"/>
      <c r="U402" s="94"/>
      <c r="V402" s="94"/>
      <c r="W402" s="93">
        <f>AN402</f>
        <v>0</v>
      </c>
      <c r="X402" s="108"/>
      <c r="Y402" s="108"/>
      <c r="Z402" s="108"/>
      <c r="AA402" s="108"/>
      <c r="AB402" s="93">
        <f>IFERROR(VLOOKUP(K402,'Վարկանիշային չափորոշիչներ'!$G$6:$GE$68,4,FALSE),0)</f>
        <v>0</v>
      </c>
      <c r="AC402" s="93">
        <f>IFERROR(VLOOKUP(L402,'Վարկանիշային չափորոշիչներ'!$G$6:$GE$68,4,FALSE),0)</f>
        <v>0</v>
      </c>
      <c r="AD402" s="93">
        <f>IFERROR(VLOOKUP(M402,'Վարկանիշային չափորոշիչներ'!$G$6:$GE$68,4,FALSE),0)</f>
        <v>0</v>
      </c>
      <c r="AE402" s="93">
        <f>IFERROR(VLOOKUP(N402,'Վարկանիշային չափորոշիչներ'!$G$6:$GE$68,4,FALSE),0)</f>
        <v>0</v>
      </c>
      <c r="AF402" s="93">
        <f>IFERROR(VLOOKUP(O402,'Վարկանիշային չափորոշիչներ'!$G$6:$GE$68,4,FALSE),0)</f>
        <v>0</v>
      </c>
      <c r="AG402" s="93">
        <f>IFERROR(VLOOKUP(P402,'Վարկանիշային չափորոշիչներ'!$G$6:$GE$68,4,FALSE),0)</f>
        <v>0</v>
      </c>
      <c r="AH402" s="93">
        <f>IFERROR(VLOOKUP(Q402,'Վարկանիշային չափորոշիչներ'!$G$6:$GE$68,4,FALSE),0)</f>
        <v>0</v>
      </c>
      <c r="AI402" s="93">
        <f>IFERROR(VLOOKUP(R402,'Վարկանիշային չափորոշիչներ'!$G$6:$GE$68,4,FALSE),0)</f>
        <v>0</v>
      </c>
      <c r="AJ402" s="93">
        <f>IFERROR(VLOOKUP(S402,'Վարկանիշային չափորոշիչներ'!$G$6:$GE$68,4,FALSE),0)</f>
        <v>0</v>
      </c>
      <c r="AK402" s="93">
        <f>IFERROR(VLOOKUP(T402,'Վարկանիշային չափորոշիչներ'!$G$6:$GE$68,4,FALSE),0)</f>
        <v>0</v>
      </c>
      <c r="AL402" s="93">
        <f>IFERROR(VLOOKUP(U402,'Վարկանիշային չափորոշիչներ'!$G$6:$GE$68,4,FALSE),0)</f>
        <v>0</v>
      </c>
      <c r="AM402" s="93">
        <f>IFERROR(VLOOKUP(V402,'Վարկանիշային չափորոշիչներ'!$G$6:$GE$68,4,FALSE),0)</f>
        <v>0</v>
      </c>
      <c r="AN402" s="93">
        <f t="shared" si="115"/>
        <v>0</v>
      </c>
    </row>
    <row r="403" spans="1:40" outlineLevel="1">
      <c r="A403" s="236">
        <v>1093</v>
      </c>
      <c r="B403" s="236"/>
      <c r="C403" s="366" t="s">
        <v>498</v>
      </c>
      <c r="D403" s="237">
        <f t="shared" ref="D403:H403" si="121">SUM(D404:D407)</f>
        <v>0</v>
      </c>
      <c r="E403" s="237">
        <f t="shared" si="121"/>
        <v>0</v>
      </c>
      <c r="F403" s="238">
        <f t="shared" si="121"/>
        <v>0</v>
      </c>
      <c r="G403" s="238">
        <f t="shared" si="121"/>
        <v>0</v>
      </c>
      <c r="H403" s="238">
        <f t="shared" si="121"/>
        <v>0</v>
      </c>
      <c r="I403" s="114" t="s">
        <v>79</v>
      </c>
      <c r="J403" s="114" t="s">
        <v>79</v>
      </c>
      <c r="K403" s="114" t="s">
        <v>79</v>
      </c>
      <c r="L403" s="114" t="s">
        <v>79</v>
      </c>
      <c r="M403" s="114" t="s">
        <v>79</v>
      </c>
      <c r="N403" s="114" t="s">
        <v>79</v>
      </c>
      <c r="O403" s="114" t="s">
        <v>79</v>
      </c>
      <c r="P403" s="114" t="s">
        <v>79</v>
      </c>
      <c r="Q403" s="114" t="s">
        <v>79</v>
      </c>
      <c r="R403" s="114" t="s">
        <v>79</v>
      </c>
      <c r="S403" s="114" t="s">
        <v>79</v>
      </c>
      <c r="T403" s="114" t="s">
        <v>79</v>
      </c>
      <c r="U403" s="114" t="s">
        <v>79</v>
      </c>
      <c r="V403" s="114" t="s">
        <v>79</v>
      </c>
      <c r="W403" s="114" t="s">
        <v>79</v>
      </c>
      <c r="X403" s="108"/>
      <c r="Y403" s="108"/>
      <c r="Z403" s="108"/>
      <c r="AA403" s="108"/>
      <c r="AB403" s="93">
        <f>IFERROR(VLOOKUP(K403,'Վարկանիշային չափորոշիչներ'!$G$6:$GE$68,4,FALSE),0)</f>
        <v>0</v>
      </c>
      <c r="AC403" s="93">
        <f>IFERROR(VLOOKUP(L403,'Վարկանիշային չափորոշիչներ'!$G$6:$GE$68,4,FALSE),0)</f>
        <v>0</v>
      </c>
      <c r="AD403" s="93">
        <f>IFERROR(VLOOKUP(M403,'Վարկանիշային չափորոշիչներ'!$G$6:$GE$68,4,FALSE),0)</f>
        <v>0</v>
      </c>
      <c r="AE403" s="93">
        <f>IFERROR(VLOOKUP(N403,'Վարկանիշային չափորոշիչներ'!$G$6:$GE$68,4,FALSE),0)</f>
        <v>0</v>
      </c>
      <c r="AF403" s="93">
        <f>IFERROR(VLOOKUP(O403,'Վարկանիշային չափորոշիչներ'!$G$6:$GE$68,4,FALSE),0)</f>
        <v>0</v>
      </c>
      <c r="AG403" s="93">
        <f>IFERROR(VLOOKUP(P403,'Վարկանիշային չափորոշիչներ'!$G$6:$GE$68,4,FALSE),0)</f>
        <v>0</v>
      </c>
      <c r="AH403" s="93">
        <f>IFERROR(VLOOKUP(Q403,'Վարկանիշային չափորոշիչներ'!$G$6:$GE$68,4,FALSE),0)</f>
        <v>0</v>
      </c>
      <c r="AI403" s="93">
        <f>IFERROR(VLOOKUP(R403,'Վարկանիշային չափորոշիչներ'!$G$6:$GE$68,4,FALSE),0)</f>
        <v>0</v>
      </c>
      <c r="AJ403" s="93">
        <f>IFERROR(VLOOKUP(S403,'Վարկանիշային չափորոշիչներ'!$G$6:$GE$68,4,FALSE),0)</f>
        <v>0</v>
      </c>
      <c r="AK403" s="93">
        <f>IFERROR(VLOOKUP(T403,'Վարկանիշային չափորոշիչներ'!$G$6:$GE$68,4,FALSE),0)</f>
        <v>0</v>
      </c>
      <c r="AL403" s="93">
        <f>IFERROR(VLOOKUP(U403,'Վարկանիշային չափորոշիչներ'!$G$6:$GE$68,4,FALSE),0)</f>
        <v>0</v>
      </c>
      <c r="AM403" s="93">
        <f>IFERROR(VLOOKUP(V403,'Վարկանիշային չափորոշիչներ'!$G$6:$GE$68,4,FALSE),0)</f>
        <v>0</v>
      </c>
      <c r="AN403" s="93">
        <f t="shared" si="115"/>
        <v>0</v>
      </c>
    </row>
    <row r="404" spans="1:40" outlineLevel="2">
      <c r="A404" s="239">
        <v>1093</v>
      </c>
      <c r="B404" s="239">
        <v>11001</v>
      </c>
      <c r="C404" s="333" t="s">
        <v>499</v>
      </c>
      <c r="D404" s="247"/>
      <c r="E404" s="247"/>
      <c r="F404" s="257"/>
      <c r="G404" s="257"/>
      <c r="H404" s="257"/>
      <c r="I404" s="115"/>
      <c r="J404" s="115"/>
      <c r="K404" s="99"/>
      <c r="L404" s="99"/>
      <c r="M404" s="99"/>
      <c r="N404" s="99"/>
      <c r="O404" s="99"/>
      <c r="P404" s="99"/>
      <c r="Q404" s="99"/>
      <c r="R404" s="99"/>
      <c r="S404" s="99"/>
      <c r="T404" s="99"/>
      <c r="U404" s="99"/>
      <c r="V404" s="99"/>
      <c r="W404" s="93">
        <f>AN404</f>
        <v>0</v>
      </c>
      <c r="X404" s="108"/>
      <c r="Y404" s="108"/>
      <c r="Z404" s="108"/>
      <c r="AA404" s="108"/>
      <c r="AB404" s="93">
        <f>IFERROR(VLOOKUP(K404,'Վարկանիշային չափորոշիչներ'!$G$6:$GE$68,4,FALSE),0)</f>
        <v>0</v>
      </c>
      <c r="AC404" s="93">
        <f>IFERROR(VLOOKUP(L404,'Վարկանիշային չափորոշիչներ'!$G$6:$GE$68,4,FALSE),0)</f>
        <v>0</v>
      </c>
      <c r="AD404" s="93">
        <f>IFERROR(VLOOKUP(M404,'Վարկանիշային չափորոշիչներ'!$G$6:$GE$68,4,FALSE),0)</f>
        <v>0</v>
      </c>
      <c r="AE404" s="93">
        <f>IFERROR(VLOOKUP(N404,'Վարկանիշային չափորոշիչներ'!$G$6:$GE$68,4,FALSE),0)</f>
        <v>0</v>
      </c>
      <c r="AF404" s="93">
        <f>IFERROR(VLOOKUP(O404,'Վարկանիշային չափորոշիչներ'!$G$6:$GE$68,4,FALSE),0)</f>
        <v>0</v>
      </c>
      <c r="AG404" s="93">
        <f>IFERROR(VLOOKUP(P404,'Վարկանիշային չափորոշիչներ'!$G$6:$GE$68,4,FALSE),0)</f>
        <v>0</v>
      </c>
      <c r="AH404" s="93">
        <f>IFERROR(VLOOKUP(Q404,'Վարկանիշային չափորոշիչներ'!$G$6:$GE$68,4,FALSE),0)</f>
        <v>0</v>
      </c>
      <c r="AI404" s="93">
        <f>IFERROR(VLOOKUP(R404,'Վարկանիշային չափորոշիչներ'!$G$6:$GE$68,4,FALSE),0)</f>
        <v>0</v>
      </c>
      <c r="AJ404" s="93">
        <f>IFERROR(VLOOKUP(S404,'Վարկանիշային չափորոշիչներ'!$G$6:$GE$68,4,FALSE),0)</f>
        <v>0</v>
      </c>
      <c r="AK404" s="93">
        <f>IFERROR(VLOOKUP(T404,'Վարկանիշային չափորոշիչներ'!$G$6:$GE$68,4,FALSE),0)</f>
        <v>0</v>
      </c>
      <c r="AL404" s="93">
        <f>IFERROR(VLOOKUP(U404,'Վարկանիշային չափորոշիչներ'!$G$6:$GE$68,4,FALSE),0)</f>
        <v>0</v>
      </c>
      <c r="AM404" s="93">
        <f>IFERROR(VLOOKUP(V404,'Վարկանիշային չափորոշիչներ'!$G$6:$GE$68,4,FALSE),0)</f>
        <v>0</v>
      </c>
      <c r="AN404" s="93">
        <f t="shared" si="115"/>
        <v>0</v>
      </c>
    </row>
    <row r="405" spans="1:40" outlineLevel="2">
      <c r="A405" s="239">
        <v>1093</v>
      </c>
      <c r="B405" s="239">
        <v>11002</v>
      </c>
      <c r="C405" s="333" t="s">
        <v>500</v>
      </c>
      <c r="D405" s="247"/>
      <c r="E405" s="247"/>
      <c r="F405" s="264"/>
      <c r="G405" s="242"/>
      <c r="H405" s="242"/>
      <c r="I405" s="112"/>
      <c r="J405" s="112"/>
      <c r="K405" s="94"/>
      <c r="L405" s="94"/>
      <c r="M405" s="94"/>
      <c r="N405" s="94"/>
      <c r="O405" s="94"/>
      <c r="P405" s="94"/>
      <c r="Q405" s="94"/>
      <c r="R405" s="94"/>
      <c r="S405" s="94"/>
      <c r="T405" s="94"/>
      <c r="U405" s="94"/>
      <c r="V405" s="94"/>
      <c r="W405" s="93">
        <f>AN405</f>
        <v>0</v>
      </c>
      <c r="X405" s="108"/>
      <c r="Y405" s="108"/>
      <c r="Z405" s="108"/>
      <c r="AA405" s="108"/>
      <c r="AB405" s="93">
        <f>IFERROR(VLOOKUP(K405,'Վարկանիշային չափորոշիչներ'!$G$6:$GE$68,4,FALSE),0)</f>
        <v>0</v>
      </c>
      <c r="AC405" s="93">
        <f>IFERROR(VLOOKUP(L405,'Վարկանիշային չափորոշիչներ'!$G$6:$GE$68,4,FALSE),0)</f>
        <v>0</v>
      </c>
      <c r="AD405" s="93">
        <f>IFERROR(VLOOKUP(M405,'Վարկանիշային չափորոշիչներ'!$G$6:$GE$68,4,FALSE),0)</f>
        <v>0</v>
      </c>
      <c r="AE405" s="93">
        <f>IFERROR(VLOOKUP(N405,'Վարկանիշային չափորոշիչներ'!$G$6:$GE$68,4,FALSE),0)</f>
        <v>0</v>
      </c>
      <c r="AF405" s="93">
        <f>IFERROR(VLOOKUP(O405,'Վարկանիշային չափորոշիչներ'!$G$6:$GE$68,4,FALSE),0)</f>
        <v>0</v>
      </c>
      <c r="AG405" s="93">
        <f>IFERROR(VLOOKUP(P405,'Վարկանիշային չափորոշիչներ'!$G$6:$GE$68,4,FALSE),0)</f>
        <v>0</v>
      </c>
      <c r="AH405" s="93">
        <f>IFERROR(VLOOKUP(Q405,'Վարկանիշային չափորոշիչներ'!$G$6:$GE$68,4,FALSE),0)</f>
        <v>0</v>
      </c>
      <c r="AI405" s="93">
        <f>IFERROR(VLOOKUP(R405,'Վարկանիշային չափորոշիչներ'!$G$6:$GE$68,4,FALSE),0)</f>
        <v>0</v>
      </c>
      <c r="AJ405" s="93">
        <f>IFERROR(VLOOKUP(S405,'Վարկանիշային չափորոշիչներ'!$G$6:$GE$68,4,FALSE),0)</f>
        <v>0</v>
      </c>
      <c r="AK405" s="93">
        <f>IFERROR(VLOOKUP(T405,'Վարկանիշային չափորոշիչներ'!$G$6:$GE$68,4,FALSE),0)</f>
        <v>0</v>
      </c>
      <c r="AL405" s="93">
        <f>IFERROR(VLOOKUP(U405,'Վարկանիշային չափորոշիչներ'!$G$6:$GE$68,4,FALSE),0)</f>
        <v>0</v>
      </c>
      <c r="AM405" s="93">
        <f>IFERROR(VLOOKUP(V405,'Վարկանիշային չափորոշիչներ'!$G$6:$GE$68,4,FALSE),0)</f>
        <v>0</v>
      </c>
      <c r="AN405" s="93">
        <f t="shared" si="115"/>
        <v>0</v>
      </c>
    </row>
    <row r="406" spans="1:40" outlineLevel="2">
      <c r="A406" s="239">
        <v>1093</v>
      </c>
      <c r="B406" s="239">
        <v>11003</v>
      </c>
      <c r="C406" s="333" t="s">
        <v>501</v>
      </c>
      <c r="D406" s="240"/>
      <c r="E406" s="240"/>
      <c r="F406" s="241"/>
      <c r="G406" s="242"/>
      <c r="H406" s="242"/>
      <c r="I406" s="112"/>
      <c r="J406" s="112"/>
      <c r="K406" s="94"/>
      <c r="L406" s="94"/>
      <c r="M406" s="94"/>
      <c r="N406" s="94"/>
      <c r="O406" s="94"/>
      <c r="P406" s="94"/>
      <c r="Q406" s="94"/>
      <c r="R406" s="94"/>
      <c r="S406" s="94"/>
      <c r="T406" s="94"/>
      <c r="U406" s="94"/>
      <c r="V406" s="94"/>
      <c r="W406" s="93">
        <f>AN406</f>
        <v>0</v>
      </c>
      <c r="X406" s="108"/>
      <c r="Y406" s="108"/>
      <c r="Z406" s="108"/>
      <c r="AA406" s="108"/>
      <c r="AB406" s="93">
        <f>IFERROR(VLOOKUP(K406,'Վարկանիշային չափորոշիչներ'!$G$6:$GE$68,4,FALSE),0)</f>
        <v>0</v>
      </c>
      <c r="AC406" s="93">
        <f>IFERROR(VLOOKUP(L406,'Վարկանիշային չափորոշիչներ'!$G$6:$GE$68,4,FALSE),0)</f>
        <v>0</v>
      </c>
      <c r="AD406" s="93">
        <f>IFERROR(VLOOKUP(M406,'Վարկանիշային չափորոշիչներ'!$G$6:$GE$68,4,FALSE),0)</f>
        <v>0</v>
      </c>
      <c r="AE406" s="93">
        <f>IFERROR(VLOOKUP(N406,'Վարկանիշային չափորոշիչներ'!$G$6:$GE$68,4,FALSE),0)</f>
        <v>0</v>
      </c>
      <c r="AF406" s="93">
        <f>IFERROR(VLOOKUP(O406,'Վարկանիշային չափորոշիչներ'!$G$6:$GE$68,4,FALSE),0)</f>
        <v>0</v>
      </c>
      <c r="AG406" s="93">
        <f>IFERROR(VLOOKUP(P406,'Վարկանիշային չափորոշիչներ'!$G$6:$GE$68,4,FALSE),0)</f>
        <v>0</v>
      </c>
      <c r="AH406" s="93">
        <f>IFERROR(VLOOKUP(Q406,'Վարկանիշային չափորոշիչներ'!$G$6:$GE$68,4,FALSE),0)</f>
        <v>0</v>
      </c>
      <c r="AI406" s="93">
        <f>IFERROR(VLOOKUP(R406,'Վարկանիշային չափորոշիչներ'!$G$6:$GE$68,4,FALSE),0)</f>
        <v>0</v>
      </c>
      <c r="AJ406" s="93">
        <f>IFERROR(VLOOKUP(S406,'Վարկանիշային չափորոշիչներ'!$G$6:$GE$68,4,FALSE),0)</f>
        <v>0</v>
      </c>
      <c r="AK406" s="93">
        <f>IFERROR(VLOOKUP(T406,'Վարկանիշային չափորոշիչներ'!$G$6:$GE$68,4,FALSE),0)</f>
        <v>0</v>
      </c>
      <c r="AL406" s="93">
        <f>IFERROR(VLOOKUP(U406,'Վարկանիշային չափորոշիչներ'!$G$6:$GE$68,4,FALSE),0)</f>
        <v>0</v>
      </c>
      <c r="AM406" s="93">
        <f>IFERROR(VLOOKUP(V406,'Վարկանիշային չափորոշիչներ'!$G$6:$GE$68,4,FALSE),0)</f>
        <v>0</v>
      </c>
      <c r="AN406" s="93">
        <f t="shared" si="115"/>
        <v>0</v>
      </c>
    </row>
    <row r="407" spans="1:40" outlineLevel="2">
      <c r="A407" s="239">
        <v>1093</v>
      </c>
      <c r="B407" s="239">
        <v>11008</v>
      </c>
      <c r="C407" s="333" t="s">
        <v>502</v>
      </c>
      <c r="D407" s="240"/>
      <c r="E407" s="240"/>
      <c r="F407" s="241"/>
      <c r="G407" s="242"/>
      <c r="H407" s="242"/>
      <c r="I407" s="112"/>
      <c r="J407" s="112"/>
      <c r="K407" s="94"/>
      <c r="L407" s="94"/>
      <c r="M407" s="94"/>
      <c r="N407" s="94"/>
      <c r="O407" s="94"/>
      <c r="P407" s="94"/>
      <c r="Q407" s="94"/>
      <c r="R407" s="94"/>
      <c r="S407" s="94"/>
      <c r="T407" s="94"/>
      <c r="U407" s="94"/>
      <c r="V407" s="94"/>
      <c r="W407" s="93">
        <f>AN407</f>
        <v>0</v>
      </c>
      <c r="X407" s="108"/>
      <c r="Y407" s="108"/>
      <c r="Z407" s="108"/>
      <c r="AA407" s="108"/>
      <c r="AB407" s="93">
        <f>IFERROR(VLOOKUP(K407,'Վարկանիշային չափորոշիչներ'!$G$6:$GE$68,4,FALSE),0)</f>
        <v>0</v>
      </c>
      <c r="AC407" s="93">
        <f>IFERROR(VLOOKUP(L407,'Վարկանիշային չափորոշիչներ'!$G$6:$GE$68,4,FALSE),0)</f>
        <v>0</v>
      </c>
      <c r="AD407" s="93">
        <f>IFERROR(VLOOKUP(M407,'Վարկանիշային չափորոշիչներ'!$G$6:$GE$68,4,FALSE),0)</f>
        <v>0</v>
      </c>
      <c r="AE407" s="93">
        <f>IFERROR(VLOOKUP(N407,'Վարկանիշային չափորոշիչներ'!$G$6:$GE$68,4,FALSE),0)</f>
        <v>0</v>
      </c>
      <c r="AF407" s="93">
        <f>IFERROR(VLOOKUP(O407,'Վարկանիշային չափորոշիչներ'!$G$6:$GE$68,4,FALSE),0)</f>
        <v>0</v>
      </c>
      <c r="AG407" s="93">
        <f>IFERROR(VLOOKUP(P407,'Վարկանիշային չափորոշիչներ'!$G$6:$GE$68,4,FALSE),0)</f>
        <v>0</v>
      </c>
      <c r="AH407" s="93">
        <f>IFERROR(VLOOKUP(Q407,'Վարկանիշային չափորոշիչներ'!$G$6:$GE$68,4,FALSE),0)</f>
        <v>0</v>
      </c>
      <c r="AI407" s="93">
        <f>IFERROR(VLOOKUP(R407,'Վարկանիշային չափորոշիչներ'!$G$6:$GE$68,4,FALSE),0)</f>
        <v>0</v>
      </c>
      <c r="AJ407" s="93">
        <f>IFERROR(VLOOKUP(S407,'Վարկանիշային չափորոշիչներ'!$G$6:$GE$68,4,FALSE),0)</f>
        <v>0</v>
      </c>
      <c r="AK407" s="93">
        <f>IFERROR(VLOOKUP(T407,'Վարկանիշային չափորոշիչներ'!$G$6:$GE$68,4,FALSE),0)</f>
        <v>0</v>
      </c>
      <c r="AL407" s="93">
        <f>IFERROR(VLOOKUP(U407,'Վարկանիշային չափորոշիչներ'!$G$6:$GE$68,4,FALSE),0)</f>
        <v>0</v>
      </c>
      <c r="AM407" s="93">
        <f>IFERROR(VLOOKUP(V407,'Վարկանիշային չափորոշիչներ'!$G$6:$GE$68,4,FALSE),0)</f>
        <v>0</v>
      </c>
      <c r="AN407" s="93">
        <f t="shared" si="115"/>
        <v>0</v>
      </c>
    </row>
    <row r="408" spans="1:40" outlineLevel="1">
      <c r="A408" s="236">
        <v>1120</v>
      </c>
      <c r="B408" s="236"/>
      <c r="C408" s="366" t="s">
        <v>503</v>
      </c>
      <c r="D408" s="237">
        <f>SUM(D409:D419)</f>
        <v>0</v>
      </c>
      <c r="E408" s="237">
        <f>SUM(E409:E419)</f>
        <v>0</v>
      </c>
      <c r="F408" s="238">
        <f t="shared" ref="F408:H408" si="122">SUM(F409:F419)</f>
        <v>0</v>
      </c>
      <c r="G408" s="238">
        <f t="shared" si="122"/>
        <v>0</v>
      </c>
      <c r="H408" s="238">
        <f t="shared" si="122"/>
        <v>0</v>
      </c>
      <c r="I408" s="114" t="s">
        <v>79</v>
      </c>
      <c r="J408" s="114" t="s">
        <v>79</v>
      </c>
      <c r="K408" s="114" t="s">
        <v>79</v>
      </c>
      <c r="L408" s="114" t="s">
        <v>79</v>
      </c>
      <c r="M408" s="114" t="s">
        <v>79</v>
      </c>
      <c r="N408" s="114" t="s">
        <v>79</v>
      </c>
      <c r="O408" s="114" t="s">
        <v>79</v>
      </c>
      <c r="P408" s="114" t="s">
        <v>79</v>
      </c>
      <c r="Q408" s="114" t="s">
        <v>79</v>
      </c>
      <c r="R408" s="114" t="s">
        <v>79</v>
      </c>
      <c r="S408" s="114" t="s">
        <v>79</v>
      </c>
      <c r="T408" s="114" t="s">
        <v>79</v>
      </c>
      <c r="U408" s="114" t="s">
        <v>79</v>
      </c>
      <c r="V408" s="114" t="s">
        <v>79</v>
      </c>
      <c r="W408" s="114" t="s">
        <v>79</v>
      </c>
      <c r="X408" s="108"/>
      <c r="Y408" s="108"/>
      <c r="Z408" s="108"/>
      <c r="AA408" s="108"/>
      <c r="AB408" s="93">
        <f>IFERROR(VLOOKUP(K408,'Վարկանիշային չափորոշիչներ'!$G$6:$GE$68,4,FALSE),0)</f>
        <v>0</v>
      </c>
      <c r="AC408" s="93">
        <f>IFERROR(VLOOKUP(L408,'Վարկանիշային չափորոշիչներ'!$G$6:$GE$68,4,FALSE),0)</f>
        <v>0</v>
      </c>
      <c r="AD408" s="93">
        <f>IFERROR(VLOOKUP(M408,'Վարկանիշային չափորոշիչներ'!$G$6:$GE$68,4,FALSE),0)</f>
        <v>0</v>
      </c>
      <c r="AE408" s="93">
        <f>IFERROR(VLOOKUP(N408,'Վարկանիշային չափորոշիչներ'!$G$6:$GE$68,4,FALSE),0)</f>
        <v>0</v>
      </c>
      <c r="AF408" s="93">
        <f>IFERROR(VLOOKUP(O408,'Վարկանիշային չափորոշիչներ'!$G$6:$GE$68,4,FALSE),0)</f>
        <v>0</v>
      </c>
      <c r="AG408" s="93">
        <f>IFERROR(VLOOKUP(P408,'Վարկանիշային չափորոշիչներ'!$G$6:$GE$68,4,FALSE),0)</f>
        <v>0</v>
      </c>
      <c r="AH408" s="93">
        <f>IFERROR(VLOOKUP(Q408,'Վարկանիշային չափորոշիչներ'!$G$6:$GE$68,4,FALSE),0)</f>
        <v>0</v>
      </c>
      <c r="AI408" s="93">
        <f>IFERROR(VLOOKUP(R408,'Վարկանիշային չափորոշիչներ'!$G$6:$GE$68,4,FALSE),0)</f>
        <v>0</v>
      </c>
      <c r="AJ408" s="93">
        <f>IFERROR(VLOOKUP(S408,'Վարկանիշային չափորոշիչներ'!$G$6:$GE$68,4,FALSE),0)</f>
        <v>0</v>
      </c>
      <c r="AK408" s="93">
        <f>IFERROR(VLOOKUP(T408,'Վարկանիշային չափորոշիչներ'!$G$6:$GE$68,4,FALSE),0)</f>
        <v>0</v>
      </c>
      <c r="AL408" s="93">
        <f>IFERROR(VLOOKUP(U408,'Վարկանիշային չափորոշիչներ'!$G$6:$GE$68,4,FALSE),0)</f>
        <v>0</v>
      </c>
      <c r="AM408" s="93">
        <f>IFERROR(VLOOKUP(V408,'Վարկանիշային չափորոշիչներ'!$G$6:$GE$68,4,FALSE),0)</f>
        <v>0</v>
      </c>
      <c r="AN408" s="93">
        <f t="shared" si="115"/>
        <v>0</v>
      </c>
    </row>
    <row r="409" spans="1:40" outlineLevel="2">
      <c r="A409" s="239">
        <v>1120</v>
      </c>
      <c r="B409" s="239">
        <v>11001</v>
      </c>
      <c r="C409" s="333" t="s">
        <v>503</v>
      </c>
      <c r="D409" s="240"/>
      <c r="E409" s="240"/>
      <c r="F409" s="241"/>
      <c r="G409" s="242"/>
      <c r="H409" s="242"/>
      <c r="I409" s="112"/>
      <c r="J409" s="112"/>
      <c r="K409" s="94"/>
      <c r="L409" s="94"/>
      <c r="M409" s="94"/>
      <c r="N409" s="94"/>
      <c r="O409" s="94"/>
      <c r="P409" s="94"/>
      <c r="Q409" s="94"/>
      <c r="R409" s="94"/>
      <c r="S409" s="94"/>
      <c r="T409" s="94"/>
      <c r="U409" s="94"/>
      <c r="V409" s="94"/>
      <c r="W409" s="93">
        <f t="shared" ref="W409:W419" si="123">AN409</f>
        <v>0</v>
      </c>
      <c r="X409" s="108"/>
      <c r="Y409" s="108"/>
      <c r="Z409" s="108"/>
      <c r="AA409" s="108"/>
      <c r="AB409" s="93">
        <f>IFERROR(VLOOKUP(K409,'Վարկանիշային չափորոշիչներ'!$G$6:$GE$68,4,FALSE),0)</f>
        <v>0</v>
      </c>
      <c r="AC409" s="93">
        <f>IFERROR(VLOOKUP(L409,'Վարկանիշային չափորոշիչներ'!$G$6:$GE$68,4,FALSE),0)</f>
        <v>0</v>
      </c>
      <c r="AD409" s="93">
        <f>IFERROR(VLOOKUP(M409,'Վարկանիշային չափորոշիչներ'!$G$6:$GE$68,4,FALSE),0)</f>
        <v>0</v>
      </c>
      <c r="AE409" s="93">
        <f>IFERROR(VLOOKUP(N409,'Վարկանիշային չափորոշիչներ'!$G$6:$GE$68,4,FALSE),0)</f>
        <v>0</v>
      </c>
      <c r="AF409" s="93">
        <f>IFERROR(VLOOKUP(O409,'Վարկանիշային չափորոշիչներ'!$G$6:$GE$68,4,FALSE),0)</f>
        <v>0</v>
      </c>
      <c r="AG409" s="93">
        <f>IFERROR(VLOOKUP(P409,'Վարկանիշային չափորոշիչներ'!$G$6:$GE$68,4,FALSE),0)</f>
        <v>0</v>
      </c>
      <c r="AH409" s="93">
        <f>IFERROR(VLOOKUP(Q409,'Վարկանիշային չափորոշիչներ'!$G$6:$GE$68,4,FALSE),0)</f>
        <v>0</v>
      </c>
      <c r="AI409" s="93">
        <f>IFERROR(VLOOKUP(R409,'Վարկանիշային չափորոշիչներ'!$G$6:$GE$68,4,FALSE),0)</f>
        <v>0</v>
      </c>
      <c r="AJ409" s="93">
        <f>IFERROR(VLOOKUP(S409,'Վարկանիշային չափորոշիչներ'!$G$6:$GE$68,4,FALSE),0)</f>
        <v>0</v>
      </c>
      <c r="AK409" s="93">
        <f>IFERROR(VLOOKUP(T409,'Վարկանիշային չափորոշիչներ'!$G$6:$GE$68,4,FALSE),0)</f>
        <v>0</v>
      </c>
      <c r="AL409" s="93">
        <f>IFERROR(VLOOKUP(U409,'Վարկանիշային չափորոշիչներ'!$G$6:$GE$68,4,FALSE),0)</f>
        <v>0</v>
      </c>
      <c r="AM409" s="93">
        <f>IFERROR(VLOOKUP(V409,'Վարկանիշային չափորոշիչներ'!$G$6:$GE$68,4,FALSE),0)</f>
        <v>0</v>
      </c>
      <c r="AN409" s="93">
        <f t="shared" si="115"/>
        <v>0</v>
      </c>
    </row>
    <row r="410" spans="1:40" outlineLevel="2">
      <c r="A410" s="239">
        <v>1120</v>
      </c>
      <c r="B410" s="239">
        <v>11002</v>
      </c>
      <c r="C410" s="333" t="s">
        <v>504</v>
      </c>
      <c r="D410" s="247"/>
      <c r="E410" s="247"/>
      <c r="F410" s="241"/>
      <c r="G410" s="242"/>
      <c r="H410" s="242"/>
      <c r="I410" s="112"/>
      <c r="J410" s="112"/>
      <c r="K410" s="94"/>
      <c r="L410" s="94"/>
      <c r="M410" s="94"/>
      <c r="N410" s="94"/>
      <c r="O410" s="94"/>
      <c r="P410" s="94"/>
      <c r="Q410" s="94"/>
      <c r="R410" s="94"/>
      <c r="S410" s="94"/>
      <c r="T410" s="94"/>
      <c r="U410" s="94"/>
      <c r="V410" s="94"/>
      <c r="W410" s="93">
        <f t="shared" si="123"/>
        <v>0</v>
      </c>
      <c r="X410" s="108"/>
      <c r="Y410" s="108"/>
      <c r="Z410" s="108"/>
      <c r="AA410" s="108"/>
      <c r="AB410" s="93">
        <f>IFERROR(VLOOKUP(K410,'Վարկանիշային չափորոշիչներ'!$G$6:$GE$68,4,FALSE),0)</f>
        <v>0</v>
      </c>
      <c r="AC410" s="93">
        <f>IFERROR(VLOOKUP(L410,'Վարկանիշային չափորոշիչներ'!$G$6:$GE$68,4,FALSE),0)</f>
        <v>0</v>
      </c>
      <c r="AD410" s="93">
        <f>IFERROR(VLOOKUP(M410,'Վարկանիշային չափորոշիչներ'!$G$6:$GE$68,4,FALSE),0)</f>
        <v>0</v>
      </c>
      <c r="AE410" s="93">
        <f>IFERROR(VLOOKUP(N410,'Վարկանիշային չափորոշիչներ'!$G$6:$GE$68,4,FALSE),0)</f>
        <v>0</v>
      </c>
      <c r="AF410" s="93">
        <f>IFERROR(VLOOKUP(O410,'Վարկանիշային չափորոշիչներ'!$G$6:$GE$68,4,FALSE),0)</f>
        <v>0</v>
      </c>
      <c r="AG410" s="93">
        <f>IFERROR(VLOOKUP(P410,'Վարկանիշային չափորոշիչներ'!$G$6:$GE$68,4,FALSE),0)</f>
        <v>0</v>
      </c>
      <c r="AH410" s="93">
        <f>IFERROR(VLOOKUP(Q410,'Վարկանիշային չափորոշիչներ'!$G$6:$GE$68,4,FALSE),0)</f>
        <v>0</v>
      </c>
      <c r="AI410" s="93">
        <f>IFERROR(VLOOKUP(R410,'Վարկանիշային չափորոշիչներ'!$G$6:$GE$68,4,FALSE),0)</f>
        <v>0</v>
      </c>
      <c r="AJ410" s="93">
        <f>IFERROR(VLOOKUP(S410,'Վարկանիշային չափորոշիչներ'!$G$6:$GE$68,4,FALSE),0)</f>
        <v>0</v>
      </c>
      <c r="AK410" s="93">
        <f>IFERROR(VLOOKUP(T410,'Վարկանիշային չափորոշիչներ'!$G$6:$GE$68,4,FALSE),0)</f>
        <v>0</v>
      </c>
      <c r="AL410" s="93">
        <f>IFERROR(VLOOKUP(U410,'Վարկանիշային չափորոշիչներ'!$G$6:$GE$68,4,FALSE),0)</f>
        <v>0</v>
      </c>
      <c r="AM410" s="93">
        <f>IFERROR(VLOOKUP(V410,'Վարկանիշային չափորոշիչներ'!$G$6:$GE$68,4,FALSE),0)</f>
        <v>0</v>
      </c>
      <c r="AN410" s="93">
        <f t="shared" si="115"/>
        <v>0</v>
      </c>
    </row>
    <row r="411" spans="1:40" outlineLevel="2">
      <c r="A411" s="239">
        <v>1120</v>
      </c>
      <c r="B411" s="239">
        <v>11004</v>
      </c>
      <c r="C411" s="333" t="s">
        <v>505</v>
      </c>
      <c r="D411" s="240"/>
      <c r="E411" s="240"/>
      <c r="F411" s="241"/>
      <c r="G411" s="242"/>
      <c r="H411" s="242"/>
      <c r="I411" s="112"/>
      <c r="J411" s="112"/>
      <c r="K411" s="94"/>
      <c r="L411" s="94"/>
      <c r="M411" s="94"/>
      <c r="N411" s="94"/>
      <c r="O411" s="94"/>
      <c r="P411" s="94"/>
      <c r="Q411" s="94"/>
      <c r="R411" s="94"/>
      <c r="S411" s="94"/>
      <c r="T411" s="94"/>
      <c r="U411" s="94"/>
      <c r="V411" s="94"/>
      <c r="W411" s="93">
        <f t="shared" si="123"/>
        <v>0</v>
      </c>
      <c r="X411" s="108"/>
      <c r="Y411" s="108"/>
      <c r="Z411" s="108"/>
      <c r="AA411" s="108"/>
      <c r="AB411" s="93">
        <f>IFERROR(VLOOKUP(K411,'Վարկանիշային չափորոշիչներ'!$G$6:$GE$68,4,FALSE),0)</f>
        <v>0</v>
      </c>
      <c r="AC411" s="93">
        <f>IFERROR(VLOOKUP(L411,'Վարկանիշային չափորոշիչներ'!$G$6:$GE$68,4,FALSE),0)</f>
        <v>0</v>
      </c>
      <c r="AD411" s="93">
        <f>IFERROR(VLOOKUP(M411,'Վարկանիշային չափորոշիչներ'!$G$6:$GE$68,4,FALSE),0)</f>
        <v>0</v>
      </c>
      <c r="AE411" s="93">
        <f>IFERROR(VLOOKUP(N411,'Վարկանիշային չափորոշիչներ'!$G$6:$GE$68,4,FALSE),0)</f>
        <v>0</v>
      </c>
      <c r="AF411" s="93">
        <f>IFERROR(VLOOKUP(O411,'Վարկանիշային չափորոշիչներ'!$G$6:$GE$68,4,FALSE),0)</f>
        <v>0</v>
      </c>
      <c r="AG411" s="93">
        <f>IFERROR(VLOOKUP(P411,'Վարկանիշային չափորոշիչներ'!$G$6:$GE$68,4,FALSE),0)</f>
        <v>0</v>
      </c>
      <c r="AH411" s="93">
        <f>IFERROR(VLOOKUP(Q411,'Վարկանիշային չափորոշիչներ'!$G$6:$GE$68,4,FALSE),0)</f>
        <v>0</v>
      </c>
      <c r="AI411" s="93">
        <f>IFERROR(VLOOKUP(R411,'Վարկանիշային չափորոշիչներ'!$G$6:$GE$68,4,FALSE),0)</f>
        <v>0</v>
      </c>
      <c r="AJ411" s="93">
        <f>IFERROR(VLOOKUP(S411,'Վարկանիշային չափորոշիչներ'!$G$6:$GE$68,4,FALSE),0)</f>
        <v>0</v>
      </c>
      <c r="AK411" s="93">
        <f>IFERROR(VLOOKUP(T411,'Վարկանիշային չափորոշիչներ'!$G$6:$GE$68,4,FALSE),0)</f>
        <v>0</v>
      </c>
      <c r="AL411" s="93">
        <f>IFERROR(VLOOKUP(U411,'Վարկանիշային չափորոշիչներ'!$G$6:$GE$68,4,FALSE),0)</f>
        <v>0</v>
      </c>
      <c r="AM411" s="93">
        <f>IFERROR(VLOOKUP(V411,'Վարկանիշային չափորոշիչներ'!$G$6:$GE$68,4,FALSE),0)</f>
        <v>0</v>
      </c>
      <c r="AN411" s="93">
        <f t="shared" si="115"/>
        <v>0</v>
      </c>
    </row>
    <row r="412" spans="1:40" ht="24" outlineLevel="2">
      <c r="A412" s="239">
        <v>1120</v>
      </c>
      <c r="B412" s="239">
        <v>11005</v>
      </c>
      <c r="C412" s="333" t="s">
        <v>506</v>
      </c>
      <c r="D412" s="240"/>
      <c r="E412" s="240"/>
      <c r="F412" s="241"/>
      <c r="G412" s="241"/>
      <c r="H412" s="241"/>
      <c r="I412" s="112"/>
      <c r="J412" s="112"/>
      <c r="K412" s="94"/>
      <c r="L412" s="94"/>
      <c r="M412" s="94"/>
      <c r="N412" s="94"/>
      <c r="O412" s="94"/>
      <c r="P412" s="94"/>
      <c r="Q412" s="94"/>
      <c r="R412" s="94"/>
      <c r="S412" s="94"/>
      <c r="T412" s="94"/>
      <c r="U412" s="94"/>
      <c r="V412" s="94"/>
      <c r="W412" s="93">
        <f t="shared" si="123"/>
        <v>0</v>
      </c>
      <c r="X412" s="108"/>
      <c r="Y412" s="108"/>
      <c r="Z412" s="108"/>
      <c r="AA412" s="108"/>
      <c r="AB412" s="93">
        <f>IFERROR(VLOOKUP(K412,'Վարկանիշային չափորոշիչներ'!$G$6:$GE$68,4,FALSE),0)</f>
        <v>0</v>
      </c>
      <c r="AC412" s="93">
        <f>IFERROR(VLOOKUP(L412,'Վարկանիշային չափորոշիչներ'!$G$6:$GE$68,4,FALSE),0)</f>
        <v>0</v>
      </c>
      <c r="AD412" s="93">
        <f>IFERROR(VLOOKUP(M412,'Վարկանիշային չափորոշիչներ'!$G$6:$GE$68,4,FALSE),0)</f>
        <v>0</v>
      </c>
      <c r="AE412" s="93">
        <f>IFERROR(VLOOKUP(N412,'Վարկանիշային չափորոշիչներ'!$G$6:$GE$68,4,FALSE),0)</f>
        <v>0</v>
      </c>
      <c r="AF412" s="93">
        <f>IFERROR(VLOOKUP(O412,'Վարկանիշային չափորոշիչներ'!$G$6:$GE$68,4,FALSE),0)</f>
        <v>0</v>
      </c>
      <c r="AG412" s="93">
        <f>IFERROR(VLOOKUP(P412,'Վարկանիշային չափորոշիչներ'!$G$6:$GE$68,4,FALSE),0)</f>
        <v>0</v>
      </c>
      <c r="AH412" s="93">
        <f>IFERROR(VLOOKUP(Q412,'Վարկանիշային չափորոշիչներ'!$G$6:$GE$68,4,FALSE),0)</f>
        <v>0</v>
      </c>
      <c r="AI412" s="93">
        <f>IFERROR(VLOOKUP(R412,'Վարկանիշային չափորոշիչներ'!$G$6:$GE$68,4,FALSE),0)</f>
        <v>0</v>
      </c>
      <c r="AJ412" s="93">
        <f>IFERROR(VLOOKUP(S412,'Վարկանիշային չափորոշիչներ'!$G$6:$GE$68,4,FALSE),0)</f>
        <v>0</v>
      </c>
      <c r="AK412" s="93">
        <f>IFERROR(VLOOKUP(T412,'Վարկանիշային չափորոշիչներ'!$G$6:$GE$68,4,FALSE),0)</f>
        <v>0</v>
      </c>
      <c r="AL412" s="93">
        <f>IFERROR(VLOOKUP(U412,'Վարկանիշային չափորոշիչներ'!$G$6:$GE$68,4,FALSE),0)</f>
        <v>0</v>
      </c>
      <c r="AM412" s="93">
        <f>IFERROR(VLOOKUP(V412,'Վարկանիշային չափորոշիչներ'!$G$6:$GE$68,4,FALSE),0)</f>
        <v>0</v>
      </c>
      <c r="AN412" s="93">
        <f t="shared" si="115"/>
        <v>0</v>
      </c>
    </row>
    <row r="413" spans="1:40" ht="36" outlineLevel="2">
      <c r="A413" s="239">
        <v>1120</v>
      </c>
      <c r="B413" s="239">
        <v>31001</v>
      </c>
      <c r="C413" s="333" t="s">
        <v>507</v>
      </c>
      <c r="D413" s="247"/>
      <c r="E413" s="247"/>
      <c r="F413" s="241"/>
      <c r="G413" s="241"/>
      <c r="H413" s="241"/>
      <c r="I413" s="112"/>
      <c r="J413" s="112"/>
      <c r="K413" s="94"/>
      <c r="L413" s="94"/>
      <c r="M413" s="94"/>
      <c r="N413" s="94"/>
      <c r="O413" s="94"/>
      <c r="P413" s="94"/>
      <c r="Q413" s="94"/>
      <c r="R413" s="94"/>
      <c r="S413" s="94"/>
      <c r="T413" s="94"/>
      <c r="U413" s="94"/>
      <c r="V413" s="94"/>
      <c r="W413" s="93">
        <f t="shared" si="123"/>
        <v>0</v>
      </c>
      <c r="X413" s="108"/>
      <c r="Y413" s="108"/>
      <c r="Z413" s="108"/>
      <c r="AA413" s="108"/>
      <c r="AB413" s="93">
        <f>IFERROR(VLOOKUP(K413,'Վարկանիշային չափորոշիչներ'!$G$6:$GE$68,4,FALSE),0)</f>
        <v>0</v>
      </c>
      <c r="AC413" s="93">
        <f>IFERROR(VLOOKUP(L413,'Վարկանիշային չափորոշիչներ'!$G$6:$GE$68,4,FALSE),0)</f>
        <v>0</v>
      </c>
      <c r="AD413" s="93">
        <f>IFERROR(VLOOKUP(M413,'Վարկանիշային չափորոշիչներ'!$G$6:$GE$68,4,FALSE),0)</f>
        <v>0</v>
      </c>
      <c r="AE413" s="93">
        <f>IFERROR(VLOOKUP(N413,'Վարկանիշային չափորոշիչներ'!$G$6:$GE$68,4,FALSE),0)</f>
        <v>0</v>
      </c>
      <c r="AF413" s="93">
        <f>IFERROR(VLOOKUP(O413,'Վարկանիշային չափորոշիչներ'!$G$6:$GE$68,4,FALSE),0)</f>
        <v>0</v>
      </c>
      <c r="AG413" s="93">
        <f>IFERROR(VLOOKUP(P413,'Վարկանիշային չափորոշիչներ'!$G$6:$GE$68,4,FALSE),0)</f>
        <v>0</v>
      </c>
      <c r="AH413" s="93">
        <f>IFERROR(VLOOKUP(Q413,'Վարկանիշային չափորոշիչներ'!$G$6:$GE$68,4,FALSE),0)</f>
        <v>0</v>
      </c>
      <c r="AI413" s="93">
        <f>IFERROR(VLOOKUP(R413,'Վարկանիշային չափորոշիչներ'!$G$6:$GE$68,4,FALSE),0)</f>
        <v>0</v>
      </c>
      <c r="AJ413" s="93">
        <f>IFERROR(VLOOKUP(S413,'Վարկանիշային չափորոշիչներ'!$G$6:$GE$68,4,FALSE),0)</f>
        <v>0</v>
      </c>
      <c r="AK413" s="93">
        <f>IFERROR(VLOOKUP(T413,'Վարկանիշային չափորոշիչներ'!$G$6:$GE$68,4,FALSE),0)</f>
        <v>0</v>
      </c>
      <c r="AL413" s="93">
        <f>IFERROR(VLOOKUP(U413,'Վարկանիշային չափորոշիչներ'!$G$6:$GE$68,4,FALSE),0)</f>
        <v>0</v>
      </c>
      <c r="AM413" s="93">
        <f>IFERROR(VLOOKUP(V413,'Վարկանիշային չափորոշիչներ'!$G$6:$GE$68,4,FALSE),0)</f>
        <v>0</v>
      </c>
      <c r="AN413" s="93">
        <f t="shared" si="115"/>
        <v>0</v>
      </c>
    </row>
    <row r="414" spans="1:40" ht="36" outlineLevel="2">
      <c r="A414" s="239">
        <v>1120</v>
      </c>
      <c r="B414" s="239">
        <v>31002</v>
      </c>
      <c r="C414" s="333" t="s">
        <v>508</v>
      </c>
      <c r="D414" s="240"/>
      <c r="E414" s="240"/>
      <c r="F414" s="242"/>
      <c r="G414" s="242"/>
      <c r="H414" s="242"/>
      <c r="I414" s="112"/>
      <c r="J414" s="112"/>
      <c r="K414" s="94"/>
      <c r="L414" s="94"/>
      <c r="M414" s="94"/>
      <c r="N414" s="94"/>
      <c r="O414" s="94"/>
      <c r="P414" s="94"/>
      <c r="Q414" s="94"/>
      <c r="R414" s="94"/>
      <c r="S414" s="94"/>
      <c r="T414" s="94"/>
      <c r="U414" s="94"/>
      <c r="V414" s="94"/>
      <c r="W414" s="93">
        <f t="shared" si="123"/>
        <v>0</v>
      </c>
      <c r="X414" s="108"/>
      <c r="Y414" s="108"/>
      <c r="Z414" s="108"/>
      <c r="AA414" s="108"/>
      <c r="AB414" s="93">
        <f>IFERROR(VLOOKUP(K414,'Վարկանիշային չափորոշիչներ'!$G$6:$GE$68,4,FALSE),0)</f>
        <v>0</v>
      </c>
      <c r="AC414" s="93">
        <f>IFERROR(VLOOKUP(L414,'Վարկանիշային չափորոշիչներ'!$G$6:$GE$68,4,FALSE),0)</f>
        <v>0</v>
      </c>
      <c r="AD414" s="93">
        <f>IFERROR(VLOOKUP(M414,'Վարկանիշային չափորոշիչներ'!$G$6:$GE$68,4,FALSE),0)</f>
        <v>0</v>
      </c>
      <c r="AE414" s="93">
        <f>IFERROR(VLOOKUP(N414,'Վարկանիշային չափորոշիչներ'!$G$6:$GE$68,4,FALSE),0)</f>
        <v>0</v>
      </c>
      <c r="AF414" s="93">
        <f>IFERROR(VLOOKUP(O414,'Վարկանիշային չափորոշիչներ'!$G$6:$GE$68,4,FALSE),0)</f>
        <v>0</v>
      </c>
      <c r="AG414" s="93">
        <f>IFERROR(VLOOKUP(P414,'Վարկանիշային չափորոշիչներ'!$G$6:$GE$68,4,FALSE),0)</f>
        <v>0</v>
      </c>
      <c r="AH414" s="93">
        <f>IFERROR(VLOOKUP(Q414,'Վարկանիշային չափորոշիչներ'!$G$6:$GE$68,4,FALSE),0)</f>
        <v>0</v>
      </c>
      <c r="AI414" s="93">
        <f>IFERROR(VLOOKUP(R414,'Վարկանիշային չափորոշիչներ'!$G$6:$GE$68,4,FALSE),0)</f>
        <v>0</v>
      </c>
      <c r="AJ414" s="93">
        <f>IFERROR(VLOOKUP(S414,'Վարկանիշային չափորոշիչներ'!$G$6:$GE$68,4,FALSE),0)</f>
        <v>0</v>
      </c>
      <c r="AK414" s="93">
        <f>IFERROR(VLOOKUP(T414,'Վարկանիշային չափորոշիչներ'!$G$6:$GE$68,4,FALSE),0)</f>
        <v>0</v>
      </c>
      <c r="AL414" s="93">
        <f>IFERROR(VLOOKUP(U414,'Վարկանիշային չափորոշիչներ'!$G$6:$GE$68,4,FALSE),0)</f>
        <v>0</v>
      </c>
      <c r="AM414" s="93">
        <f>IFERROR(VLOOKUP(V414,'Վարկանիշային չափորոշիչներ'!$G$6:$GE$68,4,FALSE),0)</f>
        <v>0</v>
      </c>
      <c r="AN414" s="93">
        <f t="shared" si="115"/>
        <v>0</v>
      </c>
    </row>
    <row r="415" spans="1:40" ht="24" outlineLevel="2">
      <c r="A415" s="239">
        <v>1120</v>
      </c>
      <c r="B415" s="239">
        <v>31003</v>
      </c>
      <c r="C415" s="333" t="s">
        <v>509</v>
      </c>
      <c r="D415" s="240"/>
      <c r="E415" s="240"/>
      <c r="F415" s="241"/>
      <c r="G415" s="242"/>
      <c r="H415" s="242"/>
      <c r="I415" s="112"/>
      <c r="J415" s="112"/>
      <c r="K415" s="94"/>
      <c r="L415" s="94"/>
      <c r="M415" s="94"/>
      <c r="N415" s="94"/>
      <c r="O415" s="94"/>
      <c r="P415" s="94"/>
      <c r="Q415" s="94"/>
      <c r="R415" s="94"/>
      <c r="S415" s="94"/>
      <c r="T415" s="94"/>
      <c r="U415" s="94"/>
      <c r="V415" s="94"/>
      <c r="W415" s="93">
        <f t="shared" si="123"/>
        <v>0</v>
      </c>
      <c r="X415" s="108"/>
      <c r="Y415" s="108"/>
      <c r="Z415" s="108"/>
      <c r="AA415" s="108"/>
      <c r="AB415" s="93">
        <f>IFERROR(VLOOKUP(K415,'Վարկանիշային չափորոշիչներ'!$G$6:$GE$68,4,FALSE),0)</f>
        <v>0</v>
      </c>
      <c r="AC415" s="93">
        <f>IFERROR(VLOOKUP(L415,'Վարկանիշային չափորոշիչներ'!$G$6:$GE$68,4,FALSE),0)</f>
        <v>0</v>
      </c>
      <c r="AD415" s="93">
        <f>IFERROR(VLOOKUP(M415,'Վարկանիշային չափորոշիչներ'!$G$6:$GE$68,4,FALSE),0)</f>
        <v>0</v>
      </c>
      <c r="AE415" s="93">
        <f>IFERROR(VLOOKUP(N415,'Վարկանիշային չափորոշիչներ'!$G$6:$GE$68,4,FALSE),0)</f>
        <v>0</v>
      </c>
      <c r="AF415" s="93">
        <f>IFERROR(VLOOKUP(O415,'Վարկանիշային չափորոշիչներ'!$G$6:$GE$68,4,FALSE),0)</f>
        <v>0</v>
      </c>
      <c r="AG415" s="93">
        <f>IFERROR(VLOOKUP(P415,'Վարկանիշային չափորոշիչներ'!$G$6:$GE$68,4,FALSE),0)</f>
        <v>0</v>
      </c>
      <c r="AH415" s="93">
        <f>IFERROR(VLOOKUP(Q415,'Վարկանիշային չափորոշիչներ'!$G$6:$GE$68,4,FALSE),0)</f>
        <v>0</v>
      </c>
      <c r="AI415" s="93">
        <f>IFERROR(VLOOKUP(R415,'Վարկանիշային չափորոշիչներ'!$G$6:$GE$68,4,FALSE),0)</f>
        <v>0</v>
      </c>
      <c r="AJ415" s="93">
        <f>IFERROR(VLOOKUP(S415,'Վարկանիշային չափորոշիչներ'!$G$6:$GE$68,4,FALSE),0)</f>
        <v>0</v>
      </c>
      <c r="AK415" s="93">
        <f>IFERROR(VLOOKUP(T415,'Վարկանիշային չափորոշիչներ'!$G$6:$GE$68,4,FALSE),0)</f>
        <v>0</v>
      </c>
      <c r="AL415" s="93">
        <f>IFERROR(VLOOKUP(U415,'Վարկանիշային չափորոշիչներ'!$G$6:$GE$68,4,FALSE),0)</f>
        <v>0</v>
      </c>
      <c r="AM415" s="93">
        <f>IFERROR(VLOOKUP(V415,'Վարկանիշային չափորոշիչներ'!$G$6:$GE$68,4,FALSE),0)</f>
        <v>0</v>
      </c>
      <c r="AN415" s="93">
        <f t="shared" si="115"/>
        <v>0</v>
      </c>
    </row>
    <row r="416" spans="1:40" ht="24" outlineLevel="2">
      <c r="A416" s="239">
        <v>1120</v>
      </c>
      <c r="B416" s="239">
        <v>31004</v>
      </c>
      <c r="C416" s="333" t="s">
        <v>510</v>
      </c>
      <c r="D416" s="240"/>
      <c r="E416" s="240"/>
      <c r="F416" s="241"/>
      <c r="G416" s="242"/>
      <c r="H416" s="242"/>
      <c r="I416" s="112"/>
      <c r="J416" s="112"/>
      <c r="K416" s="94"/>
      <c r="L416" s="94"/>
      <c r="M416" s="94"/>
      <c r="N416" s="94"/>
      <c r="O416" s="94"/>
      <c r="P416" s="94"/>
      <c r="Q416" s="94"/>
      <c r="R416" s="94"/>
      <c r="S416" s="94"/>
      <c r="T416" s="94"/>
      <c r="U416" s="94"/>
      <c r="V416" s="94"/>
      <c r="W416" s="93">
        <f t="shared" si="123"/>
        <v>0</v>
      </c>
      <c r="X416" s="108"/>
      <c r="Y416" s="108"/>
      <c r="Z416" s="108"/>
      <c r="AA416" s="108"/>
      <c r="AB416" s="93">
        <f>IFERROR(VLOOKUP(K416,'Վարկանիշային չափորոշիչներ'!$G$6:$GE$68,4,FALSE),0)</f>
        <v>0</v>
      </c>
      <c r="AC416" s="93">
        <f>IFERROR(VLOOKUP(L416,'Վարկանիշային չափորոշիչներ'!$G$6:$GE$68,4,FALSE),0)</f>
        <v>0</v>
      </c>
      <c r="AD416" s="93">
        <f>IFERROR(VLOOKUP(M416,'Վարկանիշային չափորոշիչներ'!$G$6:$GE$68,4,FALSE),0)</f>
        <v>0</v>
      </c>
      <c r="AE416" s="93">
        <f>IFERROR(VLOOKUP(N416,'Վարկանիշային չափորոշիչներ'!$G$6:$GE$68,4,FALSE),0)</f>
        <v>0</v>
      </c>
      <c r="AF416" s="93">
        <f>IFERROR(VLOOKUP(O416,'Վարկանիշային չափորոշիչներ'!$G$6:$GE$68,4,FALSE),0)</f>
        <v>0</v>
      </c>
      <c r="AG416" s="93">
        <f>IFERROR(VLOOKUP(P416,'Վարկանիշային չափորոշիչներ'!$G$6:$GE$68,4,FALSE),0)</f>
        <v>0</v>
      </c>
      <c r="AH416" s="93">
        <f>IFERROR(VLOOKUP(Q416,'Վարկանիշային չափորոշիչներ'!$G$6:$GE$68,4,FALSE),0)</f>
        <v>0</v>
      </c>
      <c r="AI416" s="93">
        <f>IFERROR(VLOOKUP(R416,'Վարկանիշային չափորոշիչներ'!$G$6:$GE$68,4,FALSE),0)</f>
        <v>0</v>
      </c>
      <c r="AJ416" s="93">
        <f>IFERROR(VLOOKUP(S416,'Վարկանիշային չափորոշիչներ'!$G$6:$GE$68,4,FALSE),0)</f>
        <v>0</v>
      </c>
      <c r="AK416" s="93">
        <f>IFERROR(VLOOKUP(T416,'Վարկանիշային չափորոշիչներ'!$G$6:$GE$68,4,FALSE),0)</f>
        <v>0</v>
      </c>
      <c r="AL416" s="93">
        <f>IFERROR(VLOOKUP(U416,'Վարկանիշային չափորոշիչներ'!$G$6:$GE$68,4,FALSE),0)</f>
        <v>0</v>
      </c>
      <c r="AM416" s="93">
        <f>IFERROR(VLOOKUP(V416,'Վարկանիշային չափորոշիչներ'!$G$6:$GE$68,4,FALSE),0)</f>
        <v>0</v>
      </c>
      <c r="AN416" s="93">
        <f t="shared" si="115"/>
        <v>0</v>
      </c>
    </row>
    <row r="417" spans="1:40" ht="36" outlineLevel="2">
      <c r="A417" s="239">
        <v>1120</v>
      </c>
      <c r="B417" s="239">
        <v>31005</v>
      </c>
      <c r="C417" s="333" t="s">
        <v>511</v>
      </c>
      <c r="D417" s="240"/>
      <c r="E417" s="240"/>
      <c r="F417" s="241"/>
      <c r="G417" s="242"/>
      <c r="H417" s="242"/>
      <c r="I417" s="112"/>
      <c r="J417" s="112"/>
      <c r="K417" s="94"/>
      <c r="L417" s="94"/>
      <c r="M417" s="94"/>
      <c r="N417" s="94"/>
      <c r="O417" s="94"/>
      <c r="P417" s="94"/>
      <c r="Q417" s="94"/>
      <c r="R417" s="94"/>
      <c r="S417" s="94"/>
      <c r="T417" s="94"/>
      <c r="U417" s="94"/>
      <c r="V417" s="94"/>
      <c r="W417" s="93">
        <f t="shared" si="123"/>
        <v>0</v>
      </c>
      <c r="X417" s="108"/>
      <c r="Y417" s="108"/>
      <c r="Z417" s="108"/>
      <c r="AA417" s="108"/>
      <c r="AB417" s="93">
        <f>IFERROR(VLOOKUP(K417,'Վարկանիշային չափորոշիչներ'!$G$6:$GE$68,4,FALSE),0)</f>
        <v>0</v>
      </c>
      <c r="AC417" s="93">
        <f>IFERROR(VLOOKUP(L417,'Վարկանիշային չափորոշիչներ'!$G$6:$GE$68,4,FALSE),0)</f>
        <v>0</v>
      </c>
      <c r="AD417" s="93">
        <f>IFERROR(VLOOKUP(M417,'Վարկանիշային չափորոշիչներ'!$G$6:$GE$68,4,FALSE),0)</f>
        <v>0</v>
      </c>
      <c r="AE417" s="93">
        <f>IFERROR(VLOOKUP(N417,'Վարկանիշային չափորոշիչներ'!$G$6:$GE$68,4,FALSE),0)</f>
        <v>0</v>
      </c>
      <c r="AF417" s="93">
        <f>IFERROR(VLOOKUP(O417,'Վարկանիշային չափորոշիչներ'!$G$6:$GE$68,4,FALSE),0)</f>
        <v>0</v>
      </c>
      <c r="AG417" s="93">
        <f>IFERROR(VLOOKUP(P417,'Վարկանիշային չափորոշիչներ'!$G$6:$GE$68,4,FALSE),0)</f>
        <v>0</v>
      </c>
      <c r="AH417" s="93">
        <f>IFERROR(VLOOKUP(Q417,'Վարկանիշային չափորոշիչներ'!$G$6:$GE$68,4,FALSE),0)</f>
        <v>0</v>
      </c>
      <c r="AI417" s="93">
        <f>IFERROR(VLOOKUP(R417,'Վարկանիշային չափորոշիչներ'!$G$6:$GE$68,4,FALSE),0)</f>
        <v>0</v>
      </c>
      <c r="AJ417" s="93">
        <f>IFERROR(VLOOKUP(S417,'Վարկանիշային չափորոշիչներ'!$G$6:$GE$68,4,FALSE),0)</f>
        <v>0</v>
      </c>
      <c r="AK417" s="93">
        <f>IFERROR(VLOOKUP(T417,'Վարկանիշային չափորոշիչներ'!$G$6:$GE$68,4,FALSE),0)</f>
        <v>0</v>
      </c>
      <c r="AL417" s="93">
        <f>IFERROR(VLOOKUP(U417,'Վարկանիշային չափորոշիչներ'!$G$6:$GE$68,4,FALSE),0)</f>
        <v>0</v>
      </c>
      <c r="AM417" s="93">
        <f>IFERROR(VLOOKUP(V417,'Վարկանիշային չափորոշիչներ'!$G$6:$GE$68,4,FALSE),0)</f>
        <v>0</v>
      </c>
      <c r="AN417" s="93">
        <f t="shared" si="115"/>
        <v>0</v>
      </c>
    </row>
    <row r="418" spans="1:40" ht="24" outlineLevel="2">
      <c r="A418" s="239">
        <v>1120</v>
      </c>
      <c r="B418" s="239">
        <v>31006</v>
      </c>
      <c r="C418" s="333" t="s">
        <v>512</v>
      </c>
      <c r="D418" s="240"/>
      <c r="E418" s="240"/>
      <c r="F418" s="241"/>
      <c r="G418" s="242"/>
      <c r="H418" s="242"/>
      <c r="I418" s="112"/>
      <c r="J418" s="112"/>
      <c r="K418" s="94"/>
      <c r="L418" s="94"/>
      <c r="M418" s="94"/>
      <c r="N418" s="94"/>
      <c r="O418" s="94"/>
      <c r="P418" s="94"/>
      <c r="Q418" s="94"/>
      <c r="R418" s="94"/>
      <c r="S418" s="94"/>
      <c r="T418" s="94"/>
      <c r="U418" s="94"/>
      <c r="V418" s="94"/>
      <c r="W418" s="93">
        <f t="shared" si="123"/>
        <v>0</v>
      </c>
      <c r="X418" s="108"/>
      <c r="Y418" s="108"/>
      <c r="Z418" s="108"/>
      <c r="AA418" s="108"/>
      <c r="AB418" s="93">
        <f>IFERROR(VLOOKUP(K418,'Վարկանիշային չափորոշիչներ'!$G$6:$GE$68,4,FALSE),0)</f>
        <v>0</v>
      </c>
      <c r="AC418" s="93">
        <f>IFERROR(VLOOKUP(L418,'Վարկանիշային չափորոշիչներ'!$G$6:$GE$68,4,FALSE),0)</f>
        <v>0</v>
      </c>
      <c r="AD418" s="93">
        <f>IFERROR(VLOOKUP(M418,'Վարկանիշային չափորոշիչներ'!$G$6:$GE$68,4,FALSE),0)</f>
        <v>0</v>
      </c>
      <c r="AE418" s="93">
        <f>IFERROR(VLOOKUP(N418,'Վարկանիշային չափորոշիչներ'!$G$6:$GE$68,4,FALSE),0)</f>
        <v>0</v>
      </c>
      <c r="AF418" s="93">
        <f>IFERROR(VLOOKUP(O418,'Վարկանիշային չափորոշիչներ'!$G$6:$GE$68,4,FALSE),0)</f>
        <v>0</v>
      </c>
      <c r="AG418" s="93">
        <f>IFERROR(VLOOKUP(P418,'Վարկանիշային չափորոշիչներ'!$G$6:$GE$68,4,FALSE),0)</f>
        <v>0</v>
      </c>
      <c r="AH418" s="93">
        <f>IFERROR(VLOOKUP(Q418,'Վարկանիշային չափորոշիչներ'!$G$6:$GE$68,4,FALSE),0)</f>
        <v>0</v>
      </c>
      <c r="AI418" s="93">
        <f>IFERROR(VLOOKUP(R418,'Վարկանիշային չափորոշիչներ'!$G$6:$GE$68,4,FALSE),0)</f>
        <v>0</v>
      </c>
      <c r="AJ418" s="93">
        <f>IFERROR(VLOOKUP(S418,'Վարկանիշային չափորոշիչներ'!$G$6:$GE$68,4,FALSE),0)</f>
        <v>0</v>
      </c>
      <c r="AK418" s="93">
        <f>IFERROR(VLOOKUP(T418,'Վարկանիշային չափորոշիչներ'!$G$6:$GE$68,4,FALSE),0)</f>
        <v>0</v>
      </c>
      <c r="AL418" s="93">
        <f>IFERROR(VLOOKUP(U418,'Վարկանիշային չափորոշիչներ'!$G$6:$GE$68,4,FALSE),0)</f>
        <v>0</v>
      </c>
      <c r="AM418" s="93">
        <f>IFERROR(VLOOKUP(V418,'Վարկանիշային չափորոշիչներ'!$G$6:$GE$68,4,FALSE),0)</f>
        <v>0</v>
      </c>
      <c r="AN418" s="93">
        <f t="shared" si="115"/>
        <v>0</v>
      </c>
    </row>
    <row r="419" spans="1:40" ht="24" outlineLevel="2">
      <c r="A419" s="239">
        <v>1120</v>
      </c>
      <c r="B419" s="239">
        <v>31008</v>
      </c>
      <c r="C419" s="333" t="s">
        <v>513</v>
      </c>
      <c r="D419" s="240"/>
      <c r="E419" s="240"/>
      <c r="F419" s="241"/>
      <c r="G419" s="242"/>
      <c r="H419" s="242"/>
      <c r="I419" s="112"/>
      <c r="J419" s="112"/>
      <c r="K419" s="94"/>
      <c r="L419" s="94"/>
      <c r="M419" s="94"/>
      <c r="N419" s="94"/>
      <c r="O419" s="94"/>
      <c r="P419" s="94"/>
      <c r="Q419" s="94"/>
      <c r="R419" s="94"/>
      <c r="S419" s="94"/>
      <c r="T419" s="94"/>
      <c r="U419" s="94"/>
      <c r="V419" s="94"/>
      <c r="W419" s="93">
        <f t="shared" si="123"/>
        <v>0</v>
      </c>
      <c r="X419" s="108"/>
      <c r="Y419" s="108"/>
      <c r="Z419" s="108"/>
      <c r="AA419" s="108"/>
      <c r="AB419" s="93">
        <f>IFERROR(VLOOKUP(K419,'Վարկանիշային չափորոշիչներ'!$G$6:$GE$68,4,FALSE),0)</f>
        <v>0</v>
      </c>
      <c r="AC419" s="93">
        <f>IFERROR(VLOOKUP(L419,'Վարկանիշային չափորոշիչներ'!$G$6:$GE$68,4,FALSE),0)</f>
        <v>0</v>
      </c>
      <c r="AD419" s="93">
        <f>IFERROR(VLOOKUP(M419,'Վարկանիշային չափորոշիչներ'!$G$6:$GE$68,4,FALSE),0)</f>
        <v>0</v>
      </c>
      <c r="AE419" s="93">
        <f>IFERROR(VLOOKUP(N419,'Վարկանիշային չափորոշիչներ'!$G$6:$GE$68,4,FALSE),0)</f>
        <v>0</v>
      </c>
      <c r="AF419" s="93">
        <f>IFERROR(VLOOKUP(O419,'Վարկանիշային չափորոշիչներ'!$G$6:$GE$68,4,FALSE),0)</f>
        <v>0</v>
      </c>
      <c r="AG419" s="93">
        <f>IFERROR(VLOOKUP(P419,'Վարկանիշային չափորոշիչներ'!$G$6:$GE$68,4,FALSE),0)</f>
        <v>0</v>
      </c>
      <c r="AH419" s="93">
        <f>IFERROR(VLOOKUP(Q419,'Վարկանիշային չափորոշիչներ'!$G$6:$GE$68,4,FALSE),0)</f>
        <v>0</v>
      </c>
      <c r="AI419" s="93">
        <f>IFERROR(VLOOKUP(R419,'Վարկանիշային չափորոշիչներ'!$G$6:$GE$68,4,FALSE),0)</f>
        <v>0</v>
      </c>
      <c r="AJ419" s="93">
        <f>IFERROR(VLOOKUP(S419,'Վարկանիշային չափորոշիչներ'!$G$6:$GE$68,4,FALSE),0)</f>
        <v>0</v>
      </c>
      <c r="AK419" s="93">
        <f>IFERROR(VLOOKUP(T419,'Վարկանիշային չափորոշիչներ'!$G$6:$GE$68,4,FALSE),0)</f>
        <v>0</v>
      </c>
      <c r="AL419" s="93">
        <f>IFERROR(VLOOKUP(U419,'Վարկանիշային չափորոշիչներ'!$G$6:$GE$68,4,FALSE),0)</f>
        <v>0</v>
      </c>
      <c r="AM419" s="93">
        <f>IFERROR(VLOOKUP(V419,'Վարկանիշային չափորոշիչներ'!$G$6:$GE$68,4,FALSE),0)</f>
        <v>0</v>
      </c>
      <c r="AN419" s="93">
        <f t="shared" si="115"/>
        <v>0</v>
      </c>
    </row>
    <row r="420" spans="1:40" outlineLevel="1">
      <c r="A420" s="236">
        <v>1123</v>
      </c>
      <c r="B420" s="236"/>
      <c r="C420" s="374" t="s">
        <v>514</v>
      </c>
      <c r="D420" s="278">
        <f>SUM(D421:D423)</f>
        <v>0</v>
      </c>
      <c r="E420" s="278">
        <f>SUM(E421:E423)</f>
        <v>0</v>
      </c>
      <c r="F420" s="279">
        <f t="shared" ref="F420:H420" si="124">SUM(F421:F423)</f>
        <v>0</v>
      </c>
      <c r="G420" s="279">
        <f t="shared" si="124"/>
        <v>0</v>
      </c>
      <c r="H420" s="279">
        <f t="shared" si="124"/>
        <v>0</v>
      </c>
      <c r="I420" s="128" t="s">
        <v>79</v>
      </c>
      <c r="J420" s="128" t="s">
        <v>79</v>
      </c>
      <c r="K420" s="128" t="s">
        <v>79</v>
      </c>
      <c r="L420" s="128" t="s">
        <v>79</v>
      </c>
      <c r="M420" s="128" t="s">
        <v>79</v>
      </c>
      <c r="N420" s="128" t="s">
        <v>79</v>
      </c>
      <c r="O420" s="128" t="s">
        <v>79</v>
      </c>
      <c r="P420" s="128" t="s">
        <v>79</v>
      </c>
      <c r="Q420" s="128" t="s">
        <v>79</v>
      </c>
      <c r="R420" s="128" t="s">
        <v>79</v>
      </c>
      <c r="S420" s="128" t="s">
        <v>79</v>
      </c>
      <c r="T420" s="128" t="s">
        <v>79</v>
      </c>
      <c r="U420" s="128" t="s">
        <v>79</v>
      </c>
      <c r="V420" s="128" t="s">
        <v>79</v>
      </c>
      <c r="W420" s="114" t="s">
        <v>79</v>
      </c>
      <c r="X420" s="108"/>
      <c r="Y420" s="108"/>
      <c r="Z420" s="108"/>
      <c r="AA420" s="108"/>
      <c r="AB420" s="93">
        <f>IFERROR(VLOOKUP(K420,'Վարկանիշային չափորոշիչներ'!$G$6:$GE$68,4,FALSE),0)</f>
        <v>0</v>
      </c>
      <c r="AC420" s="93">
        <f>IFERROR(VLOOKUP(L420,'Վարկանիշային չափորոշիչներ'!$G$6:$GE$68,4,FALSE),0)</f>
        <v>0</v>
      </c>
      <c r="AD420" s="93">
        <f>IFERROR(VLOOKUP(M420,'Վարկանիշային չափորոշիչներ'!$G$6:$GE$68,4,FALSE),0)</f>
        <v>0</v>
      </c>
      <c r="AE420" s="93">
        <f>IFERROR(VLOOKUP(N420,'Վարկանիշային չափորոշիչներ'!$G$6:$GE$68,4,FALSE),0)</f>
        <v>0</v>
      </c>
      <c r="AF420" s="93">
        <f>IFERROR(VLOOKUP(O420,'Վարկանիշային չափորոշիչներ'!$G$6:$GE$68,4,FALSE),0)</f>
        <v>0</v>
      </c>
      <c r="AG420" s="93">
        <f>IFERROR(VLOOKUP(P420,'Վարկանիշային չափորոշիչներ'!$G$6:$GE$68,4,FALSE),0)</f>
        <v>0</v>
      </c>
      <c r="AH420" s="93">
        <f>IFERROR(VLOOKUP(Q420,'Վարկանիշային չափորոշիչներ'!$G$6:$GE$68,4,FALSE),0)</f>
        <v>0</v>
      </c>
      <c r="AI420" s="93">
        <f>IFERROR(VLOOKUP(R420,'Վարկանիշային չափորոշիչներ'!$G$6:$GE$68,4,FALSE),0)</f>
        <v>0</v>
      </c>
      <c r="AJ420" s="93">
        <f>IFERROR(VLOOKUP(S420,'Վարկանիշային չափորոշիչներ'!$G$6:$GE$68,4,FALSE),0)</f>
        <v>0</v>
      </c>
      <c r="AK420" s="93">
        <f>IFERROR(VLOOKUP(T420,'Վարկանիշային չափորոշիչներ'!$G$6:$GE$68,4,FALSE),0)</f>
        <v>0</v>
      </c>
      <c r="AL420" s="93">
        <f>IFERROR(VLOOKUP(U420,'Վարկանիշային չափորոշիչներ'!$G$6:$GE$68,4,FALSE),0)</f>
        <v>0</v>
      </c>
      <c r="AM420" s="93">
        <f>IFERROR(VLOOKUP(V420,'Վարկանիշային չափորոշիչներ'!$G$6:$GE$68,4,FALSE),0)</f>
        <v>0</v>
      </c>
      <c r="AN420" s="93">
        <f t="shared" si="115"/>
        <v>0</v>
      </c>
    </row>
    <row r="421" spans="1:40" outlineLevel="2">
      <c r="A421" s="239">
        <v>1123</v>
      </c>
      <c r="B421" s="239">
        <v>11001</v>
      </c>
      <c r="C421" s="333" t="s">
        <v>515</v>
      </c>
      <c r="D421" s="240"/>
      <c r="E421" s="240"/>
      <c r="F421" s="241"/>
      <c r="G421" s="242"/>
      <c r="H421" s="242"/>
      <c r="I421" s="112"/>
      <c r="J421" s="112"/>
      <c r="K421" s="94"/>
      <c r="L421" s="94"/>
      <c r="M421" s="94"/>
      <c r="N421" s="94"/>
      <c r="O421" s="94"/>
      <c r="P421" s="94"/>
      <c r="Q421" s="94"/>
      <c r="R421" s="94"/>
      <c r="S421" s="94"/>
      <c r="T421" s="94"/>
      <c r="U421" s="94"/>
      <c r="V421" s="94"/>
      <c r="W421" s="93">
        <f>AN421</f>
        <v>0</v>
      </c>
      <c r="X421" s="108"/>
      <c r="Y421" s="108"/>
      <c r="Z421" s="108"/>
      <c r="AA421" s="108"/>
      <c r="AB421" s="93">
        <f>IFERROR(VLOOKUP(K421,'Վարկանիշային չափորոշիչներ'!$G$6:$GE$68,4,FALSE),0)</f>
        <v>0</v>
      </c>
      <c r="AC421" s="93">
        <f>IFERROR(VLOOKUP(L421,'Վարկանիշային չափորոշիչներ'!$G$6:$GE$68,4,FALSE),0)</f>
        <v>0</v>
      </c>
      <c r="AD421" s="93">
        <f>IFERROR(VLOOKUP(M421,'Վարկանիշային չափորոշիչներ'!$G$6:$GE$68,4,FALSE),0)</f>
        <v>0</v>
      </c>
      <c r="AE421" s="93">
        <f>IFERROR(VLOOKUP(N421,'Վարկանիշային չափորոշիչներ'!$G$6:$GE$68,4,FALSE),0)</f>
        <v>0</v>
      </c>
      <c r="AF421" s="93">
        <f>IFERROR(VLOOKUP(O421,'Վարկանիշային չափորոշիչներ'!$G$6:$GE$68,4,FALSE),0)</f>
        <v>0</v>
      </c>
      <c r="AG421" s="93">
        <f>IFERROR(VLOOKUP(P421,'Վարկանիշային չափորոշիչներ'!$G$6:$GE$68,4,FALSE),0)</f>
        <v>0</v>
      </c>
      <c r="AH421" s="93">
        <f>IFERROR(VLOOKUP(Q421,'Վարկանիշային չափորոշիչներ'!$G$6:$GE$68,4,FALSE),0)</f>
        <v>0</v>
      </c>
      <c r="AI421" s="93">
        <f>IFERROR(VLOOKUP(R421,'Վարկանիշային չափորոշիչներ'!$G$6:$GE$68,4,FALSE),0)</f>
        <v>0</v>
      </c>
      <c r="AJ421" s="93">
        <f>IFERROR(VLOOKUP(S421,'Վարկանիշային չափորոշիչներ'!$G$6:$GE$68,4,FALSE),0)</f>
        <v>0</v>
      </c>
      <c r="AK421" s="93">
        <f>IFERROR(VLOOKUP(T421,'Վարկանիշային չափորոշիչներ'!$G$6:$GE$68,4,FALSE),0)</f>
        <v>0</v>
      </c>
      <c r="AL421" s="93">
        <f>IFERROR(VLOOKUP(U421,'Վարկանիշային չափորոշիչներ'!$G$6:$GE$68,4,FALSE),0)</f>
        <v>0</v>
      </c>
      <c r="AM421" s="93">
        <f>IFERROR(VLOOKUP(V421,'Վարկանիշային չափորոշիչներ'!$G$6:$GE$68,4,FALSE),0)</f>
        <v>0</v>
      </c>
      <c r="AN421" s="93">
        <f t="shared" si="115"/>
        <v>0</v>
      </c>
    </row>
    <row r="422" spans="1:40" outlineLevel="2">
      <c r="A422" s="239">
        <v>1123</v>
      </c>
      <c r="B422" s="239">
        <v>11002</v>
      </c>
      <c r="C422" s="333" t="s">
        <v>516</v>
      </c>
      <c r="D422" s="240"/>
      <c r="E422" s="240"/>
      <c r="F422" s="241"/>
      <c r="G422" s="242"/>
      <c r="H422" s="242"/>
      <c r="I422" s="112"/>
      <c r="J422" s="112"/>
      <c r="K422" s="94"/>
      <c r="L422" s="94"/>
      <c r="M422" s="94"/>
      <c r="N422" s="94"/>
      <c r="O422" s="94"/>
      <c r="P422" s="94"/>
      <c r="Q422" s="94"/>
      <c r="R422" s="94"/>
      <c r="S422" s="94"/>
      <c r="T422" s="94"/>
      <c r="U422" s="94"/>
      <c r="V422" s="94"/>
      <c r="W422" s="93">
        <f>AN422</f>
        <v>0</v>
      </c>
      <c r="X422" s="108"/>
      <c r="Y422" s="108"/>
      <c r="Z422" s="108"/>
      <c r="AA422" s="108"/>
      <c r="AB422" s="93">
        <f>IFERROR(VLOOKUP(K422,'Վարկանիշային չափորոշիչներ'!$G$6:$GE$68,4,FALSE),0)</f>
        <v>0</v>
      </c>
      <c r="AC422" s="93">
        <f>IFERROR(VLOOKUP(L422,'Վարկանիշային չափորոշիչներ'!$G$6:$GE$68,4,FALSE),0)</f>
        <v>0</v>
      </c>
      <c r="AD422" s="93">
        <f>IFERROR(VLOOKUP(M422,'Վարկանիշային չափորոշիչներ'!$G$6:$GE$68,4,FALSE),0)</f>
        <v>0</v>
      </c>
      <c r="AE422" s="93">
        <f>IFERROR(VLOOKUP(N422,'Վարկանիշային չափորոշիչներ'!$G$6:$GE$68,4,FALSE),0)</f>
        <v>0</v>
      </c>
      <c r="AF422" s="93">
        <f>IFERROR(VLOOKUP(O422,'Վարկանիշային չափորոշիչներ'!$G$6:$GE$68,4,FALSE),0)</f>
        <v>0</v>
      </c>
      <c r="AG422" s="93">
        <f>IFERROR(VLOOKUP(P422,'Վարկանիշային չափորոշիչներ'!$G$6:$GE$68,4,FALSE),0)</f>
        <v>0</v>
      </c>
      <c r="AH422" s="93">
        <f>IFERROR(VLOOKUP(Q422,'Վարկանիշային չափորոշիչներ'!$G$6:$GE$68,4,FALSE),0)</f>
        <v>0</v>
      </c>
      <c r="AI422" s="93">
        <f>IFERROR(VLOOKUP(R422,'Վարկանիշային չափորոշիչներ'!$G$6:$GE$68,4,FALSE),0)</f>
        <v>0</v>
      </c>
      <c r="AJ422" s="93">
        <f>IFERROR(VLOOKUP(S422,'Վարկանիշային չափորոշիչներ'!$G$6:$GE$68,4,FALSE),0)</f>
        <v>0</v>
      </c>
      <c r="AK422" s="93">
        <f>IFERROR(VLOOKUP(T422,'Վարկանիշային չափորոշիչներ'!$G$6:$GE$68,4,FALSE),0)</f>
        <v>0</v>
      </c>
      <c r="AL422" s="93">
        <f>IFERROR(VLOOKUP(U422,'Վարկանիշային չափորոշիչներ'!$G$6:$GE$68,4,FALSE),0)</f>
        <v>0</v>
      </c>
      <c r="AM422" s="93">
        <f>IFERROR(VLOOKUP(V422,'Վարկանիշային չափորոշիչներ'!$G$6:$GE$68,4,FALSE),0)</f>
        <v>0</v>
      </c>
      <c r="AN422" s="93">
        <f t="shared" si="115"/>
        <v>0</v>
      </c>
    </row>
    <row r="423" spans="1:40" outlineLevel="2">
      <c r="A423" s="239">
        <v>1123</v>
      </c>
      <c r="B423" s="239">
        <v>11003</v>
      </c>
      <c r="C423" s="333" t="s">
        <v>517</v>
      </c>
      <c r="D423" s="240"/>
      <c r="E423" s="240"/>
      <c r="F423" s="241"/>
      <c r="G423" s="242"/>
      <c r="H423" s="242"/>
      <c r="I423" s="112"/>
      <c r="J423" s="112"/>
      <c r="K423" s="94"/>
      <c r="L423" s="94"/>
      <c r="M423" s="94"/>
      <c r="N423" s="94"/>
      <c r="O423" s="94"/>
      <c r="P423" s="94"/>
      <c r="Q423" s="94"/>
      <c r="R423" s="94"/>
      <c r="S423" s="94"/>
      <c r="T423" s="94"/>
      <c r="U423" s="94"/>
      <c r="V423" s="94"/>
      <c r="W423" s="93">
        <f>AN423</f>
        <v>0</v>
      </c>
      <c r="X423" s="108"/>
      <c r="Y423" s="108"/>
      <c r="Z423" s="108"/>
      <c r="AA423" s="108"/>
      <c r="AB423" s="93">
        <f>IFERROR(VLOOKUP(K423,'Վարկանիշային չափորոշիչներ'!$G$6:$GE$68,4,FALSE),0)</f>
        <v>0</v>
      </c>
      <c r="AC423" s="93">
        <f>IFERROR(VLOOKUP(L423,'Վարկանիշային չափորոշիչներ'!$G$6:$GE$68,4,FALSE),0)</f>
        <v>0</v>
      </c>
      <c r="AD423" s="93">
        <f>IFERROR(VLOOKUP(M423,'Վարկանիշային չափորոշիչներ'!$G$6:$GE$68,4,FALSE),0)</f>
        <v>0</v>
      </c>
      <c r="AE423" s="93">
        <f>IFERROR(VLOOKUP(N423,'Վարկանիշային չափորոշիչներ'!$G$6:$GE$68,4,FALSE),0)</f>
        <v>0</v>
      </c>
      <c r="AF423" s="93">
        <f>IFERROR(VLOOKUP(O423,'Վարկանիշային չափորոշիչներ'!$G$6:$GE$68,4,FALSE),0)</f>
        <v>0</v>
      </c>
      <c r="AG423" s="93">
        <f>IFERROR(VLOOKUP(P423,'Վարկանիշային չափորոշիչներ'!$G$6:$GE$68,4,FALSE),0)</f>
        <v>0</v>
      </c>
      <c r="AH423" s="93">
        <f>IFERROR(VLOOKUP(Q423,'Վարկանիշային չափորոշիչներ'!$G$6:$GE$68,4,FALSE),0)</f>
        <v>0</v>
      </c>
      <c r="AI423" s="93">
        <f>IFERROR(VLOOKUP(R423,'Վարկանիշային չափորոշիչներ'!$G$6:$GE$68,4,FALSE),0)</f>
        <v>0</v>
      </c>
      <c r="AJ423" s="93">
        <f>IFERROR(VLOOKUP(S423,'Վարկանիշային չափորոշիչներ'!$G$6:$GE$68,4,FALSE),0)</f>
        <v>0</v>
      </c>
      <c r="AK423" s="93">
        <f>IFERROR(VLOOKUP(T423,'Վարկանիշային չափորոշիչներ'!$G$6:$GE$68,4,FALSE),0)</f>
        <v>0</v>
      </c>
      <c r="AL423" s="93">
        <f>IFERROR(VLOOKUP(U423,'Վարկանիշային չափորոշիչներ'!$G$6:$GE$68,4,FALSE),0)</f>
        <v>0</v>
      </c>
      <c r="AM423" s="93">
        <f>IFERROR(VLOOKUP(V423,'Վարկանիշային չափորոշիչներ'!$G$6:$GE$68,4,FALSE),0)</f>
        <v>0</v>
      </c>
      <c r="AN423" s="93">
        <f t="shared" si="115"/>
        <v>0</v>
      </c>
    </row>
    <row r="424" spans="1:40" ht="24" outlineLevel="1">
      <c r="A424" s="236">
        <v>1149</v>
      </c>
      <c r="B424" s="236"/>
      <c r="C424" s="366" t="s">
        <v>518</v>
      </c>
      <c r="D424" s="237">
        <f>SUM(D425:D427)</f>
        <v>0</v>
      </c>
      <c r="E424" s="237">
        <f>SUM(E425:E427)</f>
        <v>0</v>
      </c>
      <c r="F424" s="238">
        <f t="shared" ref="F424:H424" si="125">SUM(F425:F427)</f>
        <v>0</v>
      </c>
      <c r="G424" s="238">
        <f t="shared" si="125"/>
        <v>0</v>
      </c>
      <c r="H424" s="238">
        <f t="shared" si="125"/>
        <v>0</v>
      </c>
      <c r="I424" s="114" t="s">
        <v>79</v>
      </c>
      <c r="J424" s="114" t="s">
        <v>79</v>
      </c>
      <c r="K424" s="114" t="s">
        <v>79</v>
      </c>
      <c r="L424" s="114" t="s">
        <v>79</v>
      </c>
      <c r="M424" s="114" t="s">
        <v>79</v>
      </c>
      <c r="N424" s="114" t="s">
        <v>79</v>
      </c>
      <c r="O424" s="114" t="s">
        <v>79</v>
      </c>
      <c r="P424" s="114" t="s">
        <v>79</v>
      </c>
      <c r="Q424" s="114" t="s">
        <v>79</v>
      </c>
      <c r="R424" s="114" t="s">
        <v>79</v>
      </c>
      <c r="S424" s="114" t="s">
        <v>79</v>
      </c>
      <c r="T424" s="114" t="s">
        <v>79</v>
      </c>
      <c r="U424" s="114" t="s">
        <v>79</v>
      </c>
      <c r="V424" s="114" t="s">
        <v>79</v>
      </c>
      <c r="W424" s="114" t="s">
        <v>79</v>
      </c>
      <c r="X424" s="108"/>
      <c r="Y424" s="108"/>
      <c r="Z424" s="108"/>
      <c r="AA424" s="108"/>
      <c r="AB424" s="93">
        <f>IFERROR(VLOOKUP(K424,'Վարկանիշային չափորոշիչներ'!$G$6:$GE$68,4,FALSE),0)</f>
        <v>0</v>
      </c>
      <c r="AC424" s="93">
        <f>IFERROR(VLOOKUP(L424,'Վարկանիշային չափորոշիչներ'!$G$6:$GE$68,4,FALSE),0)</f>
        <v>0</v>
      </c>
      <c r="AD424" s="93">
        <f>IFERROR(VLOOKUP(M424,'Վարկանիշային չափորոշիչներ'!$G$6:$GE$68,4,FALSE),0)</f>
        <v>0</v>
      </c>
      <c r="AE424" s="93">
        <f>IFERROR(VLOOKUP(N424,'Վարկանիշային չափորոշիչներ'!$G$6:$GE$68,4,FALSE),0)</f>
        <v>0</v>
      </c>
      <c r="AF424" s="93">
        <f>IFERROR(VLOOKUP(O424,'Վարկանիշային չափորոշիչներ'!$G$6:$GE$68,4,FALSE),0)</f>
        <v>0</v>
      </c>
      <c r="AG424" s="93">
        <f>IFERROR(VLOOKUP(P424,'Վարկանիշային չափորոշիչներ'!$G$6:$GE$68,4,FALSE),0)</f>
        <v>0</v>
      </c>
      <c r="AH424" s="93">
        <f>IFERROR(VLOOKUP(Q424,'Վարկանիշային չափորոշիչներ'!$G$6:$GE$68,4,FALSE),0)</f>
        <v>0</v>
      </c>
      <c r="AI424" s="93">
        <f>IFERROR(VLOOKUP(R424,'Վարկանիշային չափորոշիչներ'!$G$6:$GE$68,4,FALSE),0)</f>
        <v>0</v>
      </c>
      <c r="AJ424" s="93">
        <f>IFERROR(VLOOKUP(S424,'Վարկանիշային չափորոշիչներ'!$G$6:$GE$68,4,FALSE),0)</f>
        <v>0</v>
      </c>
      <c r="AK424" s="93">
        <f>IFERROR(VLOOKUP(T424,'Վարկանիշային չափորոշիչներ'!$G$6:$GE$68,4,FALSE),0)</f>
        <v>0</v>
      </c>
      <c r="AL424" s="93">
        <f>IFERROR(VLOOKUP(U424,'Վարկանիշային չափորոշիչներ'!$G$6:$GE$68,4,FALSE),0)</f>
        <v>0</v>
      </c>
      <c r="AM424" s="93">
        <f>IFERROR(VLOOKUP(V424,'Վարկանիշային չափորոշիչներ'!$G$6:$GE$68,4,FALSE),0)</f>
        <v>0</v>
      </c>
      <c r="AN424" s="93">
        <f t="shared" si="115"/>
        <v>0</v>
      </c>
    </row>
    <row r="425" spans="1:40" outlineLevel="2">
      <c r="A425" s="239">
        <v>1149</v>
      </c>
      <c r="B425" s="239">
        <v>11001</v>
      </c>
      <c r="C425" s="333" t="s">
        <v>519</v>
      </c>
      <c r="D425" s="240"/>
      <c r="E425" s="240"/>
      <c r="F425" s="241"/>
      <c r="G425" s="242"/>
      <c r="H425" s="242"/>
      <c r="I425" s="112"/>
      <c r="J425" s="112"/>
      <c r="K425" s="94"/>
      <c r="L425" s="94"/>
      <c r="M425" s="94"/>
      <c r="N425" s="94"/>
      <c r="O425" s="94"/>
      <c r="P425" s="94"/>
      <c r="Q425" s="94"/>
      <c r="R425" s="94"/>
      <c r="S425" s="94"/>
      <c r="T425" s="94"/>
      <c r="U425" s="94"/>
      <c r="V425" s="94"/>
      <c r="W425" s="93">
        <f>AN425</f>
        <v>0</v>
      </c>
      <c r="X425" s="108"/>
      <c r="Y425" s="108"/>
      <c r="Z425" s="108"/>
      <c r="AA425" s="108"/>
      <c r="AB425" s="93">
        <f>IFERROR(VLOOKUP(K425,'Վարկանիշային չափորոշիչներ'!$G$6:$GE$68,4,FALSE),0)</f>
        <v>0</v>
      </c>
      <c r="AC425" s="93">
        <f>IFERROR(VLOOKUP(L425,'Վարկանիշային չափորոշիչներ'!$G$6:$GE$68,4,FALSE),0)</f>
        <v>0</v>
      </c>
      <c r="AD425" s="93">
        <f>IFERROR(VLOOKUP(M425,'Վարկանիշային չափորոշիչներ'!$G$6:$GE$68,4,FALSE),0)</f>
        <v>0</v>
      </c>
      <c r="AE425" s="93">
        <f>IFERROR(VLOOKUP(N425,'Վարկանիշային չափորոշիչներ'!$G$6:$GE$68,4,FALSE),0)</f>
        <v>0</v>
      </c>
      <c r="AF425" s="93">
        <f>IFERROR(VLOOKUP(O425,'Վարկանիշային չափորոշիչներ'!$G$6:$GE$68,4,FALSE),0)</f>
        <v>0</v>
      </c>
      <c r="AG425" s="93">
        <f>IFERROR(VLOOKUP(P425,'Վարկանիշային չափորոշիչներ'!$G$6:$GE$68,4,FALSE),0)</f>
        <v>0</v>
      </c>
      <c r="AH425" s="93">
        <f>IFERROR(VLOOKUP(Q425,'Վարկանիշային չափորոշիչներ'!$G$6:$GE$68,4,FALSE),0)</f>
        <v>0</v>
      </c>
      <c r="AI425" s="93">
        <f>IFERROR(VLOOKUP(R425,'Վարկանիշային չափորոշիչներ'!$G$6:$GE$68,4,FALSE),0)</f>
        <v>0</v>
      </c>
      <c r="AJ425" s="93">
        <f>IFERROR(VLOOKUP(S425,'Վարկանիշային չափորոշիչներ'!$G$6:$GE$68,4,FALSE),0)</f>
        <v>0</v>
      </c>
      <c r="AK425" s="93">
        <f>IFERROR(VLOOKUP(T425,'Վարկանիշային չափորոշիչներ'!$G$6:$GE$68,4,FALSE),0)</f>
        <v>0</v>
      </c>
      <c r="AL425" s="93">
        <f>IFERROR(VLOOKUP(U425,'Վարկանիշային չափորոշիչներ'!$G$6:$GE$68,4,FALSE),0)</f>
        <v>0</v>
      </c>
      <c r="AM425" s="93">
        <f>IFERROR(VLOOKUP(V425,'Վարկանիշային չափորոշիչներ'!$G$6:$GE$68,4,FALSE),0)</f>
        <v>0</v>
      </c>
      <c r="AN425" s="93">
        <f t="shared" si="115"/>
        <v>0</v>
      </c>
    </row>
    <row r="426" spans="1:40" ht="48" outlineLevel="2">
      <c r="A426" s="239">
        <v>1149</v>
      </c>
      <c r="B426" s="239">
        <v>11002</v>
      </c>
      <c r="C426" s="333" t="s">
        <v>520</v>
      </c>
      <c r="D426" s="240"/>
      <c r="E426" s="240"/>
      <c r="F426" s="241"/>
      <c r="G426" s="242"/>
      <c r="H426" s="242"/>
      <c r="I426" s="112"/>
      <c r="J426" s="112"/>
      <c r="K426" s="94"/>
      <c r="L426" s="94"/>
      <c r="M426" s="94"/>
      <c r="N426" s="94"/>
      <c r="O426" s="94"/>
      <c r="P426" s="94"/>
      <c r="Q426" s="94"/>
      <c r="R426" s="94"/>
      <c r="S426" s="94"/>
      <c r="T426" s="94"/>
      <c r="U426" s="94"/>
      <c r="V426" s="94"/>
      <c r="W426" s="93">
        <f>AN426</f>
        <v>0</v>
      </c>
      <c r="X426" s="108"/>
      <c r="Y426" s="108"/>
      <c r="Z426" s="108"/>
      <c r="AA426" s="108"/>
      <c r="AB426" s="93">
        <f>IFERROR(VLOOKUP(K426,'Վարկանիշային չափորոշիչներ'!$G$6:$GE$68,4,FALSE),0)</f>
        <v>0</v>
      </c>
      <c r="AC426" s="93">
        <f>IFERROR(VLOOKUP(L426,'Վարկանիշային չափորոշիչներ'!$G$6:$GE$68,4,FALSE),0)</f>
        <v>0</v>
      </c>
      <c r="AD426" s="93">
        <f>IFERROR(VLOOKUP(M426,'Վարկանիշային չափորոշիչներ'!$G$6:$GE$68,4,FALSE),0)</f>
        <v>0</v>
      </c>
      <c r="AE426" s="93">
        <f>IFERROR(VLOOKUP(N426,'Վարկանիշային չափորոշիչներ'!$G$6:$GE$68,4,FALSE),0)</f>
        <v>0</v>
      </c>
      <c r="AF426" s="93">
        <f>IFERROR(VLOOKUP(O426,'Վարկանիշային չափորոշիչներ'!$G$6:$GE$68,4,FALSE),0)</f>
        <v>0</v>
      </c>
      <c r="AG426" s="93">
        <f>IFERROR(VLOOKUP(P426,'Վարկանիշային չափորոշիչներ'!$G$6:$GE$68,4,FALSE),0)</f>
        <v>0</v>
      </c>
      <c r="AH426" s="93">
        <f>IFERROR(VLOOKUP(Q426,'Վարկանիշային չափորոշիչներ'!$G$6:$GE$68,4,FALSE),0)</f>
        <v>0</v>
      </c>
      <c r="AI426" s="93">
        <f>IFERROR(VLOOKUP(R426,'Վարկանիշային չափորոշիչներ'!$G$6:$GE$68,4,FALSE),0)</f>
        <v>0</v>
      </c>
      <c r="AJ426" s="93">
        <f>IFERROR(VLOOKUP(S426,'Վարկանիշային չափորոշիչներ'!$G$6:$GE$68,4,FALSE),0)</f>
        <v>0</v>
      </c>
      <c r="AK426" s="93">
        <f>IFERROR(VLOOKUP(T426,'Վարկանիշային չափորոշիչներ'!$G$6:$GE$68,4,FALSE),0)</f>
        <v>0</v>
      </c>
      <c r="AL426" s="93">
        <f>IFERROR(VLOOKUP(U426,'Վարկանիշային չափորոշիչներ'!$G$6:$GE$68,4,FALSE),0)</f>
        <v>0</v>
      </c>
      <c r="AM426" s="93">
        <f>IFERROR(VLOOKUP(V426,'Վարկանիշային չափորոշիչներ'!$G$6:$GE$68,4,FALSE),0)</f>
        <v>0</v>
      </c>
      <c r="AN426" s="93">
        <f t="shared" si="115"/>
        <v>0</v>
      </c>
    </row>
    <row r="427" spans="1:40" ht="24" outlineLevel="2">
      <c r="A427" s="239">
        <v>1149</v>
      </c>
      <c r="B427" s="239">
        <v>12001</v>
      </c>
      <c r="C427" s="333" t="s">
        <v>521</v>
      </c>
      <c r="D427" s="240"/>
      <c r="E427" s="240"/>
      <c r="F427" s="264"/>
      <c r="G427" s="242"/>
      <c r="H427" s="242"/>
      <c r="I427" s="112"/>
      <c r="J427" s="112"/>
      <c r="K427" s="94"/>
      <c r="L427" s="94"/>
      <c r="M427" s="94"/>
      <c r="N427" s="94"/>
      <c r="O427" s="94"/>
      <c r="P427" s="94"/>
      <c r="Q427" s="94"/>
      <c r="R427" s="94"/>
      <c r="S427" s="94"/>
      <c r="T427" s="94"/>
      <c r="U427" s="94"/>
      <c r="V427" s="94"/>
      <c r="W427" s="93">
        <f>AN427</f>
        <v>0</v>
      </c>
      <c r="X427" s="108"/>
      <c r="Y427" s="108"/>
      <c r="Z427" s="108"/>
      <c r="AA427" s="108"/>
      <c r="AB427" s="93">
        <f>IFERROR(VLOOKUP(K427,'Վարկանիշային չափորոշիչներ'!$G$6:$GE$68,4,FALSE),0)</f>
        <v>0</v>
      </c>
      <c r="AC427" s="93">
        <f>IFERROR(VLOOKUP(L427,'Վարկանիշային չափորոշիչներ'!$G$6:$GE$68,4,FALSE),0)</f>
        <v>0</v>
      </c>
      <c r="AD427" s="93">
        <f>IFERROR(VLOOKUP(M427,'Վարկանիշային չափորոշիչներ'!$G$6:$GE$68,4,FALSE),0)</f>
        <v>0</v>
      </c>
      <c r="AE427" s="93">
        <f>IFERROR(VLOOKUP(N427,'Վարկանիշային չափորոշիչներ'!$G$6:$GE$68,4,FALSE),0)</f>
        <v>0</v>
      </c>
      <c r="AF427" s="93">
        <f>IFERROR(VLOOKUP(O427,'Վարկանիշային չափորոշիչներ'!$G$6:$GE$68,4,FALSE),0)</f>
        <v>0</v>
      </c>
      <c r="AG427" s="93">
        <f>IFERROR(VLOOKUP(P427,'Վարկանիշային չափորոշիչներ'!$G$6:$GE$68,4,FALSE),0)</f>
        <v>0</v>
      </c>
      <c r="AH427" s="93">
        <f>IFERROR(VLOOKUP(Q427,'Վարկանիշային չափորոշիչներ'!$G$6:$GE$68,4,FALSE),0)</f>
        <v>0</v>
      </c>
      <c r="AI427" s="93">
        <f>IFERROR(VLOOKUP(R427,'Վարկանիշային չափորոշիչներ'!$G$6:$GE$68,4,FALSE),0)</f>
        <v>0</v>
      </c>
      <c r="AJ427" s="93">
        <f>IFERROR(VLOOKUP(S427,'Վարկանիշային չափորոշիչներ'!$G$6:$GE$68,4,FALSE),0)</f>
        <v>0</v>
      </c>
      <c r="AK427" s="93">
        <f>IFERROR(VLOOKUP(T427,'Վարկանիշային չափորոշիչներ'!$G$6:$GE$68,4,FALSE),0)</f>
        <v>0</v>
      </c>
      <c r="AL427" s="93">
        <f>IFERROR(VLOOKUP(U427,'Վարկանիշային չափորոշիչներ'!$G$6:$GE$68,4,FALSE),0)</f>
        <v>0</v>
      </c>
      <c r="AM427" s="93">
        <f>IFERROR(VLOOKUP(V427,'Վարկանիշային չափորոշիչներ'!$G$6:$GE$68,4,FALSE),0)</f>
        <v>0</v>
      </c>
      <c r="AN427" s="93">
        <f t="shared" si="115"/>
        <v>0</v>
      </c>
    </row>
    <row r="428" spans="1:40" outlineLevel="1">
      <c r="A428" s="236">
        <v>1182</v>
      </c>
      <c r="B428" s="236"/>
      <c r="C428" s="366" t="s">
        <v>522</v>
      </c>
      <c r="D428" s="237">
        <f>SUM(D429:D431)</f>
        <v>0</v>
      </c>
      <c r="E428" s="237">
        <f>SUM(E429:E431)</f>
        <v>0</v>
      </c>
      <c r="F428" s="238">
        <f t="shared" ref="F428:H428" si="126">SUM(F429:F431)</f>
        <v>0</v>
      </c>
      <c r="G428" s="238">
        <f t="shared" si="126"/>
        <v>0</v>
      </c>
      <c r="H428" s="238">
        <f t="shared" si="126"/>
        <v>0</v>
      </c>
      <c r="I428" s="114" t="s">
        <v>79</v>
      </c>
      <c r="J428" s="114" t="s">
        <v>79</v>
      </c>
      <c r="K428" s="114" t="s">
        <v>79</v>
      </c>
      <c r="L428" s="114" t="s">
        <v>79</v>
      </c>
      <c r="M428" s="114" t="s">
        <v>79</v>
      </c>
      <c r="N428" s="114" t="s">
        <v>79</v>
      </c>
      <c r="O428" s="114" t="s">
        <v>79</v>
      </c>
      <c r="P428" s="114" t="s">
        <v>79</v>
      </c>
      <c r="Q428" s="114" t="s">
        <v>79</v>
      </c>
      <c r="R428" s="114" t="s">
        <v>79</v>
      </c>
      <c r="S428" s="114" t="s">
        <v>79</v>
      </c>
      <c r="T428" s="114" t="s">
        <v>79</v>
      </c>
      <c r="U428" s="114" t="s">
        <v>79</v>
      </c>
      <c r="V428" s="114" t="s">
        <v>79</v>
      </c>
      <c r="W428" s="114" t="s">
        <v>79</v>
      </c>
      <c r="X428" s="108"/>
      <c r="Y428" s="108"/>
      <c r="Z428" s="108"/>
      <c r="AA428" s="108"/>
      <c r="AB428" s="93">
        <f>IFERROR(VLOOKUP(K428,'Վարկանիշային չափորոշիչներ'!$G$6:$GE$68,4,FALSE),0)</f>
        <v>0</v>
      </c>
      <c r="AC428" s="93">
        <f>IFERROR(VLOOKUP(L428,'Վարկանիշային չափորոշիչներ'!$G$6:$GE$68,4,FALSE),0)</f>
        <v>0</v>
      </c>
      <c r="AD428" s="93">
        <f>IFERROR(VLOOKUP(M428,'Վարկանիշային չափորոշիչներ'!$G$6:$GE$68,4,FALSE),0)</f>
        <v>0</v>
      </c>
      <c r="AE428" s="93">
        <f>IFERROR(VLOOKUP(N428,'Վարկանիշային չափորոշիչներ'!$G$6:$GE$68,4,FALSE),0)</f>
        <v>0</v>
      </c>
      <c r="AF428" s="93">
        <f>IFERROR(VLOOKUP(O428,'Վարկանիշային չափորոշիչներ'!$G$6:$GE$68,4,FALSE),0)</f>
        <v>0</v>
      </c>
      <c r="AG428" s="93">
        <f>IFERROR(VLOOKUP(P428,'Վարկանիշային չափորոշիչներ'!$G$6:$GE$68,4,FALSE),0)</f>
        <v>0</v>
      </c>
      <c r="AH428" s="93">
        <f>IFERROR(VLOOKUP(Q428,'Վարկանիշային չափորոշիչներ'!$G$6:$GE$68,4,FALSE),0)</f>
        <v>0</v>
      </c>
      <c r="AI428" s="93">
        <f>IFERROR(VLOOKUP(R428,'Վարկանիշային չափորոշիչներ'!$G$6:$GE$68,4,FALSE),0)</f>
        <v>0</v>
      </c>
      <c r="AJ428" s="93">
        <f>IFERROR(VLOOKUP(S428,'Վարկանիշային չափորոշիչներ'!$G$6:$GE$68,4,FALSE),0)</f>
        <v>0</v>
      </c>
      <c r="AK428" s="93">
        <f>IFERROR(VLOOKUP(T428,'Վարկանիշային չափորոշիչներ'!$G$6:$GE$68,4,FALSE),0)</f>
        <v>0</v>
      </c>
      <c r="AL428" s="93">
        <f>IFERROR(VLOOKUP(U428,'Վարկանիշային չափորոշիչներ'!$G$6:$GE$68,4,FALSE),0)</f>
        <v>0</v>
      </c>
      <c r="AM428" s="93">
        <f>IFERROR(VLOOKUP(V428,'Վարկանիշային չափորոշիչներ'!$G$6:$GE$68,4,FALSE),0)</f>
        <v>0</v>
      </c>
      <c r="AN428" s="93">
        <f t="shared" si="115"/>
        <v>0</v>
      </c>
    </row>
    <row r="429" spans="1:40" ht="24" outlineLevel="2">
      <c r="A429" s="239">
        <v>1182</v>
      </c>
      <c r="B429" s="239">
        <v>11001</v>
      </c>
      <c r="C429" s="333" t="s">
        <v>523</v>
      </c>
      <c r="D429" s="247"/>
      <c r="E429" s="255"/>
      <c r="F429" s="241"/>
      <c r="G429" s="242"/>
      <c r="H429" s="242"/>
      <c r="I429" s="112"/>
      <c r="J429" s="112"/>
      <c r="K429" s="94"/>
      <c r="L429" s="94"/>
      <c r="M429" s="94"/>
      <c r="N429" s="94"/>
      <c r="O429" s="94"/>
      <c r="P429" s="94"/>
      <c r="Q429" s="94"/>
      <c r="R429" s="94"/>
      <c r="S429" s="94"/>
      <c r="T429" s="94"/>
      <c r="U429" s="94"/>
      <c r="V429" s="94"/>
      <c r="W429" s="93">
        <f>AN429</f>
        <v>0</v>
      </c>
      <c r="X429" s="108"/>
      <c r="Y429" s="108"/>
      <c r="Z429" s="108"/>
      <c r="AA429" s="108"/>
      <c r="AB429" s="93">
        <f>IFERROR(VLOOKUP(K429,'Վարկանիշային չափորոշիչներ'!$G$6:$GE$68,4,FALSE),0)</f>
        <v>0</v>
      </c>
      <c r="AC429" s="93">
        <f>IFERROR(VLOOKUP(L429,'Վարկանիշային չափորոշիչներ'!$G$6:$GE$68,4,FALSE),0)</f>
        <v>0</v>
      </c>
      <c r="AD429" s="93">
        <f>IFERROR(VLOOKUP(M429,'Վարկանիշային չափորոշիչներ'!$G$6:$GE$68,4,FALSE),0)</f>
        <v>0</v>
      </c>
      <c r="AE429" s="93">
        <f>IFERROR(VLOOKUP(N429,'Վարկանիշային չափորոշիչներ'!$G$6:$GE$68,4,FALSE),0)</f>
        <v>0</v>
      </c>
      <c r="AF429" s="93">
        <f>IFERROR(VLOOKUP(O429,'Վարկանիշային չափորոշիչներ'!$G$6:$GE$68,4,FALSE),0)</f>
        <v>0</v>
      </c>
      <c r="AG429" s="93">
        <f>IFERROR(VLOOKUP(P429,'Վարկանիշային չափորոշիչներ'!$G$6:$GE$68,4,FALSE),0)</f>
        <v>0</v>
      </c>
      <c r="AH429" s="93">
        <f>IFERROR(VLOOKUP(Q429,'Վարկանիշային չափորոշիչներ'!$G$6:$GE$68,4,FALSE),0)</f>
        <v>0</v>
      </c>
      <c r="AI429" s="93">
        <f>IFERROR(VLOOKUP(R429,'Վարկանիշային չափորոշիչներ'!$G$6:$GE$68,4,FALSE),0)</f>
        <v>0</v>
      </c>
      <c r="AJ429" s="93">
        <f>IFERROR(VLOOKUP(S429,'Վարկանիշային չափորոշիչներ'!$G$6:$GE$68,4,FALSE),0)</f>
        <v>0</v>
      </c>
      <c r="AK429" s="93">
        <f>IFERROR(VLOOKUP(T429,'Վարկանիշային չափորոշիչներ'!$G$6:$GE$68,4,FALSE),0)</f>
        <v>0</v>
      </c>
      <c r="AL429" s="93">
        <f>IFERROR(VLOOKUP(U429,'Վարկանիշային չափորոշիչներ'!$G$6:$GE$68,4,FALSE),0)</f>
        <v>0</v>
      </c>
      <c r="AM429" s="93">
        <f>IFERROR(VLOOKUP(V429,'Վարկանիշային չափորոշիչներ'!$G$6:$GE$68,4,FALSE),0)</f>
        <v>0</v>
      </c>
      <c r="AN429" s="93">
        <f t="shared" si="115"/>
        <v>0</v>
      </c>
    </row>
    <row r="430" spans="1:40" ht="24" outlineLevel="2">
      <c r="A430" s="239">
        <v>1182</v>
      </c>
      <c r="B430" s="239">
        <v>31001</v>
      </c>
      <c r="C430" s="333" t="s">
        <v>524</v>
      </c>
      <c r="D430" s="247"/>
      <c r="E430" s="247"/>
      <c r="F430" s="241"/>
      <c r="G430" s="242"/>
      <c r="H430" s="242"/>
      <c r="I430" s="112"/>
      <c r="J430" s="112"/>
      <c r="K430" s="94"/>
      <c r="L430" s="94"/>
      <c r="M430" s="94"/>
      <c r="N430" s="94"/>
      <c r="O430" s="94"/>
      <c r="P430" s="94"/>
      <c r="Q430" s="94"/>
      <c r="R430" s="94"/>
      <c r="S430" s="94"/>
      <c r="T430" s="94"/>
      <c r="U430" s="94"/>
      <c r="V430" s="94"/>
      <c r="W430" s="93">
        <f>AN430</f>
        <v>0</v>
      </c>
      <c r="X430" s="108"/>
      <c r="Y430" s="108"/>
      <c r="Z430" s="108"/>
      <c r="AA430" s="108"/>
      <c r="AB430" s="93">
        <f>IFERROR(VLOOKUP(K430,'Վարկանիշային չափորոշիչներ'!$G$6:$GE$68,4,FALSE),0)</f>
        <v>0</v>
      </c>
      <c r="AC430" s="93">
        <f>IFERROR(VLOOKUP(L430,'Վարկանիշային չափորոշիչներ'!$G$6:$GE$68,4,FALSE),0)</f>
        <v>0</v>
      </c>
      <c r="AD430" s="93">
        <f>IFERROR(VLOOKUP(M430,'Վարկանիշային չափորոշիչներ'!$G$6:$GE$68,4,FALSE),0)</f>
        <v>0</v>
      </c>
      <c r="AE430" s="93">
        <f>IFERROR(VLOOKUP(N430,'Վարկանիշային չափորոշիչներ'!$G$6:$GE$68,4,FALSE),0)</f>
        <v>0</v>
      </c>
      <c r="AF430" s="93">
        <f>IFERROR(VLOOKUP(O430,'Վարկանիշային չափորոշիչներ'!$G$6:$GE$68,4,FALSE),0)</f>
        <v>0</v>
      </c>
      <c r="AG430" s="93">
        <f>IFERROR(VLOOKUP(P430,'Վարկանիշային չափորոշիչներ'!$G$6:$GE$68,4,FALSE),0)</f>
        <v>0</v>
      </c>
      <c r="AH430" s="93">
        <f>IFERROR(VLOOKUP(Q430,'Վարկանիշային չափորոշիչներ'!$G$6:$GE$68,4,FALSE),0)</f>
        <v>0</v>
      </c>
      <c r="AI430" s="93">
        <f>IFERROR(VLOOKUP(R430,'Վարկանիշային չափորոշիչներ'!$G$6:$GE$68,4,FALSE),0)</f>
        <v>0</v>
      </c>
      <c r="AJ430" s="93">
        <f>IFERROR(VLOOKUP(S430,'Վարկանիշային չափորոշիչներ'!$G$6:$GE$68,4,FALSE),0)</f>
        <v>0</v>
      </c>
      <c r="AK430" s="93">
        <f>IFERROR(VLOOKUP(T430,'Վարկանիշային չափորոշիչներ'!$G$6:$GE$68,4,FALSE),0)</f>
        <v>0</v>
      </c>
      <c r="AL430" s="93">
        <f>IFERROR(VLOOKUP(U430,'Վարկանիշային չափորոշիչներ'!$G$6:$GE$68,4,FALSE),0)</f>
        <v>0</v>
      </c>
      <c r="AM430" s="93">
        <f>IFERROR(VLOOKUP(V430,'Վարկանիշային չափորոշիչներ'!$G$6:$GE$68,4,FALSE),0)</f>
        <v>0</v>
      </c>
      <c r="AN430" s="93">
        <f t="shared" si="115"/>
        <v>0</v>
      </c>
    </row>
    <row r="431" spans="1:40" ht="24" outlineLevel="2">
      <c r="A431" s="239">
        <v>1182</v>
      </c>
      <c r="B431" s="239">
        <v>31002</v>
      </c>
      <c r="C431" s="333" t="s">
        <v>525</v>
      </c>
      <c r="D431" s="247"/>
      <c r="E431" s="247"/>
      <c r="F431" s="253"/>
      <c r="G431" s="242"/>
      <c r="H431" s="242"/>
      <c r="I431" s="112"/>
      <c r="J431" s="112"/>
      <c r="K431" s="94"/>
      <c r="L431" s="94"/>
      <c r="M431" s="94"/>
      <c r="N431" s="94"/>
      <c r="O431" s="94"/>
      <c r="P431" s="94"/>
      <c r="Q431" s="94"/>
      <c r="R431" s="94"/>
      <c r="S431" s="94"/>
      <c r="T431" s="94"/>
      <c r="U431" s="94"/>
      <c r="V431" s="94"/>
      <c r="W431" s="93">
        <f>AN431</f>
        <v>0</v>
      </c>
      <c r="X431" s="108"/>
      <c r="Y431" s="108"/>
      <c r="Z431" s="108"/>
      <c r="AA431" s="108"/>
      <c r="AB431" s="93">
        <f>IFERROR(VLOOKUP(K431,'Վարկանիշային չափորոշիչներ'!$G$6:$GE$68,4,FALSE),0)</f>
        <v>0</v>
      </c>
      <c r="AC431" s="93">
        <f>IFERROR(VLOOKUP(L431,'Վարկանիշային չափորոշիչներ'!$G$6:$GE$68,4,FALSE),0)</f>
        <v>0</v>
      </c>
      <c r="AD431" s="93">
        <f>IFERROR(VLOOKUP(M431,'Վարկանիշային չափորոշիչներ'!$G$6:$GE$68,4,FALSE),0)</f>
        <v>0</v>
      </c>
      <c r="AE431" s="93">
        <f>IFERROR(VLOOKUP(N431,'Վարկանիշային չափորոշիչներ'!$G$6:$GE$68,4,FALSE),0)</f>
        <v>0</v>
      </c>
      <c r="AF431" s="93">
        <f>IFERROR(VLOOKUP(O431,'Վարկանիշային չափորոշիչներ'!$G$6:$GE$68,4,FALSE),0)</f>
        <v>0</v>
      </c>
      <c r="AG431" s="93">
        <f>IFERROR(VLOOKUP(P431,'Վարկանիշային չափորոշիչներ'!$G$6:$GE$68,4,FALSE),0)</f>
        <v>0</v>
      </c>
      <c r="AH431" s="93">
        <f>IFERROR(VLOOKUP(Q431,'Վարկանիշային չափորոշիչներ'!$G$6:$GE$68,4,FALSE),0)</f>
        <v>0</v>
      </c>
      <c r="AI431" s="93">
        <f>IFERROR(VLOOKUP(R431,'Վարկանիշային չափորոշիչներ'!$G$6:$GE$68,4,FALSE),0)</f>
        <v>0</v>
      </c>
      <c r="AJ431" s="93">
        <f>IFERROR(VLOOKUP(S431,'Վարկանիշային չափորոշիչներ'!$G$6:$GE$68,4,FALSE),0)</f>
        <v>0</v>
      </c>
      <c r="AK431" s="93">
        <f>IFERROR(VLOOKUP(T431,'Վարկանիշային չափորոշիչներ'!$G$6:$GE$68,4,FALSE),0)</f>
        <v>0</v>
      </c>
      <c r="AL431" s="93">
        <f>IFERROR(VLOOKUP(U431,'Վարկանիշային չափորոշիչներ'!$G$6:$GE$68,4,FALSE),0)</f>
        <v>0</v>
      </c>
      <c r="AM431" s="93">
        <f>IFERROR(VLOOKUP(V431,'Վարկանիշային չափորոշիչներ'!$G$6:$GE$68,4,FALSE),0)</f>
        <v>0</v>
      </c>
      <c r="AN431" s="93">
        <f t="shared" si="115"/>
        <v>0</v>
      </c>
    </row>
    <row r="432" spans="1:40" ht="24" outlineLevel="1">
      <c r="A432" s="236">
        <v>1228</v>
      </c>
      <c r="B432" s="236"/>
      <c r="C432" s="366" t="s">
        <v>526</v>
      </c>
      <c r="D432" s="237">
        <f>SUM(D433:D437)</f>
        <v>0</v>
      </c>
      <c r="E432" s="237">
        <f>SUM(E433:E437)</f>
        <v>0</v>
      </c>
      <c r="F432" s="238">
        <f t="shared" ref="F432:H432" si="127">SUM(F433:F437)</f>
        <v>0</v>
      </c>
      <c r="G432" s="238">
        <f t="shared" si="127"/>
        <v>0</v>
      </c>
      <c r="H432" s="238">
        <f t="shared" si="127"/>
        <v>0</v>
      </c>
      <c r="I432" s="114" t="s">
        <v>79</v>
      </c>
      <c r="J432" s="114" t="s">
        <v>79</v>
      </c>
      <c r="K432" s="114" t="s">
        <v>79</v>
      </c>
      <c r="L432" s="114" t="s">
        <v>79</v>
      </c>
      <c r="M432" s="114" t="s">
        <v>79</v>
      </c>
      <c r="N432" s="114" t="s">
        <v>79</v>
      </c>
      <c r="O432" s="114" t="s">
        <v>79</v>
      </c>
      <c r="P432" s="114" t="s">
        <v>79</v>
      </c>
      <c r="Q432" s="114" t="s">
        <v>79</v>
      </c>
      <c r="R432" s="114" t="s">
        <v>79</v>
      </c>
      <c r="S432" s="114" t="s">
        <v>79</v>
      </c>
      <c r="T432" s="114" t="s">
        <v>79</v>
      </c>
      <c r="U432" s="114" t="s">
        <v>79</v>
      </c>
      <c r="V432" s="114" t="s">
        <v>79</v>
      </c>
      <c r="W432" s="114" t="s">
        <v>79</v>
      </c>
      <c r="X432" s="108"/>
      <c r="Y432" s="108"/>
      <c r="Z432" s="108"/>
      <c r="AA432" s="108"/>
      <c r="AB432" s="93">
        <f>IFERROR(VLOOKUP(K432,'Վարկանիշային չափորոշիչներ'!$G$6:$GE$68,4,FALSE),0)</f>
        <v>0</v>
      </c>
      <c r="AC432" s="93">
        <f>IFERROR(VLOOKUP(L432,'Վարկանիշային չափորոշիչներ'!$G$6:$GE$68,4,FALSE),0)</f>
        <v>0</v>
      </c>
      <c r="AD432" s="93">
        <f>IFERROR(VLOOKUP(M432,'Վարկանիշային չափորոշիչներ'!$G$6:$GE$68,4,FALSE),0)</f>
        <v>0</v>
      </c>
      <c r="AE432" s="93">
        <f>IFERROR(VLOOKUP(N432,'Վարկանիշային չափորոշիչներ'!$G$6:$GE$68,4,FALSE),0)</f>
        <v>0</v>
      </c>
      <c r="AF432" s="93">
        <f>IFERROR(VLOOKUP(O432,'Վարկանիշային չափորոշիչներ'!$G$6:$GE$68,4,FALSE),0)</f>
        <v>0</v>
      </c>
      <c r="AG432" s="93">
        <f>IFERROR(VLOOKUP(P432,'Վարկանիշային չափորոշիչներ'!$G$6:$GE$68,4,FALSE),0)</f>
        <v>0</v>
      </c>
      <c r="AH432" s="93">
        <f>IFERROR(VLOOKUP(Q432,'Վարկանիշային չափորոշիչներ'!$G$6:$GE$68,4,FALSE),0)</f>
        <v>0</v>
      </c>
      <c r="AI432" s="93">
        <f>IFERROR(VLOOKUP(R432,'Վարկանիշային չափորոշիչներ'!$G$6:$GE$68,4,FALSE),0)</f>
        <v>0</v>
      </c>
      <c r="AJ432" s="93">
        <f>IFERROR(VLOOKUP(S432,'Վարկանիշային չափորոշիչներ'!$G$6:$GE$68,4,FALSE),0)</f>
        <v>0</v>
      </c>
      <c r="AK432" s="93">
        <f>IFERROR(VLOOKUP(T432,'Վարկանիշային չափորոշիչներ'!$G$6:$GE$68,4,FALSE),0)</f>
        <v>0</v>
      </c>
      <c r="AL432" s="93">
        <f>IFERROR(VLOOKUP(U432,'Վարկանիշային չափորոշիչներ'!$G$6:$GE$68,4,FALSE),0)</f>
        <v>0</v>
      </c>
      <c r="AM432" s="93">
        <f>IFERROR(VLOOKUP(V432,'Վարկանիշային չափորոշիչներ'!$G$6:$GE$68,4,FALSE),0)</f>
        <v>0</v>
      </c>
      <c r="AN432" s="93">
        <f t="shared" si="115"/>
        <v>0</v>
      </c>
    </row>
    <row r="433" spans="1:40" outlineLevel="2">
      <c r="A433" s="236">
        <v>1228</v>
      </c>
      <c r="B433" s="239">
        <v>31002</v>
      </c>
      <c r="C433" s="333" t="s">
        <v>527</v>
      </c>
      <c r="D433" s="240"/>
      <c r="E433" s="240"/>
      <c r="F433" s="241"/>
      <c r="G433" s="242"/>
      <c r="H433" s="242"/>
      <c r="I433" s="112"/>
      <c r="J433" s="112"/>
      <c r="K433" s="94"/>
      <c r="L433" s="94"/>
      <c r="M433" s="94"/>
      <c r="N433" s="94"/>
      <c r="O433" s="94"/>
      <c r="P433" s="94"/>
      <c r="Q433" s="94"/>
      <c r="R433" s="94"/>
      <c r="S433" s="94"/>
      <c r="T433" s="94"/>
      <c r="U433" s="94"/>
      <c r="V433" s="94"/>
      <c r="W433" s="93">
        <f t="shared" ref="W433:W438" si="128">AN433</f>
        <v>0</v>
      </c>
      <c r="X433" s="108"/>
      <c r="Y433" s="108"/>
      <c r="Z433" s="108"/>
      <c r="AA433" s="108"/>
      <c r="AB433" s="93">
        <f>IFERROR(VLOOKUP(K433,'Վարկանիշային չափորոշիչներ'!$G$6:$GE$68,4,FALSE),0)</f>
        <v>0</v>
      </c>
      <c r="AC433" s="93">
        <f>IFERROR(VLOOKUP(L433,'Վարկանիշային չափորոշիչներ'!$G$6:$GE$68,4,FALSE),0)</f>
        <v>0</v>
      </c>
      <c r="AD433" s="93">
        <f>IFERROR(VLOOKUP(M433,'Վարկանիշային չափորոշիչներ'!$G$6:$GE$68,4,FALSE),0)</f>
        <v>0</v>
      </c>
      <c r="AE433" s="93">
        <f>IFERROR(VLOOKUP(N433,'Վարկանիշային չափորոշիչներ'!$G$6:$GE$68,4,FALSE),0)</f>
        <v>0</v>
      </c>
      <c r="AF433" s="93">
        <f>IFERROR(VLOOKUP(O433,'Վարկանիշային չափորոշիչներ'!$G$6:$GE$68,4,FALSE),0)</f>
        <v>0</v>
      </c>
      <c r="AG433" s="93">
        <f>IFERROR(VLOOKUP(P433,'Վարկանիշային չափորոշիչներ'!$G$6:$GE$68,4,FALSE),0)</f>
        <v>0</v>
      </c>
      <c r="AH433" s="93">
        <f>IFERROR(VLOOKUP(Q433,'Վարկանիշային չափորոշիչներ'!$G$6:$GE$68,4,FALSE),0)</f>
        <v>0</v>
      </c>
      <c r="AI433" s="93">
        <f>IFERROR(VLOOKUP(R433,'Վարկանիշային չափորոշիչներ'!$G$6:$GE$68,4,FALSE),0)</f>
        <v>0</v>
      </c>
      <c r="AJ433" s="93">
        <f>IFERROR(VLOOKUP(S433,'Վարկանիշային չափորոշիչներ'!$G$6:$GE$68,4,FALSE),0)</f>
        <v>0</v>
      </c>
      <c r="AK433" s="93">
        <f>IFERROR(VLOOKUP(T433,'Վարկանիշային չափորոշիչներ'!$G$6:$GE$68,4,FALSE),0)</f>
        <v>0</v>
      </c>
      <c r="AL433" s="93">
        <f>IFERROR(VLOOKUP(U433,'Վարկանիշային չափորոշիչներ'!$G$6:$GE$68,4,FALSE),0)</f>
        <v>0</v>
      </c>
      <c r="AM433" s="93">
        <f>IFERROR(VLOOKUP(V433,'Վարկանիշային չափորոշիչներ'!$G$6:$GE$68,4,FALSE),0)</f>
        <v>0</v>
      </c>
      <c r="AN433" s="93">
        <f t="shared" si="115"/>
        <v>0</v>
      </c>
    </row>
    <row r="434" spans="1:40" ht="24" outlineLevel="2">
      <c r="A434" s="236">
        <v>1228</v>
      </c>
      <c r="B434" s="239">
        <v>31007</v>
      </c>
      <c r="C434" s="333" t="s">
        <v>528</v>
      </c>
      <c r="D434" s="240"/>
      <c r="E434" s="240"/>
      <c r="F434" s="241"/>
      <c r="G434" s="242"/>
      <c r="H434" s="242"/>
      <c r="I434" s="112"/>
      <c r="J434" s="112"/>
      <c r="K434" s="94"/>
      <c r="L434" s="94"/>
      <c r="M434" s="94"/>
      <c r="N434" s="94"/>
      <c r="O434" s="94"/>
      <c r="P434" s="94"/>
      <c r="Q434" s="94"/>
      <c r="R434" s="94"/>
      <c r="S434" s="94"/>
      <c r="T434" s="94"/>
      <c r="U434" s="94"/>
      <c r="V434" s="94"/>
      <c r="W434" s="93">
        <f t="shared" si="128"/>
        <v>0</v>
      </c>
      <c r="X434" s="108"/>
      <c r="Y434" s="108"/>
      <c r="Z434" s="108"/>
      <c r="AA434" s="108"/>
      <c r="AB434" s="93">
        <f>IFERROR(VLOOKUP(K434,'Վարկանիշային չափորոշիչներ'!$G$6:$GE$68,4,FALSE),0)</f>
        <v>0</v>
      </c>
      <c r="AC434" s="93">
        <f>IFERROR(VLOOKUP(L434,'Վարկանիշային չափորոշիչներ'!$G$6:$GE$68,4,FALSE),0)</f>
        <v>0</v>
      </c>
      <c r="AD434" s="93">
        <f>IFERROR(VLOOKUP(M434,'Վարկանիշային չափորոշիչներ'!$G$6:$GE$68,4,FALSE),0)</f>
        <v>0</v>
      </c>
      <c r="AE434" s="93">
        <f>IFERROR(VLOOKUP(N434,'Վարկանիշային չափորոշիչներ'!$G$6:$GE$68,4,FALSE),0)</f>
        <v>0</v>
      </c>
      <c r="AF434" s="93">
        <f>IFERROR(VLOOKUP(O434,'Վարկանիշային չափորոշիչներ'!$G$6:$GE$68,4,FALSE),0)</f>
        <v>0</v>
      </c>
      <c r="AG434" s="93">
        <f>IFERROR(VLOOKUP(P434,'Վարկանիշային չափորոշիչներ'!$G$6:$GE$68,4,FALSE),0)</f>
        <v>0</v>
      </c>
      <c r="AH434" s="93">
        <f>IFERROR(VLOOKUP(Q434,'Վարկանիշային չափորոշիչներ'!$G$6:$GE$68,4,FALSE),0)</f>
        <v>0</v>
      </c>
      <c r="AI434" s="93">
        <f>IFERROR(VLOOKUP(R434,'Վարկանիշային չափորոշիչներ'!$G$6:$GE$68,4,FALSE),0)</f>
        <v>0</v>
      </c>
      <c r="AJ434" s="93">
        <f>IFERROR(VLOOKUP(S434,'Վարկանիշային չափորոշիչներ'!$G$6:$GE$68,4,FALSE),0)</f>
        <v>0</v>
      </c>
      <c r="AK434" s="93">
        <f>IFERROR(VLOOKUP(T434,'Վարկանիշային չափորոշիչներ'!$G$6:$GE$68,4,FALSE),0)</f>
        <v>0</v>
      </c>
      <c r="AL434" s="93">
        <f>IFERROR(VLOOKUP(U434,'Վարկանիշային չափորոշիչներ'!$G$6:$GE$68,4,FALSE),0)</f>
        <v>0</v>
      </c>
      <c r="AM434" s="93">
        <f>IFERROR(VLOOKUP(V434,'Վարկանիշային չափորոշիչներ'!$G$6:$GE$68,4,FALSE),0)</f>
        <v>0</v>
      </c>
      <c r="AN434" s="93">
        <f t="shared" si="115"/>
        <v>0</v>
      </c>
    </row>
    <row r="435" spans="1:40" ht="24" outlineLevel="2">
      <c r="A435" s="239">
        <v>1228</v>
      </c>
      <c r="B435" s="331">
        <v>11001</v>
      </c>
      <c r="C435" s="376" t="s">
        <v>529</v>
      </c>
      <c r="D435" s="240"/>
      <c r="E435" s="240"/>
      <c r="F435" s="241"/>
      <c r="G435" s="242"/>
      <c r="H435" s="242"/>
      <c r="I435" s="112"/>
      <c r="J435" s="112"/>
      <c r="K435" s="94"/>
      <c r="L435" s="94"/>
      <c r="M435" s="94"/>
      <c r="N435" s="94"/>
      <c r="O435" s="94"/>
      <c r="P435" s="94"/>
      <c r="Q435" s="94"/>
      <c r="R435" s="94"/>
      <c r="S435" s="94"/>
      <c r="T435" s="94"/>
      <c r="U435" s="94"/>
      <c r="V435" s="94"/>
      <c r="W435" s="93">
        <f t="shared" si="128"/>
        <v>0</v>
      </c>
      <c r="X435" s="108"/>
      <c r="Y435" s="108"/>
      <c r="Z435" s="108"/>
      <c r="AA435" s="108"/>
      <c r="AB435" s="93">
        <f>IFERROR(VLOOKUP(K435,'Վարկանիշային չափորոշիչներ'!$G$6:$GE$68,4,FALSE),0)</f>
        <v>0</v>
      </c>
      <c r="AC435" s="93">
        <f>IFERROR(VLOOKUP(L435,'Վարկանիշային չափորոշիչներ'!$G$6:$GE$68,4,FALSE),0)</f>
        <v>0</v>
      </c>
      <c r="AD435" s="93">
        <f>IFERROR(VLOOKUP(M435,'Վարկանիշային չափորոշիչներ'!$G$6:$GE$68,4,FALSE),0)</f>
        <v>0</v>
      </c>
      <c r="AE435" s="93">
        <f>IFERROR(VLOOKUP(N435,'Վարկանիշային չափորոշիչներ'!$G$6:$GE$68,4,FALSE),0)</f>
        <v>0</v>
      </c>
      <c r="AF435" s="93">
        <f>IFERROR(VLOOKUP(O435,'Վարկանիշային չափորոշիչներ'!$G$6:$GE$68,4,FALSE),0)</f>
        <v>0</v>
      </c>
      <c r="AG435" s="93">
        <f>IFERROR(VLOOKUP(P435,'Վարկանիշային չափորոշիչներ'!$G$6:$GE$68,4,FALSE),0)</f>
        <v>0</v>
      </c>
      <c r="AH435" s="93">
        <f>IFERROR(VLOOKUP(Q435,'Վարկանիշային չափորոշիչներ'!$G$6:$GE$68,4,FALSE),0)</f>
        <v>0</v>
      </c>
      <c r="AI435" s="93">
        <f>IFERROR(VLOOKUP(R435,'Վարկանիշային չափորոշիչներ'!$G$6:$GE$68,4,FALSE),0)</f>
        <v>0</v>
      </c>
      <c r="AJ435" s="93">
        <f>IFERROR(VLOOKUP(S435,'Վարկանիշային չափորոշիչներ'!$G$6:$GE$68,4,FALSE),0)</f>
        <v>0</v>
      </c>
      <c r="AK435" s="93">
        <f>IFERROR(VLOOKUP(T435,'Վարկանիշային չափորոշիչներ'!$G$6:$GE$68,4,FALSE),0)</f>
        <v>0</v>
      </c>
      <c r="AL435" s="93">
        <f>IFERROR(VLOOKUP(U435,'Վարկանիշային չափորոշիչներ'!$G$6:$GE$68,4,FALSE),0)</f>
        <v>0</v>
      </c>
      <c r="AM435" s="93">
        <f>IFERROR(VLOOKUP(V435,'Վարկանիշային չափորոշիչներ'!$G$6:$GE$68,4,FALSE),0)</f>
        <v>0</v>
      </c>
      <c r="AN435" s="93">
        <f t="shared" si="115"/>
        <v>0</v>
      </c>
    </row>
    <row r="436" spans="1:40" ht="24" outlineLevel="2">
      <c r="A436" s="239">
        <v>1228</v>
      </c>
      <c r="B436" s="331">
        <v>11002</v>
      </c>
      <c r="C436" s="376" t="s">
        <v>530</v>
      </c>
      <c r="D436" s="240"/>
      <c r="E436" s="240"/>
      <c r="F436" s="241"/>
      <c r="G436" s="242"/>
      <c r="H436" s="242"/>
      <c r="I436" s="112"/>
      <c r="J436" s="112"/>
      <c r="K436" s="94"/>
      <c r="L436" s="94"/>
      <c r="M436" s="94"/>
      <c r="N436" s="94"/>
      <c r="O436" s="94"/>
      <c r="P436" s="94"/>
      <c r="Q436" s="94"/>
      <c r="R436" s="94"/>
      <c r="S436" s="94"/>
      <c r="T436" s="94"/>
      <c r="U436" s="94"/>
      <c r="V436" s="94"/>
      <c r="W436" s="93">
        <f t="shared" si="128"/>
        <v>0</v>
      </c>
      <c r="X436" s="108"/>
      <c r="Y436" s="108"/>
      <c r="Z436" s="108"/>
      <c r="AA436" s="108"/>
      <c r="AB436" s="93">
        <f>IFERROR(VLOOKUP(K436,'Վարկանիշային չափորոշիչներ'!$G$6:$GE$68,4,FALSE),0)</f>
        <v>0</v>
      </c>
      <c r="AC436" s="93">
        <f>IFERROR(VLOOKUP(L436,'Վարկանիշային չափորոշիչներ'!$G$6:$GE$68,4,FALSE),0)</f>
        <v>0</v>
      </c>
      <c r="AD436" s="93">
        <f>IFERROR(VLOOKUP(M436,'Վարկանիշային չափորոշիչներ'!$G$6:$GE$68,4,FALSE),0)</f>
        <v>0</v>
      </c>
      <c r="AE436" s="93">
        <f>IFERROR(VLOOKUP(N436,'Վարկանիշային չափորոշիչներ'!$G$6:$GE$68,4,FALSE),0)</f>
        <v>0</v>
      </c>
      <c r="AF436" s="93">
        <f>IFERROR(VLOOKUP(O436,'Վարկանիշային չափորոշիչներ'!$G$6:$GE$68,4,FALSE),0)</f>
        <v>0</v>
      </c>
      <c r="AG436" s="93">
        <f>IFERROR(VLOOKUP(P436,'Վարկանիշային չափորոշիչներ'!$G$6:$GE$68,4,FALSE),0)</f>
        <v>0</v>
      </c>
      <c r="AH436" s="93">
        <f>IFERROR(VLOOKUP(Q436,'Վարկանիշային չափորոշիչներ'!$G$6:$GE$68,4,FALSE),0)</f>
        <v>0</v>
      </c>
      <c r="AI436" s="93">
        <f>IFERROR(VLOOKUP(R436,'Վարկանիշային չափորոշիչներ'!$G$6:$GE$68,4,FALSE),0)</f>
        <v>0</v>
      </c>
      <c r="AJ436" s="93">
        <f>IFERROR(VLOOKUP(S436,'Վարկանիշային չափորոշիչներ'!$G$6:$GE$68,4,FALSE),0)</f>
        <v>0</v>
      </c>
      <c r="AK436" s="93">
        <f>IFERROR(VLOOKUP(T436,'Վարկանիշային չափորոշիչներ'!$G$6:$GE$68,4,FALSE),0)</f>
        <v>0</v>
      </c>
      <c r="AL436" s="93">
        <f>IFERROR(VLOOKUP(U436,'Վարկանիշային չափորոշիչներ'!$G$6:$GE$68,4,FALSE),0)</f>
        <v>0</v>
      </c>
      <c r="AM436" s="93">
        <f>IFERROR(VLOOKUP(V436,'Վարկանիշային չափորոշիչներ'!$G$6:$GE$68,4,FALSE),0)</f>
        <v>0</v>
      </c>
      <c r="AN436" s="93">
        <f t="shared" si="115"/>
        <v>0</v>
      </c>
    </row>
    <row r="437" spans="1:40" ht="36" outlineLevel="2">
      <c r="A437" s="239">
        <v>1228</v>
      </c>
      <c r="B437" s="331">
        <v>31008</v>
      </c>
      <c r="C437" s="376" t="s">
        <v>531</v>
      </c>
      <c r="D437" s="240"/>
      <c r="E437" s="240"/>
      <c r="F437" s="241"/>
      <c r="G437" s="242"/>
      <c r="H437" s="242"/>
      <c r="I437" s="112"/>
      <c r="J437" s="112"/>
      <c r="K437" s="94"/>
      <c r="L437" s="94"/>
      <c r="M437" s="94"/>
      <c r="N437" s="94"/>
      <c r="O437" s="94"/>
      <c r="P437" s="94"/>
      <c r="Q437" s="94"/>
      <c r="R437" s="94"/>
      <c r="S437" s="94"/>
      <c r="T437" s="94"/>
      <c r="U437" s="94"/>
      <c r="V437" s="94"/>
      <c r="W437" s="93">
        <f t="shared" si="128"/>
        <v>0</v>
      </c>
      <c r="X437" s="108"/>
      <c r="Y437" s="108"/>
      <c r="Z437" s="108"/>
      <c r="AA437" s="108"/>
      <c r="AB437" s="93">
        <f>IFERROR(VLOOKUP(K437,'Վարկանիշային չափորոշիչներ'!$G$6:$GE$68,4,FALSE),0)</f>
        <v>0</v>
      </c>
      <c r="AC437" s="93">
        <f>IFERROR(VLOOKUP(L437,'Վարկանիշային չափորոշիչներ'!$G$6:$GE$68,4,FALSE),0)</f>
        <v>0</v>
      </c>
      <c r="AD437" s="93">
        <f>IFERROR(VLOOKUP(M437,'Վարկանիշային չափորոշիչներ'!$G$6:$GE$68,4,FALSE),0)</f>
        <v>0</v>
      </c>
      <c r="AE437" s="93">
        <f>IFERROR(VLOOKUP(N437,'Վարկանիշային չափորոշիչներ'!$G$6:$GE$68,4,FALSE),0)</f>
        <v>0</v>
      </c>
      <c r="AF437" s="93">
        <f>IFERROR(VLOOKUP(O437,'Վարկանիշային չափորոշիչներ'!$G$6:$GE$68,4,FALSE),0)</f>
        <v>0</v>
      </c>
      <c r="AG437" s="93">
        <f>IFERROR(VLOOKUP(P437,'Վարկանիշային չափորոշիչներ'!$G$6:$GE$68,4,FALSE),0)</f>
        <v>0</v>
      </c>
      <c r="AH437" s="93">
        <f>IFERROR(VLOOKUP(Q437,'Վարկանիշային չափորոշիչներ'!$G$6:$GE$68,4,FALSE),0)</f>
        <v>0</v>
      </c>
      <c r="AI437" s="93">
        <f>IFERROR(VLOOKUP(R437,'Վարկանիշային չափորոշիչներ'!$G$6:$GE$68,4,FALSE),0)</f>
        <v>0</v>
      </c>
      <c r="AJ437" s="93">
        <f>IFERROR(VLOOKUP(S437,'Վարկանիշային չափորոշիչներ'!$G$6:$GE$68,4,FALSE),0)</f>
        <v>0</v>
      </c>
      <c r="AK437" s="93">
        <f>IFERROR(VLOOKUP(T437,'Վարկանիշային չափորոշիչներ'!$G$6:$GE$68,4,FALSE),0)</f>
        <v>0</v>
      </c>
      <c r="AL437" s="93">
        <f>IFERROR(VLOOKUP(U437,'Վարկանիշային չափորոշիչներ'!$G$6:$GE$68,4,FALSE),0)</f>
        <v>0</v>
      </c>
      <c r="AM437" s="93">
        <f>IFERROR(VLOOKUP(V437,'Վարկանիշային չափորոշիչներ'!$G$6:$GE$68,4,FALSE),0)</f>
        <v>0</v>
      </c>
      <c r="AN437" s="93">
        <f t="shared" si="115"/>
        <v>0</v>
      </c>
    </row>
    <row r="438" spans="1:40" outlineLevel="1">
      <c r="A438" s="243">
        <v>9999</v>
      </c>
      <c r="B438" s="243"/>
      <c r="C438" s="333" t="s">
        <v>104</v>
      </c>
      <c r="D438" s="240"/>
      <c r="E438" s="240"/>
      <c r="F438" s="241"/>
      <c r="G438" s="242"/>
      <c r="H438" s="242"/>
      <c r="I438" s="112"/>
      <c r="J438" s="112"/>
      <c r="K438" s="94"/>
      <c r="L438" s="94"/>
      <c r="M438" s="94"/>
      <c r="N438" s="94"/>
      <c r="O438" s="94"/>
      <c r="P438" s="94"/>
      <c r="Q438" s="94"/>
      <c r="R438" s="94"/>
      <c r="S438" s="94"/>
      <c r="T438" s="94"/>
      <c r="U438" s="94"/>
      <c r="V438" s="94"/>
      <c r="W438" s="93">
        <f t="shared" si="128"/>
        <v>0</v>
      </c>
      <c r="X438" s="108"/>
      <c r="Y438" s="108"/>
      <c r="Z438" s="108"/>
      <c r="AA438" s="108"/>
      <c r="AB438" s="93">
        <f>IFERROR(VLOOKUP(K438,'Վարկանիշային չափորոշիչներ'!$G$6:$GE$68,4,FALSE),0)</f>
        <v>0</v>
      </c>
      <c r="AC438" s="93">
        <f>IFERROR(VLOOKUP(L438,'Վարկանիշային չափորոշիչներ'!$G$6:$GE$68,4,FALSE),0)</f>
        <v>0</v>
      </c>
      <c r="AD438" s="93">
        <f>IFERROR(VLOOKUP(M438,'Վարկանիշային չափորոշիչներ'!$G$6:$GE$68,4,FALSE),0)</f>
        <v>0</v>
      </c>
      <c r="AE438" s="93">
        <f>IFERROR(VLOOKUP(N438,'Վարկանիշային չափորոշիչներ'!$G$6:$GE$68,4,FALSE),0)</f>
        <v>0</v>
      </c>
      <c r="AF438" s="93">
        <f>IFERROR(VLOOKUP(O438,'Վարկանիշային չափորոշիչներ'!$G$6:$GE$68,4,FALSE),0)</f>
        <v>0</v>
      </c>
      <c r="AG438" s="93">
        <f>IFERROR(VLOOKUP(P438,'Վարկանիշային չափորոշիչներ'!$G$6:$GE$68,4,FALSE),0)</f>
        <v>0</v>
      </c>
      <c r="AH438" s="93">
        <f>IFERROR(VLOOKUP(Q438,'Վարկանիշային չափորոշիչներ'!$G$6:$GE$68,4,FALSE),0)</f>
        <v>0</v>
      </c>
      <c r="AI438" s="93">
        <f>IFERROR(VLOOKUP(R438,'Վարկանիշային չափորոշիչներ'!$G$6:$GE$68,4,FALSE),0)</f>
        <v>0</v>
      </c>
      <c r="AJ438" s="93">
        <f>IFERROR(VLOOKUP(S438,'Վարկանիշային չափորոշիչներ'!$G$6:$GE$68,4,FALSE),0)</f>
        <v>0</v>
      </c>
      <c r="AK438" s="93">
        <f>IFERROR(VLOOKUP(T438,'Վարկանիշային չափորոշիչներ'!$G$6:$GE$68,4,FALSE),0)</f>
        <v>0</v>
      </c>
      <c r="AL438" s="93">
        <f>IFERROR(VLOOKUP(U438,'Վարկանիշային չափորոշիչներ'!$G$6:$GE$68,4,FALSE),0)</f>
        <v>0</v>
      </c>
      <c r="AM438" s="93">
        <f>IFERROR(VLOOKUP(V438,'Վարկանիշային չափորոշիչներ'!$G$6:$GE$68,4,FALSE),0)</f>
        <v>0</v>
      </c>
      <c r="AN438" s="93">
        <f t="shared" si="115"/>
        <v>0</v>
      </c>
    </row>
    <row r="439" spans="1:40">
      <c r="A439" s="244" t="s">
        <v>0</v>
      </c>
      <c r="B439" s="244"/>
      <c r="C439" s="367" t="s">
        <v>532</v>
      </c>
      <c r="D439" s="245">
        <f>D440+D452+D460+D466+D470+D478+D486+D490+D494+D511+D528+D535</f>
        <v>0</v>
      </c>
      <c r="E439" s="245">
        <f>E440+E452+E460+E466+E470+E478+E486+E490+E494+E511+E528+E535</f>
        <v>0</v>
      </c>
      <c r="F439" s="246">
        <f t="shared" ref="F439:H439" si="129">F440+F452+F460+F466+F470+F478+F486+F490+F494+F511+F528+F535</f>
        <v>0</v>
      </c>
      <c r="G439" s="246">
        <f t="shared" si="129"/>
        <v>0</v>
      </c>
      <c r="H439" s="246">
        <f t="shared" si="129"/>
        <v>0</v>
      </c>
      <c r="I439" s="113" t="s">
        <v>79</v>
      </c>
      <c r="J439" s="113" t="s">
        <v>79</v>
      </c>
      <c r="K439" s="113" t="s">
        <v>79</v>
      </c>
      <c r="L439" s="113" t="s">
        <v>79</v>
      </c>
      <c r="M439" s="113" t="s">
        <v>79</v>
      </c>
      <c r="N439" s="113" t="s">
        <v>79</v>
      </c>
      <c r="O439" s="113" t="s">
        <v>79</v>
      </c>
      <c r="P439" s="113" t="s">
        <v>79</v>
      </c>
      <c r="Q439" s="113" t="s">
        <v>79</v>
      </c>
      <c r="R439" s="113" t="s">
        <v>79</v>
      </c>
      <c r="S439" s="113" t="s">
        <v>79</v>
      </c>
      <c r="T439" s="113" t="s">
        <v>79</v>
      </c>
      <c r="U439" s="113" t="s">
        <v>79</v>
      </c>
      <c r="V439" s="113" t="s">
        <v>79</v>
      </c>
      <c r="W439" s="113" t="s">
        <v>79</v>
      </c>
      <c r="X439" s="108"/>
      <c r="Y439" s="108"/>
      <c r="Z439" s="108"/>
      <c r="AA439" s="108"/>
      <c r="AB439" s="93">
        <f>IFERROR(VLOOKUP(K439,'Վարկանիշային չափորոշիչներ'!$G$6:$GE$68,4,FALSE),0)</f>
        <v>0</v>
      </c>
      <c r="AC439" s="93">
        <f>IFERROR(VLOOKUP(L439,'Վարկանիշային չափորոշիչներ'!$G$6:$GE$68,4,FALSE),0)</f>
        <v>0</v>
      </c>
      <c r="AD439" s="93">
        <f>IFERROR(VLOOKUP(M439,'Վարկանիշային չափորոշիչներ'!$G$6:$GE$68,4,FALSE),0)</f>
        <v>0</v>
      </c>
      <c r="AE439" s="93">
        <f>IFERROR(VLOOKUP(N439,'Վարկանիշային չափորոշիչներ'!$G$6:$GE$68,4,FALSE),0)</f>
        <v>0</v>
      </c>
      <c r="AF439" s="93">
        <f>IFERROR(VLOOKUP(O439,'Վարկանիշային չափորոշիչներ'!$G$6:$GE$68,4,FALSE),0)</f>
        <v>0</v>
      </c>
      <c r="AG439" s="93">
        <f>IFERROR(VLOOKUP(P439,'Վարկանիշային չափորոշիչներ'!$G$6:$GE$68,4,FALSE),0)</f>
        <v>0</v>
      </c>
      <c r="AH439" s="93">
        <f>IFERROR(VLOOKUP(Q439,'Վարկանիշային չափորոշիչներ'!$G$6:$GE$68,4,FALSE),0)</f>
        <v>0</v>
      </c>
      <c r="AI439" s="93">
        <f>IFERROR(VLOOKUP(R439,'Վարկանիշային չափորոշիչներ'!$G$6:$GE$68,4,FALSE),0)</f>
        <v>0</v>
      </c>
      <c r="AJ439" s="93">
        <f>IFERROR(VLOOKUP(S439,'Վարկանիշային չափորոշիչներ'!$G$6:$GE$68,4,FALSE),0)</f>
        <v>0</v>
      </c>
      <c r="AK439" s="93">
        <f>IFERROR(VLOOKUP(T439,'Վարկանիշային չափորոշիչներ'!$G$6:$GE$68,4,FALSE),0)</f>
        <v>0</v>
      </c>
      <c r="AL439" s="93">
        <f>IFERROR(VLOOKUP(U439,'Վարկանիշային չափորոշիչներ'!$G$6:$GE$68,4,FALSE),0)</f>
        <v>0</v>
      </c>
      <c r="AM439" s="93">
        <f>IFERROR(VLOOKUP(V439,'Վարկանիշային չափորոշիչներ'!$G$6:$GE$68,4,FALSE),0)</f>
        <v>0</v>
      </c>
      <c r="AN439" s="93">
        <f t="shared" si="115"/>
        <v>0</v>
      </c>
    </row>
    <row r="440" spans="1:40" outlineLevel="1">
      <c r="A440" s="236">
        <v>1022</v>
      </c>
      <c r="B440" s="236"/>
      <c r="C440" s="374" t="s">
        <v>533</v>
      </c>
      <c r="D440" s="278">
        <f>SUM(D441:D451)</f>
        <v>0</v>
      </c>
      <c r="E440" s="278">
        <f>SUM(E441:E451)</f>
        <v>0</v>
      </c>
      <c r="F440" s="279">
        <f t="shared" ref="F440:H440" si="130">SUM(F441:F451)</f>
        <v>0</v>
      </c>
      <c r="G440" s="279">
        <f t="shared" si="130"/>
        <v>0</v>
      </c>
      <c r="H440" s="279">
        <f t="shared" si="130"/>
        <v>0</v>
      </c>
      <c r="I440" s="128" t="s">
        <v>79</v>
      </c>
      <c r="J440" s="128" t="s">
        <v>79</v>
      </c>
      <c r="K440" s="128" t="s">
        <v>79</v>
      </c>
      <c r="L440" s="128" t="s">
        <v>79</v>
      </c>
      <c r="M440" s="128" t="s">
        <v>79</v>
      </c>
      <c r="N440" s="128" t="s">
        <v>79</v>
      </c>
      <c r="O440" s="128" t="s">
        <v>79</v>
      </c>
      <c r="P440" s="128" t="s">
        <v>79</v>
      </c>
      <c r="Q440" s="128" t="s">
        <v>79</v>
      </c>
      <c r="R440" s="128" t="s">
        <v>79</v>
      </c>
      <c r="S440" s="128" t="s">
        <v>79</v>
      </c>
      <c r="T440" s="128" t="s">
        <v>79</v>
      </c>
      <c r="U440" s="128" t="s">
        <v>79</v>
      </c>
      <c r="V440" s="128" t="s">
        <v>79</v>
      </c>
      <c r="W440" s="114" t="s">
        <v>79</v>
      </c>
      <c r="X440" s="108"/>
      <c r="Y440" s="108"/>
      <c r="Z440" s="108"/>
      <c r="AA440" s="108"/>
      <c r="AB440" s="93">
        <f>IFERROR(VLOOKUP(K440,'Վարկանիշային չափորոշիչներ'!$G$6:$GE$68,4,FALSE),0)</f>
        <v>0</v>
      </c>
      <c r="AC440" s="93">
        <f>IFERROR(VLOOKUP(L440,'Վարկանիշային չափորոշիչներ'!$G$6:$GE$68,4,FALSE),0)</f>
        <v>0</v>
      </c>
      <c r="AD440" s="93">
        <f>IFERROR(VLOOKUP(M440,'Վարկանիշային չափորոշիչներ'!$G$6:$GE$68,4,FALSE),0)</f>
        <v>0</v>
      </c>
      <c r="AE440" s="93">
        <f>IFERROR(VLOOKUP(N440,'Վարկանիշային չափորոշիչներ'!$G$6:$GE$68,4,FALSE),0)</f>
        <v>0</v>
      </c>
      <c r="AF440" s="93">
        <f>IFERROR(VLOOKUP(O440,'Վարկանիշային չափորոշիչներ'!$G$6:$GE$68,4,FALSE),0)</f>
        <v>0</v>
      </c>
      <c r="AG440" s="93">
        <f>IFERROR(VLOOKUP(P440,'Վարկանիշային չափորոշիչներ'!$G$6:$GE$68,4,FALSE),0)</f>
        <v>0</v>
      </c>
      <c r="AH440" s="93">
        <f>IFERROR(VLOOKUP(Q440,'Վարկանիշային չափորոշիչներ'!$G$6:$GE$68,4,FALSE),0)</f>
        <v>0</v>
      </c>
      <c r="AI440" s="93">
        <f>IFERROR(VLOOKUP(R440,'Վարկանիշային չափորոշիչներ'!$G$6:$GE$68,4,FALSE),0)</f>
        <v>0</v>
      </c>
      <c r="AJ440" s="93">
        <f>IFERROR(VLOOKUP(S440,'Վարկանիշային չափորոշիչներ'!$G$6:$GE$68,4,FALSE),0)</f>
        <v>0</v>
      </c>
      <c r="AK440" s="93">
        <f>IFERROR(VLOOKUP(T440,'Վարկանիշային չափորոշիչներ'!$G$6:$GE$68,4,FALSE),0)</f>
        <v>0</v>
      </c>
      <c r="AL440" s="93">
        <f>IFERROR(VLOOKUP(U440,'Վարկանիշային չափորոշիչներ'!$G$6:$GE$68,4,FALSE),0)</f>
        <v>0</v>
      </c>
      <c r="AM440" s="93">
        <f>IFERROR(VLOOKUP(V440,'Վարկանիշային չափորոշիչներ'!$G$6:$GE$68,4,FALSE),0)</f>
        <v>0</v>
      </c>
      <c r="AN440" s="93">
        <f t="shared" si="115"/>
        <v>0</v>
      </c>
    </row>
    <row r="441" spans="1:40" ht="60" outlineLevel="2">
      <c r="A441" s="239">
        <v>1022</v>
      </c>
      <c r="B441" s="239">
        <v>11001</v>
      </c>
      <c r="C441" s="333" t="s">
        <v>534</v>
      </c>
      <c r="D441" s="247"/>
      <c r="E441" s="247"/>
      <c r="F441" s="241"/>
      <c r="G441" s="242"/>
      <c r="H441" s="242"/>
      <c r="I441" s="112"/>
      <c r="J441" s="112"/>
      <c r="K441" s="94"/>
      <c r="L441" s="94"/>
      <c r="M441" s="94"/>
      <c r="N441" s="94"/>
      <c r="O441" s="94"/>
      <c r="P441" s="94"/>
      <c r="Q441" s="94"/>
      <c r="R441" s="94"/>
      <c r="S441" s="94"/>
      <c r="T441" s="94"/>
      <c r="U441" s="94"/>
      <c r="V441" s="94"/>
      <c r="W441" s="93">
        <f t="shared" ref="W441:W451" si="131">AN441</f>
        <v>0</v>
      </c>
      <c r="X441" s="108"/>
      <c r="Y441" s="108"/>
      <c r="Z441" s="108"/>
      <c r="AA441" s="108"/>
      <c r="AB441" s="93">
        <f>IFERROR(VLOOKUP(K441,'Վարկանիշային չափորոշիչներ'!$G$6:$GE$68,4,FALSE),0)</f>
        <v>0</v>
      </c>
      <c r="AC441" s="93">
        <f>IFERROR(VLOOKUP(L441,'Վարկանիշային չափորոշիչներ'!$G$6:$GE$68,4,FALSE),0)</f>
        <v>0</v>
      </c>
      <c r="AD441" s="93">
        <f>IFERROR(VLOOKUP(M441,'Վարկանիշային չափորոշիչներ'!$G$6:$GE$68,4,FALSE),0)</f>
        <v>0</v>
      </c>
      <c r="AE441" s="93">
        <f>IFERROR(VLOOKUP(N441,'Վարկանիշային չափորոշիչներ'!$G$6:$GE$68,4,FALSE),0)</f>
        <v>0</v>
      </c>
      <c r="AF441" s="93">
        <f>IFERROR(VLOOKUP(O441,'Վարկանիշային չափորոշիչներ'!$G$6:$GE$68,4,FALSE),0)</f>
        <v>0</v>
      </c>
      <c r="AG441" s="93">
        <f>IFERROR(VLOOKUP(P441,'Վարկանիշային չափորոշիչներ'!$G$6:$GE$68,4,FALSE),0)</f>
        <v>0</v>
      </c>
      <c r="AH441" s="93">
        <f>IFERROR(VLOOKUP(Q441,'Վարկանիշային չափորոշիչներ'!$G$6:$GE$68,4,FALSE),0)</f>
        <v>0</v>
      </c>
      <c r="AI441" s="93">
        <f>IFERROR(VLOOKUP(R441,'Վարկանիշային չափորոշիչներ'!$G$6:$GE$68,4,FALSE),0)</f>
        <v>0</v>
      </c>
      <c r="AJ441" s="93">
        <f>IFERROR(VLOOKUP(S441,'Վարկանիշային չափորոշիչներ'!$G$6:$GE$68,4,FALSE),0)</f>
        <v>0</v>
      </c>
      <c r="AK441" s="93">
        <f>IFERROR(VLOOKUP(T441,'Վարկանիշային չափորոշիչներ'!$G$6:$GE$68,4,FALSE),0)</f>
        <v>0</v>
      </c>
      <c r="AL441" s="93">
        <f>IFERROR(VLOOKUP(U441,'Վարկանիշային չափորոշիչներ'!$G$6:$GE$68,4,FALSE),0)</f>
        <v>0</v>
      </c>
      <c r="AM441" s="93">
        <f>IFERROR(VLOOKUP(V441,'Վարկանիշային չափորոշիչներ'!$G$6:$GE$68,4,FALSE),0)</f>
        <v>0</v>
      </c>
      <c r="AN441" s="93">
        <f t="shared" si="115"/>
        <v>0</v>
      </c>
    </row>
    <row r="442" spans="1:40" ht="24" outlineLevel="2">
      <c r="A442" s="239">
        <v>1022</v>
      </c>
      <c r="B442" s="239">
        <v>11002</v>
      </c>
      <c r="C442" s="333" t="s">
        <v>535</v>
      </c>
      <c r="D442" s="247"/>
      <c r="E442" s="247"/>
      <c r="F442" s="264"/>
      <c r="G442" s="264"/>
      <c r="H442" s="259"/>
      <c r="I442" s="116"/>
      <c r="J442" s="116"/>
      <c r="K442" s="99"/>
      <c r="L442" s="99"/>
      <c r="M442" s="99"/>
      <c r="N442" s="99"/>
      <c r="O442" s="99"/>
      <c r="P442" s="99"/>
      <c r="Q442" s="99"/>
      <c r="R442" s="99"/>
      <c r="S442" s="99"/>
      <c r="T442" s="99"/>
      <c r="U442" s="99"/>
      <c r="V442" s="99"/>
      <c r="W442" s="93">
        <f t="shared" si="131"/>
        <v>0</v>
      </c>
      <c r="X442" s="108"/>
      <c r="Y442" s="108"/>
      <c r="Z442" s="108"/>
      <c r="AA442" s="108"/>
      <c r="AB442" s="93">
        <f>IFERROR(VLOOKUP(K442,'Վարկանիշային չափորոշիչներ'!$G$6:$GE$68,4,FALSE),0)</f>
        <v>0</v>
      </c>
      <c r="AC442" s="93">
        <f>IFERROR(VLOOKUP(L442,'Վարկանիշային չափորոշիչներ'!$G$6:$GE$68,4,FALSE),0)</f>
        <v>0</v>
      </c>
      <c r="AD442" s="93">
        <f>IFERROR(VLOOKUP(M442,'Վարկանիշային չափորոշիչներ'!$G$6:$GE$68,4,FALSE),0)</f>
        <v>0</v>
      </c>
      <c r="AE442" s="93">
        <f>IFERROR(VLOOKUP(N442,'Վարկանիշային չափորոշիչներ'!$G$6:$GE$68,4,FALSE),0)</f>
        <v>0</v>
      </c>
      <c r="AF442" s="93">
        <f>IFERROR(VLOOKUP(O442,'Վարկանիշային չափորոշիչներ'!$G$6:$GE$68,4,FALSE),0)</f>
        <v>0</v>
      </c>
      <c r="AG442" s="93">
        <f>IFERROR(VLOOKUP(P442,'Վարկանիշային չափորոշիչներ'!$G$6:$GE$68,4,FALSE),0)</f>
        <v>0</v>
      </c>
      <c r="AH442" s="93">
        <f>IFERROR(VLOOKUP(Q442,'Վարկանիշային չափորոշիչներ'!$G$6:$GE$68,4,FALSE),0)</f>
        <v>0</v>
      </c>
      <c r="AI442" s="93">
        <f>IFERROR(VLOOKUP(R442,'Վարկանիշային չափորոշիչներ'!$G$6:$GE$68,4,FALSE),0)</f>
        <v>0</v>
      </c>
      <c r="AJ442" s="93">
        <f>IFERROR(VLOOKUP(S442,'Վարկանիշային չափորոշիչներ'!$G$6:$GE$68,4,FALSE),0)</f>
        <v>0</v>
      </c>
      <c r="AK442" s="93">
        <f>IFERROR(VLOOKUP(T442,'Վարկանիշային չափորոշիչներ'!$G$6:$GE$68,4,FALSE),0)</f>
        <v>0</v>
      </c>
      <c r="AL442" s="93">
        <f>IFERROR(VLOOKUP(U442,'Վարկանիշային չափորոշիչներ'!$G$6:$GE$68,4,FALSE),0)</f>
        <v>0</v>
      </c>
      <c r="AM442" s="93">
        <f>IFERROR(VLOOKUP(V442,'Վարկանիշային չափորոշիչներ'!$G$6:$GE$68,4,FALSE),0)</f>
        <v>0</v>
      </c>
      <c r="AN442" s="93">
        <f t="shared" ref="AN442:AN484" si="132">SUM(AB442:AM442)</f>
        <v>0</v>
      </c>
    </row>
    <row r="443" spans="1:40" outlineLevel="2">
      <c r="A443" s="239">
        <v>1022</v>
      </c>
      <c r="B443" s="239">
        <v>11004</v>
      </c>
      <c r="C443" s="333" t="s">
        <v>536</v>
      </c>
      <c r="D443" s="247"/>
      <c r="E443" s="247"/>
      <c r="F443" s="241"/>
      <c r="G443" s="242"/>
      <c r="H443" s="242"/>
      <c r="I443" s="112"/>
      <c r="J443" s="112"/>
      <c r="K443" s="94"/>
      <c r="L443" s="94"/>
      <c r="M443" s="94"/>
      <c r="N443" s="94"/>
      <c r="O443" s="94"/>
      <c r="P443" s="94"/>
      <c r="Q443" s="94"/>
      <c r="R443" s="94"/>
      <c r="S443" s="94"/>
      <c r="T443" s="94"/>
      <c r="U443" s="94"/>
      <c r="V443" s="94"/>
      <c r="W443" s="93">
        <f t="shared" si="131"/>
        <v>0</v>
      </c>
      <c r="X443" s="108"/>
      <c r="Y443" s="108"/>
      <c r="Z443" s="108"/>
      <c r="AA443" s="108"/>
      <c r="AB443" s="93">
        <f>IFERROR(VLOOKUP(K443,'Վարկանիշային չափորոշիչներ'!$G$6:$GE$68,4,FALSE),0)</f>
        <v>0</v>
      </c>
      <c r="AC443" s="93">
        <f>IFERROR(VLOOKUP(L443,'Վարկանիշային չափորոշիչներ'!$G$6:$GE$68,4,FALSE),0)</f>
        <v>0</v>
      </c>
      <c r="AD443" s="93">
        <f>IFERROR(VLOOKUP(M443,'Վարկանիշային չափորոշիչներ'!$G$6:$GE$68,4,FALSE),0)</f>
        <v>0</v>
      </c>
      <c r="AE443" s="93">
        <f>IFERROR(VLOOKUP(N443,'Վարկանիշային չափորոշիչներ'!$G$6:$GE$68,4,FALSE),0)</f>
        <v>0</v>
      </c>
      <c r="AF443" s="93">
        <f>IFERROR(VLOOKUP(O443,'Վարկանիշային չափորոշիչներ'!$G$6:$GE$68,4,FALSE),0)</f>
        <v>0</v>
      </c>
      <c r="AG443" s="93">
        <f>IFERROR(VLOOKUP(P443,'Վարկանիշային չափորոշիչներ'!$G$6:$GE$68,4,FALSE),0)</f>
        <v>0</v>
      </c>
      <c r="AH443" s="93">
        <f>IFERROR(VLOOKUP(Q443,'Վարկանիշային չափորոշիչներ'!$G$6:$GE$68,4,FALSE),0)</f>
        <v>0</v>
      </c>
      <c r="AI443" s="93">
        <f>IFERROR(VLOOKUP(R443,'Վարկանիշային չափորոշիչներ'!$G$6:$GE$68,4,FALSE),0)</f>
        <v>0</v>
      </c>
      <c r="AJ443" s="93">
        <f>IFERROR(VLOOKUP(S443,'Վարկանիշային չափորոշիչներ'!$G$6:$GE$68,4,FALSE),0)</f>
        <v>0</v>
      </c>
      <c r="AK443" s="93">
        <f>IFERROR(VLOOKUP(T443,'Վարկանիշային չափորոշիչներ'!$G$6:$GE$68,4,FALSE),0)</f>
        <v>0</v>
      </c>
      <c r="AL443" s="93">
        <f>IFERROR(VLOOKUP(U443,'Վարկանիշային չափորոշիչներ'!$G$6:$GE$68,4,FALSE),0)</f>
        <v>0</v>
      </c>
      <c r="AM443" s="93">
        <f>IFERROR(VLOOKUP(V443,'Վարկանիշային չափորոշիչներ'!$G$6:$GE$68,4,FALSE),0)</f>
        <v>0</v>
      </c>
      <c r="AN443" s="93">
        <f t="shared" si="132"/>
        <v>0</v>
      </c>
    </row>
    <row r="444" spans="1:40" outlineLevel="2">
      <c r="A444" s="239">
        <v>1022</v>
      </c>
      <c r="B444" s="239">
        <v>12001</v>
      </c>
      <c r="C444" s="333" t="s">
        <v>537</v>
      </c>
      <c r="D444" s="247"/>
      <c r="E444" s="247"/>
      <c r="F444" s="273"/>
      <c r="G444" s="242"/>
      <c r="H444" s="256"/>
      <c r="I444" s="119"/>
      <c r="J444" s="119"/>
      <c r="K444" s="95"/>
      <c r="L444" s="95"/>
      <c r="M444" s="95"/>
      <c r="N444" s="95"/>
      <c r="O444" s="95"/>
      <c r="P444" s="95"/>
      <c r="Q444" s="95"/>
      <c r="R444" s="95"/>
      <c r="S444" s="95"/>
      <c r="T444" s="95"/>
      <c r="U444" s="95"/>
      <c r="V444" s="95"/>
      <c r="W444" s="93">
        <f t="shared" si="131"/>
        <v>0</v>
      </c>
      <c r="X444" s="108"/>
      <c r="Y444" s="108"/>
      <c r="Z444" s="108"/>
      <c r="AA444" s="108"/>
      <c r="AB444" s="93">
        <f>IFERROR(VLOOKUP(K444,'Վարկանիշային չափորոշիչներ'!$G$6:$GE$68,4,FALSE),0)</f>
        <v>0</v>
      </c>
      <c r="AC444" s="93">
        <f>IFERROR(VLOOKUP(L444,'Վարկանիշային չափորոշիչներ'!$G$6:$GE$68,4,FALSE),0)</f>
        <v>0</v>
      </c>
      <c r="AD444" s="93">
        <f>IFERROR(VLOOKUP(M444,'Վարկանիշային չափորոշիչներ'!$G$6:$GE$68,4,FALSE),0)</f>
        <v>0</v>
      </c>
      <c r="AE444" s="93">
        <f>IFERROR(VLOOKUP(N444,'Վարկանիշային չափորոշիչներ'!$G$6:$GE$68,4,FALSE),0)</f>
        <v>0</v>
      </c>
      <c r="AF444" s="93">
        <f>IFERROR(VLOOKUP(O444,'Վարկանիշային չափորոշիչներ'!$G$6:$GE$68,4,FALSE),0)</f>
        <v>0</v>
      </c>
      <c r="AG444" s="93">
        <f>IFERROR(VLOOKUP(P444,'Վարկանիշային չափորոշիչներ'!$G$6:$GE$68,4,FALSE),0)</f>
        <v>0</v>
      </c>
      <c r="AH444" s="93">
        <f>IFERROR(VLOOKUP(Q444,'Վարկանիշային չափորոշիչներ'!$G$6:$GE$68,4,FALSE),0)</f>
        <v>0</v>
      </c>
      <c r="AI444" s="93">
        <f>IFERROR(VLOOKUP(R444,'Վարկանիշային չափորոշիչներ'!$G$6:$GE$68,4,FALSE),0)</f>
        <v>0</v>
      </c>
      <c r="AJ444" s="93">
        <f>IFERROR(VLOOKUP(S444,'Վարկանիշային չափորոշիչներ'!$G$6:$GE$68,4,FALSE),0)</f>
        <v>0</v>
      </c>
      <c r="AK444" s="93">
        <f>IFERROR(VLOOKUP(T444,'Վարկանիշային չափորոշիչներ'!$G$6:$GE$68,4,FALSE),0)</f>
        <v>0</v>
      </c>
      <c r="AL444" s="93">
        <f>IFERROR(VLOOKUP(U444,'Վարկանիշային չափորոշիչներ'!$G$6:$GE$68,4,FALSE),0)</f>
        <v>0</v>
      </c>
      <c r="AM444" s="93">
        <f>IFERROR(VLOOKUP(V444,'Վարկանիշային չափորոշիչներ'!$G$6:$GE$68,4,FALSE),0)</f>
        <v>0</v>
      </c>
      <c r="AN444" s="93">
        <f t="shared" si="132"/>
        <v>0</v>
      </c>
    </row>
    <row r="445" spans="1:40" ht="24" outlineLevel="2">
      <c r="A445" s="239">
        <v>1022</v>
      </c>
      <c r="B445" s="239">
        <v>12004</v>
      </c>
      <c r="C445" s="333" t="s">
        <v>538</v>
      </c>
      <c r="D445" s="247"/>
      <c r="E445" s="247"/>
      <c r="F445" s="273"/>
      <c r="G445" s="242"/>
      <c r="H445" s="256"/>
      <c r="I445" s="119"/>
      <c r="J445" s="119"/>
      <c r="K445" s="95"/>
      <c r="L445" s="95"/>
      <c r="M445" s="95"/>
      <c r="N445" s="95"/>
      <c r="O445" s="95"/>
      <c r="P445" s="95"/>
      <c r="Q445" s="95"/>
      <c r="R445" s="95"/>
      <c r="S445" s="95"/>
      <c r="T445" s="95"/>
      <c r="U445" s="95"/>
      <c r="V445" s="95"/>
      <c r="W445" s="93">
        <f t="shared" si="131"/>
        <v>0</v>
      </c>
      <c r="X445" s="108"/>
      <c r="Y445" s="108"/>
      <c r="Z445" s="108"/>
      <c r="AA445" s="108"/>
      <c r="AB445" s="93">
        <f>IFERROR(VLOOKUP(K445,'Վարկանիշային չափորոշիչներ'!$G$6:$GE$68,4,FALSE),0)</f>
        <v>0</v>
      </c>
      <c r="AC445" s="93">
        <f>IFERROR(VLOOKUP(L445,'Վարկանիշային չափորոշիչներ'!$G$6:$GE$68,4,FALSE),0)</f>
        <v>0</v>
      </c>
      <c r="AD445" s="93">
        <f>IFERROR(VLOOKUP(M445,'Վարկանիշային չափորոշիչներ'!$G$6:$GE$68,4,FALSE),0)</f>
        <v>0</v>
      </c>
      <c r="AE445" s="93">
        <f>IFERROR(VLOOKUP(N445,'Վարկանիշային չափորոշիչներ'!$G$6:$GE$68,4,FALSE),0)</f>
        <v>0</v>
      </c>
      <c r="AF445" s="93">
        <f>IFERROR(VLOOKUP(O445,'Վարկանիշային չափորոշիչներ'!$G$6:$GE$68,4,FALSE),0)</f>
        <v>0</v>
      </c>
      <c r="AG445" s="93">
        <f>IFERROR(VLOOKUP(P445,'Վարկանիշային չափորոշիչներ'!$G$6:$GE$68,4,FALSE),0)</f>
        <v>0</v>
      </c>
      <c r="AH445" s="93">
        <f>IFERROR(VLOOKUP(Q445,'Վարկանիշային չափորոշիչներ'!$G$6:$GE$68,4,FALSE),0)</f>
        <v>0</v>
      </c>
      <c r="AI445" s="93">
        <f>IFERROR(VLOOKUP(R445,'Վարկանիշային չափորոշիչներ'!$G$6:$GE$68,4,FALSE),0)</f>
        <v>0</v>
      </c>
      <c r="AJ445" s="93">
        <f>IFERROR(VLOOKUP(S445,'Վարկանիշային չափորոշիչներ'!$G$6:$GE$68,4,FALSE),0)</f>
        <v>0</v>
      </c>
      <c r="AK445" s="93">
        <f>IFERROR(VLOOKUP(T445,'Վարկանիշային չափորոշիչներ'!$G$6:$GE$68,4,FALSE),0)</f>
        <v>0</v>
      </c>
      <c r="AL445" s="93">
        <f>IFERROR(VLOOKUP(U445,'Վարկանիշային չափորոշիչներ'!$G$6:$GE$68,4,FALSE),0)</f>
        <v>0</v>
      </c>
      <c r="AM445" s="93">
        <f>IFERROR(VLOOKUP(V445,'Վարկանիշային չափորոշիչներ'!$G$6:$GE$68,4,FALSE),0)</f>
        <v>0</v>
      </c>
      <c r="AN445" s="93">
        <f t="shared" si="132"/>
        <v>0</v>
      </c>
    </row>
    <row r="446" spans="1:40" ht="36" outlineLevel="2">
      <c r="A446" s="239">
        <v>1022</v>
      </c>
      <c r="B446" s="239">
        <v>12005</v>
      </c>
      <c r="C446" s="333" t="s">
        <v>539</v>
      </c>
      <c r="D446" s="248"/>
      <c r="E446" s="262"/>
      <c r="F446" s="273"/>
      <c r="G446" s="242"/>
      <c r="H446" s="242"/>
      <c r="I446" s="112"/>
      <c r="J446" s="112"/>
      <c r="K446" s="94"/>
      <c r="L446" s="94"/>
      <c r="M446" s="94"/>
      <c r="N446" s="94"/>
      <c r="O446" s="94"/>
      <c r="P446" s="94"/>
      <c r="Q446" s="94"/>
      <c r="R446" s="94"/>
      <c r="S446" s="94"/>
      <c r="T446" s="94"/>
      <c r="U446" s="94"/>
      <c r="V446" s="94"/>
      <c r="W446" s="93">
        <f t="shared" si="131"/>
        <v>0</v>
      </c>
      <c r="X446" s="108"/>
      <c r="Y446" s="108"/>
      <c r="Z446" s="108"/>
      <c r="AA446" s="108"/>
      <c r="AB446" s="93">
        <f>IFERROR(VLOOKUP(K446,'Վարկանիշային չափորոշիչներ'!$G$6:$GE$68,4,FALSE),0)</f>
        <v>0</v>
      </c>
      <c r="AC446" s="93">
        <f>IFERROR(VLOOKUP(L446,'Վարկանիշային չափորոշիչներ'!$G$6:$GE$68,4,FALSE),0)</f>
        <v>0</v>
      </c>
      <c r="AD446" s="93">
        <f>IFERROR(VLOOKUP(M446,'Վարկանիշային չափորոշիչներ'!$G$6:$GE$68,4,FALSE),0)</f>
        <v>0</v>
      </c>
      <c r="AE446" s="93">
        <f>IFERROR(VLOOKUP(N446,'Վարկանիշային չափորոշիչներ'!$G$6:$GE$68,4,FALSE),0)</f>
        <v>0</v>
      </c>
      <c r="AF446" s="93">
        <f>IFERROR(VLOOKUP(O446,'Վարկանիշային չափորոշիչներ'!$G$6:$GE$68,4,FALSE),0)</f>
        <v>0</v>
      </c>
      <c r="AG446" s="93">
        <f>IFERROR(VLOOKUP(P446,'Վարկանիշային չափորոշիչներ'!$G$6:$GE$68,4,FALSE),0)</f>
        <v>0</v>
      </c>
      <c r="AH446" s="93">
        <f>IFERROR(VLOOKUP(Q446,'Վարկանիշային չափորոշիչներ'!$G$6:$GE$68,4,FALSE),0)</f>
        <v>0</v>
      </c>
      <c r="AI446" s="93">
        <f>IFERROR(VLOOKUP(R446,'Վարկանիշային չափորոշիչներ'!$G$6:$GE$68,4,FALSE),0)</f>
        <v>0</v>
      </c>
      <c r="AJ446" s="93">
        <f>IFERROR(VLOOKUP(S446,'Վարկանիշային չափորոշիչներ'!$G$6:$GE$68,4,FALSE),0)</f>
        <v>0</v>
      </c>
      <c r="AK446" s="93">
        <f>IFERROR(VLOOKUP(T446,'Վարկանիշային չափորոշիչներ'!$G$6:$GE$68,4,FALSE),0)</f>
        <v>0</v>
      </c>
      <c r="AL446" s="93">
        <f>IFERROR(VLOOKUP(U446,'Վարկանիշային չափորոշիչներ'!$G$6:$GE$68,4,FALSE),0)</f>
        <v>0</v>
      </c>
      <c r="AM446" s="93">
        <f>IFERROR(VLOOKUP(V446,'Վարկանիշային չափորոշիչներ'!$G$6:$GE$68,4,FALSE),0)</f>
        <v>0</v>
      </c>
      <c r="AN446" s="93">
        <f t="shared" si="132"/>
        <v>0</v>
      </c>
    </row>
    <row r="447" spans="1:40" ht="24" outlineLevel="2">
      <c r="A447" s="239">
        <v>1022</v>
      </c>
      <c r="B447" s="239">
        <v>12010</v>
      </c>
      <c r="C447" s="333" t="s">
        <v>540</v>
      </c>
      <c r="D447" s="247"/>
      <c r="E447" s="255"/>
      <c r="F447" s="273"/>
      <c r="G447" s="242"/>
      <c r="H447" s="284"/>
      <c r="I447" s="131"/>
      <c r="J447" s="131"/>
      <c r="K447" s="94"/>
      <c r="L447" s="94"/>
      <c r="M447" s="94"/>
      <c r="N447" s="94"/>
      <c r="O447" s="94"/>
      <c r="P447" s="94"/>
      <c r="Q447" s="94"/>
      <c r="R447" s="94"/>
      <c r="S447" s="94"/>
      <c r="T447" s="94"/>
      <c r="U447" s="94"/>
      <c r="V447" s="94"/>
      <c r="W447" s="93">
        <f t="shared" si="131"/>
        <v>0</v>
      </c>
      <c r="X447" s="108"/>
      <c r="Y447" s="108"/>
      <c r="Z447" s="108"/>
      <c r="AA447" s="108"/>
      <c r="AB447" s="93">
        <f>IFERROR(VLOOKUP(K447,'Վարկանիշային չափորոշիչներ'!$G$6:$GE$68,4,FALSE),0)</f>
        <v>0</v>
      </c>
      <c r="AC447" s="93">
        <f>IFERROR(VLOOKUP(L447,'Վարկանիշային չափորոշիչներ'!$G$6:$GE$68,4,FALSE),0)</f>
        <v>0</v>
      </c>
      <c r="AD447" s="93">
        <f>IFERROR(VLOOKUP(M447,'Վարկանիշային չափորոշիչներ'!$G$6:$GE$68,4,FALSE),0)</f>
        <v>0</v>
      </c>
      <c r="AE447" s="93">
        <f>IFERROR(VLOOKUP(N447,'Վարկանիշային չափորոշիչներ'!$G$6:$GE$68,4,FALSE),0)</f>
        <v>0</v>
      </c>
      <c r="AF447" s="93">
        <f>IFERROR(VLOOKUP(O447,'Վարկանիշային չափորոշիչներ'!$G$6:$GE$68,4,FALSE),0)</f>
        <v>0</v>
      </c>
      <c r="AG447" s="93">
        <f>IFERROR(VLOOKUP(P447,'Վարկանիշային չափորոշիչներ'!$G$6:$GE$68,4,FALSE),0)</f>
        <v>0</v>
      </c>
      <c r="AH447" s="93">
        <f>IFERROR(VLOOKUP(Q447,'Վարկանիշային չափորոշիչներ'!$G$6:$GE$68,4,FALSE),0)</f>
        <v>0</v>
      </c>
      <c r="AI447" s="93">
        <f>IFERROR(VLOOKUP(R447,'Վարկանիշային չափորոշիչներ'!$G$6:$GE$68,4,FALSE),0)</f>
        <v>0</v>
      </c>
      <c r="AJ447" s="93">
        <f>IFERROR(VLOOKUP(S447,'Վարկանիշային չափորոշիչներ'!$G$6:$GE$68,4,FALSE),0)</f>
        <v>0</v>
      </c>
      <c r="AK447" s="93">
        <f>IFERROR(VLOOKUP(T447,'Վարկանիշային չափորոշիչներ'!$G$6:$GE$68,4,FALSE),0)</f>
        <v>0</v>
      </c>
      <c r="AL447" s="93">
        <f>IFERROR(VLOOKUP(U447,'Վարկանիշային չափորոշիչներ'!$G$6:$GE$68,4,FALSE),0)</f>
        <v>0</v>
      </c>
      <c r="AM447" s="93">
        <f>IFERROR(VLOOKUP(V447,'Վարկանիշային չափորոշիչներ'!$G$6:$GE$68,4,FALSE),0)</f>
        <v>0</v>
      </c>
      <c r="AN447" s="93">
        <f t="shared" si="132"/>
        <v>0</v>
      </c>
    </row>
    <row r="448" spans="1:40" ht="24" outlineLevel="2">
      <c r="A448" s="239">
        <v>1022</v>
      </c>
      <c r="B448" s="239">
        <v>12011</v>
      </c>
      <c r="C448" s="333" t="s">
        <v>541</v>
      </c>
      <c r="D448" s="247"/>
      <c r="E448" s="255"/>
      <c r="F448" s="273"/>
      <c r="G448" s="242"/>
      <c r="H448" s="284"/>
      <c r="I448" s="131"/>
      <c r="J448" s="131"/>
      <c r="K448" s="94"/>
      <c r="L448" s="94"/>
      <c r="M448" s="94"/>
      <c r="N448" s="94"/>
      <c r="O448" s="94"/>
      <c r="P448" s="94"/>
      <c r="Q448" s="94"/>
      <c r="R448" s="94"/>
      <c r="S448" s="94"/>
      <c r="T448" s="94"/>
      <c r="U448" s="94"/>
      <c r="V448" s="94"/>
      <c r="W448" s="93">
        <f t="shared" si="131"/>
        <v>0</v>
      </c>
      <c r="X448" s="108"/>
      <c r="Y448" s="108"/>
      <c r="Z448" s="108"/>
      <c r="AA448" s="108"/>
      <c r="AB448" s="93">
        <f>IFERROR(VLOOKUP(K448,'Վարկանիշային չափորոշիչներ'!$G$6:$GE$68,4,FALSE),0)</f>
        <v>0</v>
      </c>
      <c r="AC448" s="93">
        <f>IFERROR(VLOOKUP(L448,'Վարկանիշային չափորոշիչներ'!$G$6:$GE$68,4,FALSE),0)</f>
        <v>0</v>
      </c>
      <c r="AD448" s="93">
        <f>IFERROR(VLOOKUP(M448,'Վարկանիշային չափորոշիչներ'!$G$6:$GE$68,4,FALSE),0)</f>
        <v>0</v>
      </c>
      <c r="AE448" s="93">
        <f>IFERROR(VLOOKUP(N448,'Վարկանիշային չափորոշիչներ'!$G$6:$GE$68,4,FALSE),0)</f>
        <v>0</v>
      </c>
      <c r="AF448" s="93">
        <f>IFERROR(VLOOKUP(O448,'Վարկանիշային չափորոշիչներ'!$G$6:$GE$68,4,FALSE),0)</f>
        <v>0</v>
      </c>
      <c r="AG448" s="93">
        <f>IFERROR(VLOOKUP(P448,'Վարկանիշային չափորոշիչներ'!$G$6:$GE$68,4,FALSE),0)</f>
        <v>0</v>
      </c>
      <c r="AH448" s="93">
        <f>IFERROR(VLOOKUP(Q448,'Վարկանիշային չափորոշիչներ'!$G$6:$GE$68,4,FALSE),0)</f>
        <v>0</v>
      </c>
      <c r="AI448" s="93">
        <f>IFERROR(VLOOKUP(R448,'Վարկանիշային չափորոշիչներ'!$G$6:$GE$68,4,FALSE),0)</f>
        <v>0</v>
      </c>
      <c r="AJ448" s="93">
        <f>IFERROR(VLOOKUP(S448,'Վարկանիշային չափորոշիչներ'!$G$6:$GE$68,4,FALSE),0)</f>
        <v>0</v>
      </c>
      <c r="AK448" s="93">
        <f>IFERROR(VLOOKUP(T448,'Վարկանիշային չափորոշիչներ'!$G$6:$GE$68,4,FALSE),0)</f>
        <v>0</v>
      </c>
      <c r="AL448" s="93">
        <f>IFERROR(VLOOKUP(U448,'Վարկանիշային չափորոշիչներ'!$G$6:$GE$68,4,FALSE),0)</f>
        <v>0</v>
      </c>
      <c r="AM448" s="93">
        <f>IFERROR(VLOOKUP(V448,'Վարկանիշային չափորոշիչներ'!$G$6:$GE$68,4,FALSE),0)</f>
        <v>0</v>
      </c>
      <c r="AN448" s="93">
        <f t="shared" si="132"/>
        <v>0</v>
      </c>
    </row>
    <row r="449" spans="1:40" outlineLevel="2">
      <c r="A449" s="239">
        <v>1022</v>
      </c>
      <c r="B449" s="239">
        <v>12012</v>
      </c>
      <c r="C449" s="373" t="s">
        <v>542</v>
      </c>
      <c r="D449" s="255"/>
      <c r="E449" s="255"/>
      <c r="F449" s="273"/>
      <c r="G449" s="242"/>
      <c r="H449" s="242"/>
      <c r="I449" s="112"/>
      <c r="J449" s="112"/>
      <c r="K449" s="94"/>
      <c r="L449" s="94"/>
      <c r="M449" s="94"/>
      <c r="N449" s="94"/>
      <c r="O449" s="94"/>
      <c r="P449" s="94"/>
      <c r="Q449" s="94"/>
      <c r="R449" s="94"/>
      <c r="S449" s="94"/>
      <c r="T449" s="94"/>
      <c r="U449" s="94"/>
      <c r="V449" s="94"/>
      <c r="W449" s="93">
        <f t="shared" si="131"/>
        <v>0</v>
      </c>
      <c r="X449" s="108"/>
      <c r="Y449" s="108"/>
      <c r="Z449" s="108"/>
      <c r="AA449" s="108"/>
      <c r="AB449" s="93">
        <f>IFERROR(VLOOKUP(K449,'Վարկանիշային չափորոշիչներ'!$G$6:$GE$68,4,FALSE),0)</f>
        <v>0</v>
      </c>
      <c r="AC449" s="93">
        <f>IFERROR(VLOOKUP(L449,'Վարկանիշային չափորոշիչներ'!$G$6:$GE$68,4,FALSE),0)</f>
        <v>0</v>
      </c>
      <c r="AD449" s="93">
        <f>IFERROR(VLOOKUP(M449,'Վարկանիշային չափորոշիչներ'!$G$6:$GE$68,4,FALSE),0)</f>
        <v>0</v>
      </c>
      <c r="AE449" s="93">
        <f>IFERROR(VLOOKUP(N449,'Վարկանիշային չափորոշիչներ'!$G$6:$GE$68,4,FALSE),0)</f>
        <v>0</v>
      </c>
      <c r="AF449" s="93">
        <f>IFERROR(VLOOKUP(O449,'Վարկանիշային չափորոշիչներ'!$G$6:$GE$68,4,FALSE),0)</f>
        <v>0</v>
      </c>
      <c r="AG449" s="93">
        <f>IFERROR(VLOOKUP(P449,'Վարկանիշային չափորոշիչներ'!$G$6:$GE$68,4,FALSE),0)</f>
        <v>0</v>
      </c>
      <c r="AH449" s="93">
        <f>IFERROR(VLOOKUP(Q449,'Վարկանիշային չափորոշիչներ'!$G$6:$GE$68,4,FALSE),0)</f>
        <v>0</v>
      </c>
      <c r="AI449" s="93">
        <f>IFERROR(VLOOKUP(R449,'Վարկանիշային չափորոշիչներ'!$G$6:$GE$68,4,FALSE),0)</f>
        <v>0</v>
      </c>
      <c r="AJ449" s="93">
        <f>IFERROR(VLOOKUP(S449,'Վարկանիշային չափորոշիչներ'!$G$6:$GE$68,4,FALSE),0)</f>
        <v>0</v>
      </c>
      <c r="AK449" s="93">
        <f>IFERROR(VLOOKUP(T449,'Վարկանիշային չափորոշիչներ'!$G$6:$GE$68,4,FALSE),0)</f>
        <v>0</v>
      </c>
      <c r="AL449" s="93">
        <f>IFERROR(VLOOKUP(U449,'Վարկանիշային չափորոշիչներ'!$G$6:$GE$68,4,FALSE),0)</f>
        <v>0</v>
      </c>
      <c r="AM449" s="93">
        <f>IFERROR(VLOOKUP(V449,'Վարկանիշային չափորոշիչներ'!$G$6:$GE$68,4,FALSE),0)</f>
        <v>0</v>
      </c>
      <c r="AN449" s="93">
        <f t="shared" si="132"/>
        <v>0</v>
      </c>
    </row>
    <row r="450" spans="1:40" ht="24" outlineLevel="2">
      <c r="A450" s="239">
        <v>1022</v>
      </c>
      <c r="B450" s="239">
        <v>12013</v>
      </c>
      <c r="C450" s="333" t="s">
        <v>543</v>
      </c>
      <c r="D450" s="248"/>
      <c r="E450" s="248"/>
      <c r="F450" s="273"/>
      <c r="G450" s="242"/>
      <c r="H450" s="242"/>
      <c r="I450" s="112"/>
      <c r="J450" s="112"/>
      <c r="K450" s="94"/>
      <c r="L450" s="94"/>
      <c r="M450" s="94"/>
      <c r="N450" s="94"/>
      <c r="O450" s="94"/>
      <c r="P450" s="94"/>
      <c r="Q450" s="94"/>
      <c r="R450" s="94"/>
      <c r="S450" s="94"/>
      <c r="T450" s="94"/>
      <c r="U450" s="94"/>
      <c r="V450" s="94"/>
      <c r="W450" s="93">
        <f t="shared" si="131"/>
        <v>0</v>
      </c>
      <c r="X450" s="108"/>
      <c r="Y450" s="108"/>
      <c r="Z450" s="108"/>
      <c r="AA450" s="108"/>
      <c r="AB450" s="93">
        <f>IFERROR(VLOOKUP(K450,'Վարկանիշային չափորոշիչներ'!$G$6:$GE$68,4,FALSE),0)</f>
        <v>0</v>
      </c>
      <c r="AC450" s="93">
        <f>IFERROR(VLOOKUP(L450,'Վարկանիշային չափորոշիչներ'!$G$6:$GE$68,4,FALSE),0)</f>
        <v>0</v>
      </c>
      <c r="AD450" s="93">
        <f>IFERROR(VLOOKUP(M450,'Վարկանիշային չափորոշիչներ'!$G$6:$GE$68,4,FALSE),0)</f>
        <v>0</v>
      </c>
      <c r="AE450" s="93">
        <f>IFERROR(VLOOKUP(N450,'Վարկանիշային չափորոշիչներ'!$G$6:$GE$68,4,FALSE),0)</f>
        <v>0</v>
      </c>
      <c r="AF450" s="93">
        <f>IFERROR(VLOOKUP(O450,'Վարկանիշային չափորոշիչներ'!$G$6:$GE$68,4,FALSE),0)</f>
        <v>0</v>
      </c>
      <c r="AG450" s="93">
        <f>IFERROR(VLOOKUP(P450,'Վարկանիշային չափորոշիչներ'!$G$6:$GE$68,4,FALSE),0)</f>
        <v>0</v>
      </c>
      <c r="AH450" s="93">
        <f>IFERROR(VLOOKUP(Q450,'Վարկանիշային չափորոշիչներ'!$G$6:$GE$68,4,FALSE),0)</f>
        <v>0</v>
      </c>
      <c r="AI450" s="93">
        <f>IFERROR(VLOOKUP(R450,'Վարկանիշային չափորոշիչներ'!$G$6:$GE$68,4,FALSE),0)</f>
        <v>0</v>
      </c>
      <c r="AJ450" s="93">
        <f>IFERROR(VLOOKUP(S450,'Վարկանիշային չափորոշիչներ'!$G$6:$GE$68,4,FALSE),0)</f>
        <v>0</v>
      </c>
      <c r="AK450" s="93">
        <f>IFERROR(VLOOKUP(T450,'Վարկանիշային չափորոշիչներ'!$G$6:$GE$68,4,FALSE),0)</f>
        <v>0</v>
      </c>
      <c r="AL450" s="93">
        <f>IFERROR(VLOOKUP(U450,'Վարկանիշային չափորոշիչներ'!$G$6:$GE$68,4,FALSE),0)</f>
        <v>0</v>
      </c>
      <c r="AM450" s="93">
        <f>IFERROR(VLOOKUP(V450,'Վարկանիշային չափորոշիչներ'!$G$6:$GE$68,4,FALSE),0)</f>
        <v>0</v>
      </c>
      <c r="AN450" s="93">
        <f t="shared" si="132"/>
        <v>0</v>
      </c>
    </row>
    <row r="451" spans="1:40" outlineLevel="2">
      <c r="A451" s="239">
        <v>1022</v>
      </c>
      <c r="B451" s="239">
        <v>32001</v>
      </c>
      <c r="C451" s="333" t="s">
        <v>544</v>
      </c>
      <c r="D451" s="248"/>
      <c r="E451" s="248"/>
      <c r="F451" s="242"/>
      <c r="G451" s="242"/>
      <c r="H451" s="242"/>
      <c r="I451" s="112"/>
      <c r="J451" s="112"/>
      <c r="K451" s="94"/>
      <c r="L451" s="94"/>
      <c r="M451" s="94"/>
      <c r="N451" s="94"/>
      <c r="O451" s="94"/>
      <c r="P451" s="94"/>
      <c r="Q451" s="94"/>
      <c r="R451" s="94"/>
      <c r="S451" s="94"/>
      <c r="T451" s="94"/>
      <c r="U451" s="94"/>
      <c r="V451" s="94"/>
      <c r="W451" s="93">
        <f t="shared" si="131"/>
        <v>0</v>
      </c>
      <c r="X451" s="108"/>
      <c r="Y451" s="108"/>
      <c r="Z451" s="108"/>
      <c r="AA451" s="108"/>
      <c r="AB451" s="93">
        <f>IFERROR(VLOOKUP(K451,'Վարկանիշային չափորոշիչներ'!$G$6:$GE$68,4,FALSE),0)</f>
        <v>0</v>
      </c>
      <c r="AC451" s="93">
        <f>IFERROR(VLOOKUP(L451,'Վարկանիշային չափորոշիչներ'!$G$6:$GE$68,4,FALSE),0)</f>
        <v>0</v>
      </c>
      <c r="AD451" s="93">
        <f>IFERROR(VLOOKUP(M451,'Վարկանիշային չափորոշիչներ'!$G$6:$GE$68,4,FALSE),0)</f>
        <v>0</v>
      </c>
      <c r="AE451" s="93">
        <f>IFERROR(VLOOKUP(N451,'Վարկանիշային չափորոշիչներ'!$G$6:$GE$68,4,FALSE),0)</f>
        <v>0</v>
      </c>
      <c r="AF451" s="93">
        <f>IFERROR(VLOOKUP(O451,'Վարկանիշային չափորոշիչներ'!$G$6:$GE$68,4,FALSE),0)</f>
        <v>0</v>
      </c>
      <c r="AG451" s="93">
        <f>IFERROR(VLOOKUP(P451,'Վարկանիշային չափորոշիչներ'!$G$6:$GE$68,4,FALSE),0)</f>
        <v>0</v>
      </c>
      <c r="AH451" s="93">
        <f>IFERROR(VLOOKUP(Q451,'Վարկանիշային չափորոշիչներ'!$G$6:$GE$68,4,FALSE),0)</f>
        <v>0</v>
      </c>
      <c r="AI451" s="93">
        <f>IFERROR(VLOOKUP(R451,'Վարկանիշային չափորոշիչներ'!$G$6:$GE$68,4,FALSE),0)</f>
        <v>0</v>
      </c>
      <c r="AJ451" s="93">
        <f>IFERROR(VLOOKUP(S451,'Վարկանիշային չափորոշիչներ'!$G$6:$GE$68,4,FALSE),0)</f>
        <v>0</v>
      </c>
      <c r="AK451" s="93">
        <f>IFERROR(VLOOKUP(T451,'Վարկանիշային չափորոշիչներ'!$G$6:$GE$68,4,FALSE),0)</f>
        <v>0</v>
      </c>
      <c r="AL451" s="93">
        <f>IFERROR(VLOOKUP(U451,'Վարկանիշային չափորոշիչներ'!$G$6:$GE$68,4,FALSE),0)</f>
        <v>0</v>
      </c>
      <c r="AM451" s="93">
        <f>IFERROR(VLOOKUP(V451,'Վարկանիշային չափորոշիչներ'!$G$6:$GE$68,4,FALSE),0)</f>
        <v>0</v>
      </c>
      <c r="AN451" s="93">
        <f t="shared" si="132"/>
        <v>0</v>
      </c>
    </row>
    <row r="452" spans="1:40" ht="24" outlineLevel="1">
      <c r="A452" s="236">
        <v>1058</v>
      </c>
      <c r="B452" s="236"/>
      <c r="C452" s="366" t="s">
        <v>545</v>
      </c>
      <c r="D452" s="237">
        <f>SUM(D453:D459)</f>
        <v>0</v>
      </c>
      <c r="E452" s="237">
        <f>SUM(E453:E459)</f>
        <v>0</v>
      </c>
      <c r="F452" s="238">
        <f t="shared" ref="F452:H452" si="133">SUM(F453:F459)</f>
        <v>0</v>
      </c>
      <c r="G452" s="238">
        <f t="shared" si="133"/>
        <v>0</v>
      </c>
      <c r="H452" s="238">
        <f t="shared" si="133"/>
        <v>0</v>
      </c>
      <c r="I452" s="114" t="s">
        <v>79</v>
      </c>
      <c r="J452" s="114" t="s">
        <v>79</v>
      </c>
      <c r="K452" s="114" t="s">
        <v>79</v>
      </c>
      <c r="L452" s="114" t="s">
        <v>79</v>
      </c>
      <c r="M452" s="114" t="s">
        <v>79</v>
      </c>
      <c r="N452" s="114" t="s">
        <v>79</v>
      </c>
      <c r="O452" s="114" t="s">
        <v>79</v>
      </c>
      <c r="P452" s="114" t="s">
        <v>79</v>
      </c>
      <c r="Q452" s="114" t="s">
        <v>79</v>
      </c>
      <c r="R452" s="114" t="s">
        <v>79</v>
      </c>
      <c r="S452" s="114" t="s">
        <v>79</v>
      </c>
      <c r="T452" s="114" t="s">
        <v>79</v>
      </c>
      <c r="U452" s="114" t="s">
        <v>79</v>
      </c>
      <c r="V452" s="114" t="s">
        <v>79</v>
      </c>
      <c r="W452" s="114" t="s">
        <v>79</v>
      </c>
      <c r="X452" s="108"/>
      <c r="Y452" s="108"/>
      <c r="Z452" s="108"/>
      <c r="AA452" s="108"/>
      <c r="AB452" s="93">
        <f>IFERROR(VLOOKUP(K452,'Վարկանիշային չափորոշիչներ'!$G$6:$GE$68,4,FALSE),0)</f>
        <v>0</v>
      </c>
      <c r="AC452" s="93">
        <f>IFERROR(VLOOKUP(L452,'Վարկանիշային չափորոշիչներ'!$G$6:$GE$68,4,FALSE),0)</f>
        <v>0</v>
      </c>
      <c r="AD452" s="93">
        <f>IFERROR(VLOOKUP(M452,'Վարկանիշային չափորոշիչներ'!$G$6:$GE$68,4,FALSE),0)</f>
        <v>0</v>
      </c>
      <c r="AE452" s="93">
        <f>IFERROR(VLOOKUP(N452,'Վարկանիշային չափորոշիչներ'!$G$6:$GE$68,4,FALSE),0)</f>
        <v>0</v>
      </c>
      <c r="AF452" s="93">
        <f>IFERROR(VLOOKUP(O452,'Վարկանիշային չափորոշիչներ'!$G$6:$GE$68,4,FALSE),0)</f>
        <v>0</v>
      </c>
      <c r="AG452" s="93">
        <f>IFERROR(VLOOKUP(P452,'Վարկանիշային չափորոշիչներ'!$G$6:$GE$68,4,FALSE),0)</f>
        <v>0</v>
      </c>
      <c r="AH452" s="93">
        <f>IFERROR(VLOOKUP(Q452,'Վարկանիշային չափորոշիչներ'!$G$6:$GE$68,4,FALSE),0)</f>
        <v>0</v>
      </c>
      <c r="AI452" s="93">
        <f>IFERROR(VLOOKUP(R452,'Վարկանիշային չափորոշիչներ'!$G$6:$GE$68,4,FALSE),0)</f>
        <v>0</v>
      </c>
      <c r="AJ452" s="93">
        <f>IFERROR(VLOOKUP(S452,'Վարկանիշային չափորոշիչներ'!$G$6:$GE$68,4,FALSE),0)</f>
        <v>0</v>
      </c>
      <c r="AK452" s="93">
        <f>IFERROR(VLOOKUP(T452,'Վարկանիշային չափորոշիչներ'!$G$6:$GE$68,4,FALSE),0)</f>
        <v>0</v>
      </c>
      <c r="AL452" s="93">
        <f>IFERROR(VLOOKUP(U452,'Վարկանիշային չափորոշիչներ'!$G$6:$GE$68,4,FALSE),0)</f>
        <v>0</v>
      </c>
      <c r="AM452" s="93">
        <f>IFERROR(VLOOKUP(V452,'Վարկանիշային չափորոշիչներ'!$G$6:$GE$68,4,FALSE),0)</f>
        <v>0</v>
      </c>
      <c r="AN452" s="93">
        <f t="shared" si="132"/>
        <v>0</v>
      </c>
    </row>
    <row r="453" spans="1:40" ht="24" outlineLevel="2">
      <c r="A453" s="239">
        <v>1058</v>
      </c>
      <c r="B453" s="239">
        <v>11001</v>
      </c>
      <c r="C453" s="333" t="s">
        <v>546</v>
      </c>
      <c r="D453" s="247"/>
      <c r="E453" s="269"/>
      <c r="F453" s="241"/>
      <c r="G453" s="242"/>
      <c r="H453" s="256"/>
      <c r="I453" s="119"/>
      <c r="J453" s="119"/>
      <c r="K453" s="95"/>
      <c r="L453" s="95"/>
      <c r="M453" s="95"/>
      <c r="N453" s="95"/>
      <c r="O453" s="95"/>
      <c r="P453" s="95"/>
      <c r="Q453" s="95"/>
      <c r="R453" s="95"/>
      <c r="S453" s="95"/>
      <c r="T453" s="95"/>
      <c r="U453" s="95"/>
      <c r="V453" s="95"/>
      <c r="W453" s="93">
        <f t="shared" ref="W453:W459" si="134">AN453</f>
        <v>0</v>
      </c>
      <c r="X453" s="108"/>
      <c r="Y453" s="108"/>
      <c r="Z453" s="108"/>
      <c r="AA453" s="108"/>
      <c r="AB453" s="93">
        <f>IFERROR(VLOOKUP(K453,'Վարկանիշային չափորոշիչներ'!$G$6:$GE$68,4,FALSE),0)</f>
        <v>0</v>
      </c>
      <c r="AC453" s="93">
        <f>IFERROR(VLOOKUP(L453,'Վարկանիշային չափորոշիչներ'!$G$6:$GE$68,4,FALSE),0)</f>
        <v>0</v>
      </c>
      <c r="AD453" s="93">
        <f>IFERROR(VLOOKUP(M453,'Վարկանիշային չափորոշիչներ'!$G$6:$GE$68,4,FALSE),0)</f>
        <v>0</v>
      </c>
      <c r="AE453" s="93">
        <f>IFERROR(VLOOKUP(N453,'Վարկանիշային չափորոշիչներ'!$G$6:$GE$68,4,FALSE),0)</f>
        <v>0</v>
      </c>
      <c r="AF453" s="93">
        <f>IFERROR(VLOOKUP(O453,'Վարկանիշային չափորոշիչներ'!$G$6:$GE$68,4,FALSE),0)</f>
        <v>0</v>
      </c>
      <c r="AG453" s="93">
        <f>IFERROR(VLOOKUP(P453,'Վարկանիշային չափորոշիչներ'!$G$6:$GE$68,4,FALSE),0)</f>
        <v>0</v>
      </c>
      <c r="AH453" s="93">
        <f>IFERROR(VLOOKUP(Q453,'Վարկանիշային չափորոշիչներ'!$G$6:$GE$68,4,FALSE),0)</f>
        <v>0</v>
      </c>
      <c r="AI453" s="93">
        <f>IFERROR(VLOOKUP(R453,'Վարկանիշային չափորոշիչներ'!$G$6:$GE$68,4,FALSE),0)</f>
        <v>0</v>
      </c>
      <c r="AJ453" s="93">
        <f>IFERROR(VLOOKUP(S453,'Վարկանիշային չափորոշիչներ'!$G$6:$GE$68,4,FALSE),0)</f>
        <v>0</v>
      </c>
      <c r="AK453" s="93">
        <f>IFERROR(VLOOKUP(T453,'Վարկանիշային չափորոշիչներ'!$G$6:$GE$68,4,FALSE),0)</f>
        <v>0</v>
      </c>
      <c r="AL453" s="93">
        <f>IFERROR(VLOOKUP(U453,'Վարկանիշային չափորոշիչներ'!$G$6:$GE$68,4,FALSE),0)</f>
        <v>0</v>
      </c>
      <c r="AM453" s="93">
        <f>IFERROR(VLOOKUP(V453,'Վարկանիշային չափորոշիչներ'!$G$6:$GE$68,4,FALSE),0)</f>
        <v>0</v>
      </c>
      <c r="AN453" s="93">
        <f t="shared" si="132"/>
        <v>0</v>
      </c>
    </row>
    <row r="454" spans="1:40" ht="24" outlineLevel="2">
      <c r="A454" s="239">
        <v>1058</v>
      </c>
      <c r="B454" s="239">
        <v>11002</v>
      </c>
      <c r="C454" s="333" t="s">
        <v>547</v>
      </c>
      <c r="D454" s="262"/>
      <c r="E454" s="262"/>
      <c r="F454" s="259"/>
      <c r="G454" s="242"/>
      <c r="H454" s="256"/>
      <c r="I454" s="119"/>
      <c r="J454" s="119"/>
      <c r="K454" s="95"/>
      <c r="L454" s="95"/>
      <c r="M454" s="95"/>
      <c r="N454" s="95"/>
      <c r="O454" s="95"/>
      <c r="P454" s="95"/>
      <c r="Q454" s="95"/>
      <c r="R454" s="95"/>
      <c r="S454" s="95"/>
      <c r="T454" s="95"/>
      <c r="U454" s="95"/>
      <c r="V454" s="95"/>
      <c r="W454" s="93">
        <f t="shared" si="134"/>
        <v>0</v>
      </c>
      <c r="X454" s="108"/>
      <c r="Y454" s="108"/>
      <c r="Z454" s="108"/>
      <c r="AA454" s="108"/>
      <c r="AB454" s="93">
        <f>IFERROR(VLOOKUP(K454,'Վարկանիշային չափորոշիչներ'!$G$6:$GE$68,4,FALSE),0)</f>
        <v>0</v>
      </c>
      <c r="AC454" s="93">
        <f>IFERROR(VLOOKUP(L454,'Վարկանիշային չափորոշիչներ'!$G$6:$GE$68,4,FALSE),0)</f>
        <v>0</v>
      </c>
      <c r="AD454" s="93">
        <f>IFERROR(VLOOKUP(M454,'Վարկանիշային չափորոշիչներ'!$G$6:$GE$68,4,FALSE),0)</f>
        <v>0</v>
      </c>
      <c r="AE454" s="93">
        <f>IFERROR(VLOOKUP(N454,'Վարկանիշային չափորոշիչներ'!$G$6:$GE$68,4,FALSE),0)</f>
        <v>0</v>
      </c>
      <c r="AF454" s="93">
        <f>IFERROR(VLOOKUP(O454,'Վարկանիշային չափորոշիչներ'!$G$6:$GE$68,4,FALSE),0)</f>
        <v>0</v>
      </c>
      <c r="AG454" s="93">
        <f>IFERROR(VLOOKUP(P454,'Վարկանիշային չափորոշիչներ'!$G$6:$GE$68,4,FALSE),0)</f>
        <v>0</v>
      </c>
      <c r="AH454" s="93">
        <f>IFERROR(VLOOKUP(Q454,'Վարկանիշային չափորոշիչներ'!$G$6:$GE$68,4,FALSE),0)</f>
        <v>0</v>
      </c>
      <c r="AI454" s="93">
        <f>IFERROR(VLOOKUP(R454,'Վարկանիշային չափորոշիչներ'!$G$6:$GE$68,4,FALSE),0)</f>
        <v>0</v>
      </c>
      <c r="AJ454" s="93">
        <f>IFERROR(VLOOKUP(S454,'Վարկանիշային չափորոշիչներ'!$G$6:$GE$68,4,FALSE),0)</f>
        <v>0</v>
      </c>
      <c r="AK454" s="93">
        <f>IFERROR(VLOOKUP(T454,'Վարկանիշային չափորոշիչներ'!$G$6:$GE$68,4,FALSE),0)</f>
        <v>0</v>
      </c>
      <c r="AL454" s="93">
        <f>IFERROR(VLOOKUP(U454,'Վարկանիշային չափորոշիչներ'!$G$6:$GE$68,4,FALSE),0)</f>
        <v>0</v>
      </c>
      <c r="AM454" s="93">
        <f>IFERROR(VLOOKUP(V454,'Վարկանիշային չափորոշիչներ'!$G$6:$GE$68,4,FALSE),0)</f>
        <v>0</v>
      </c>
      <c r="AN454" s="93">
        <f t="shared" si="132"/>
        <v>0</v>
      </c>
    </row>
    <row r="455" spans="1:40" outlineLevel="2">
      <c r="A455" s="239">
        <v>1058</v>
      </c>
      <c r="B455" s="239">
        <v>11003</v>
      </c>
      <c r="C455" s="333" t="s">
        <v>548</v>
      </c>
      <c r="D455" s="248"/>
      <c r="E455" s="248"/>
      <c r="F455" s="259"/>
      <c r="G455" s="242"/>
      <c r="H455" s="242"/>
      <c r="I455" s="112"/>
      <c r="J455" s="112"/>
      <c r="K455" s="94"/>
      <c r="L455" s="94"/>
      <c r="M455" s="94"/>
      <c r="N455" s="94"/>
      <c r="O455" s="94"/>
      <c r="P455" s="94"/>
      <c r="Q455" s="94"/>
      <c r="R455" s="94"/>
      <c r="S455" s="94"/>
      <c r="T455" s="94"/>
      <c r="U455" s="94"/>
      <c r="V455" s="94"/>
      <c r="W455" s="93">
        <f t="shared" si="134"/>
        <v>0</v>
      </c>
      <c r="X455" s="108"/>
      <c r="Y455" s="108"/>
      <c r="Z455" s="108"/>
      <c r="AA455" s="108"/>
      <c r="AB455" s="93">
        <f>IFERROR(VLOOKUP(K455,'Վարկանիշային չափորոշիչներ'!$G$6:$GE$68,4,FALSE),0)</f>
        <v>0</v>
      </c>
      <c r="AC455" s="93">
        <f>IFERROR(VLOOKUP(L455,'Վարկանիշային չափորոշիչներ'!$G$6:$GE$68,4,FALSE),0)</f>
        <v>0</v>
      </c>
      <c r="AD455" s="93">
        <f>IFERROR(VLOOKUP(M455,'Վարկանիշային չափորոշիչներ'!$G$6:$GE$68,4,FALSE),0)</f>
        <v>0</v>
      </c>
      <c r="AE455" s="93">
        <f>IFERROR(VLOOKUP(N455,'Վարկանիշային չափորոշիչներ'!$G$6:$GE$68,4,FALSE),0)</f>
        <v>0</v>
      </c>
      <c r="AF455" s="93">
        <f>IFERROR(VLOOKUP(O455,'Վարկանիշային չափորոշիչներ'!$G$6:$GE$68,4,FALSE),0)</f>
        <v>0</v>
      </c>
      <c r="AG455" s="93">
        <f>IFERROR(VLOOKUP(P455,'Վարկանիշային չափորոշիչներ'!$G$6:$GE$68,4,FALSE),0)</f>
        <v>0</v>
      </c>
      <c r="AH455" s="93">
        <f>IFERROR(VLOOKUP(Q455,'Վարկանիշային չափորոշիչներ'!$G$6:$GE$68,4,FALSE),0)</f>
        <v>0</v>
      </c>
      <c r="AI455" s="93">
        <f>IFERROR(VLOOKUP(R455,'Վարկանիշային չափորոշիչներ'!$G$6:$GE$68,4,FALSE),0)</f>
        <v>0</v>
      </c>
      <c r="AJ455" s="93">
        <f>IFERROR(VLOOKUP(S455,'Վարկանիշային չափորոշիչներ'!$G$6:$GE$68,4,FALSE),0)</f>
        <v>0</v>
      </c>
      <c r="AK455" s="93">
        <f>IFERROR(VLOOKUP(T455,'Վարկանիշային չափորոշիչներ'!$G$6:$GE$68,4,FALSE),0)</f>
        <v>0</v>
      </c>
      <c r="AL455" s="93">
        <f>IFERROR(VLOOKUP(U455,'Վարկանիշային չափորոշիչներ'!$G$6:$GE$68,4,FALSE),0)</f>
        <v>0</v>
      </c>
      <c r="AM455" s="93">
        <f>IFERROR(VLOOKUP(V455,'Վարկանիշային չափորոշիչներ'!$G$6:$GE$68,4,FALSE),0)</f>
        <v>0</v>
      </c>
      <c r="AN455" s="93">
        <f t="shared" si="132"/>
        <v>0</v>
      </c>
    </row>
    <row r="456" spans="1:40" ht="24" outlineLevel="2">
      <c r="A456" s="239">
        <v>1058</v>
      </c>
      <c r="B456" s="239">
        <v>11007</v>
      </c>
      <c r="C456" s="333" t="s">
        <v>549</v>
      </c>
      <c r="D456" s="248"/>
      <c r="E456" s="248"/>
      <c r="F456" s="259"/>
      <c r="G456" s="242"/>
      <c r="H456" s="242"/>
      <c r="I456" s="112"/>
      <c r="J456" s="112"/>
      <c r="K456" s="94"/>
      <c r="L456" s="94"/>
      <c r="M456" s="94"/>
      <c r="N456" s="94"/>
      <c r="O456" s="94"/>
      <c r="P456" s="94"/>
      <c r="Q456" s="94"/>
      <c r="R456" s="94"/>
      <c r="S456" s="94"/>
      <c r="T456" s="94"/>
      <c r="U456" s="94"/>
      <c r="V456" s="94"/>
      <c r="W456" s="93">
        <f t="shared" si="134"/>
        <v>0</v>
      </c>
      <c r="X456" s="108"/>
      <c r="Y456" s="108"/>
      <c r="Z456" s="108"/>
      <c r="AA456" s="108"/>
      <c r="AB456" s="93">
        <f>IFERROR(VLOOKUP(K456,'Վարկանիշային չափորոշիչներ'!$G$6:$GE$68,4,FALSE),0)</f>
        <v>0</v>
      </c>
      <c r="AC456" s="93">
        <f>IFERROR(VLOOKUP(L456,'Վարկանիշային չափորոշիչներ'!$G$6:$GE$68,4,FALSE),0)</f>
        <v>0</v>
      </c>
      <c r="AD456" s="93">
        <f>IFERROR(VLOOKUP(M456,'Վարկանիշային չափորոշիչներ'!$G$6:$GE$68,4,FALSE),0)</f>
        <v>0</v>
      </c>
      <c r="AE456" s="93">
        <f>IFERROR(VLOOKUP(N456,'Վարկանիշային չափորոշիչներ'!$G$6:$GE$68,4,FALSE),0)</f>
        <v>0</v>
      </c>
      <c r="AF456" s="93">
        <f>IFERROR(VLOOKUP(O456,'Վարկանիշային չափորոշիչներ'!$G$6:$GE$68,4,FALSE),0)</f>
        <v>0</v>
      </c>
      <c r="AG456" s="93">
        <f>IFERROR(VLOOKUP(P456,'Վարկանիշային չափորոշիչներ'!$G$6:$GE$68,4,FALSE),0)</f>
        <v>0</v>
      </c>
      <c r="AH456" s="93">
        <f>IFERROR(VLOOKUP(Q456,'Վարկանիշային չափորոշիչներ'!$G$6:$GE$68,4,FALSE),0)</f>
        <v>0</v>
      </c>
      <c r="AI456" s="93">
        <f>IFERROR(VLOOKUP(R456,'Վարկանիշային չափորոշիչներ'!$G$6:$GE$68,4,FALSE),0)</f>
        <v>0</v>
      </c>
      <c r="AJ456" s="93">
        <f>IFERROR(VLOOKUP(S456,'Վարկանիշային չափորոշիչներ'!$G$6:$GE$68,4,FALSE),0)</f>
        <v>0</v>
      </c>
      <c r="AK456" s="93">
        <f>IFERROR(VLOOKUP(T456,'Վարկանիշային չափորոշիչներ'!$G$6:$GE$68,4,FALSE),0)</f>
        <v>0</v>
      </c>
      <c r="AL456" s="93">
        <f>IFERROR(VLOOKUP(U456,'Վարկանիշային չափորոշիչներ'!$G$6:$GE$68,4,FALSE),0)</f>
        <v>0</v>
      </c>
      <c r="AM456" s="93">
        <f>IFERROR(VLOOKUP(V456,'Վարկանիշային չափորոշիչներ'!$G$6:$GE$68,4,FALSE),0)</f>
        <v>0</v>
      </c>
      <c r="AN456" s="93">
        <f t="shared" si="132"/>
        <v>0</v>
      </c>
    </row>
    <row r="457" spans="1:40" outlineLevel="2">
      <c r="A457" s="239">
        <v>1058</v>
      </c>
      <c r="B457" s="239">
        <v>11008</v>
      </c>
      <c r="C457" s="333" t="s">
        <v>550</v>
      </c>
      <c r="D457" s="285"/>
      <c r="E457" s="263"/>
      <c r="F457" s="259"/>
      <c r="G457" s="242"/>
      <c r="H457" s="256"/>
      <c r="I457" s="119"/>
      <c r="J457" s="119"/>
      <c r="K457" s="95"/>
      <c r="L457" s="95"/>
      <c r="M457" s="95"/>
      <c r="N457" s="95"/>
      <c r="O457" s="95"/>
      <c r="P457" s="95"/>
      <c r="Q457" s="95"/>
      <c r="R457" s="95"/>
      <c r="S457" s="95"/>
      <c r="T457" s="95"/>
      <c r="U457" s="95"/>
      <c r="V457" s="95"/>
      <c r="W457" s="93">
        <f t="shared" si="134"/>
        <v>0</v>
      </c>
      <c r="X457" s="108"/>
      <c r="Y457" s="108"/>
      <c r="Z457" s="108"/>
      <c r="AA457" s="108"/>
      <c r="AB457" s="93">
        <f>IFERROR(VLOOKUP(K457,'Վարկանիշային չափորոշիչներ'!$G$6:$GE$68,4,FALSE),0)</f>
        <v>0</v>
      </c>
      <c r="AC457" s="93">
        <f>IFERROR(VLOOKUP(L457,'Վարկանիշային չափորոշիչներ'!$G$6:$GE$68,4,FALSE),0)</f>
        <v>0</v>
      </c>
      <c r="AD457" s="93">
        <f>IFERROR(VLOOKUP(M457,'Վարկանիշային չափորոշիչներ'!$G$6:$GE$68,4,FALSE),0)</f>
        <v>0</v>
      </c>
      <c r="AE457" s="93">
        <f>IFERROR(VLOOKUP(N457,'Վարկանիշային չափորոշիչներ'!$G$6:$GE$68,4,FALSE),0)</f>
        <v>0</v>
      </c>
      <c r="AF457" s="93">
        <f>IFERROR(VLOOKUP(O457,'Վարկանիշային չափորոշիչներ'!$G$6:$GE$68,4,FALSE),0)</f>
        <v>0</v>
      </c>
      <c r="AG457" s="93">
        <f>IFERROR(VLOOKUP(P457,'Վարկանիշային չափորոշիչներ'!$G$6:$GE$68,4,FALSE),0)</f>
        <v>0</v>
      </c>
      <c r="AH457" s="93">
        <f>IFERROR(VLOOKUP(Q457,'Վարկանիշային չափորոշիչներ'!$G$6:$GE$68,4,FALSE),0)</f>
        <v>0</v>
      </c>
      <c r="AI457" s="93">
        <f>IFERROR(VLOOKUP(R457,'Վարկանիշային չափորոշիչներ'!$G$6:$GE$68,4,FALSE),0)</f>
        <v>0</v>
      </c>
      <c r="AJ457" s="93">
        <f>IFERROR(VLOOKUP(S457,'Վարկանիշային չափորոշիչներ'!$G$6:$GE$68,4,FALSE),0)</f>
        <v>0</v>
      </c>
      <c r="AK457" s="93">
        <f>IFERROR(VLOOKUP(T457,'Վարկանիշային չափորոշիչներ'!$G$6:$GE$68,4,FALSE),0)</f>
        <v>0</v>
      </c>
      <c r="AL457" s="93">
        <f>IFERROR(VLOOKUP(U457,'Վարկանիշային չափորոշիչներ'!$G$6:$GE$68,4,FALSE),0)</f>
        <v>0</v>
      </c>
      <c r="AM457" s="93">
        <f>IFERROR(VLOOKUP(V457,'Վարկանիշային չափորոշիչներ'!$G$6:$GE$68,4,FALSE),0)</f>
        <v>0</v>
      </c>
      <c r="AN457" s="93">
        <f t="shared" si="132"/>
        <v>0</v>
      </c>
    </row>
    <row r="458" spans="1:40" ht="24" outlineLevel="2">
      <c r="A458" s="239">
        <v>1058</v>
      </c>
      <c r="B458" s="239">
        <v>31001</v>
      </c>
      <c r="C458" s="333" t="s">
        <v>551</v>
      </c>
      <c r="D458" s="248"/>
      <c r="E458" s="248"/>
      <c r="F458" s="259"/>
      <c r="G458" s="241"/>
      <c r="H458" s="256"/>
      <c r="I458" s="119"/>
      <c r="J458" s="119"/>
      <c r="K458" s="95"/>
      <c r="L458" s="95"/>
      <c r="M458" s="95"/>
      <c r="N458" s="95"/>
      <c r="O458" s="95"/>
      <c r="P458" s="95"/>
      <c r="Q458" s="95"/>
      <c r="R458" s="95"/>
      <c r="S458" s="95"/>
      <c r="T458" s="95"/>
      <c r="U458" s="95"/>
      <c r="V458" s="95"/>
      <c r="W458" s="93">
        <f t="shared" si="134"/>
        <v>0</v>
      </c>
      <c r="X458" s="108"/>
      <c r="Y458" s="108"/>
      <c r="Z458" s="108"/>
      <c r="AA458" s="108"/>
      <c r="AB458" s="93">
        <f>IFERROR(VLOOKUP(K458,'Վարկանիշային չափորոշիչներ'!$G$6:$GE$68,4,FALSE),0)</f>
        <v>0</v>
      </c>
      <c r="AC458" s="93">
        <f>IFERROR(VLOOKUP(L458,'Վարկանիշային չափորոշիչներ'!$G$6:$GE$68,4,FALSE),0)</f>
        <v>0</v>
      </c>
      <c r="AD458" s="93">
        <f>IFERROR(VLOOKUP(M458,'Վարկանիշային չափորոշիչներ'!$G$6:$GE$68,4,FALSE),0)</f>
        <v>0</v>
      </c>
      <c r="AE458" s="93">
        <f>IFERROR(VLOOKUP(N458,'Վարկանիշային չափորոշիչներ'!$G$6:$GE$68,4,FALSE),0)</f>
        <v>0</v>
      </c>
      <c r="AF458" s="93">
        <f>IFERROR(VLOOKUP(O458,'Վարկանիշային չափորոշիչներ'!$G$6:$GE$68,4,FALSE),0)</f>
        <v>0</v>
      </c>
      <c r="AG458" s="93">
        <f>IFERROR(VLOOKUP(P458,'Վարկանիշային չափորոշիչներ'!$G$6:$GE$68,4,FALSE),0)</f>
        <v>0</v>
      </c>
      <c r="AH458" s="93">
        <f>IFERROR(VLOOKUP(Q458,'Վարկանիշային չափորոշիչներ'!$G$6:$GE$68,4,FALSE),0)</f>
        <v>0</v>
      </c>
      <c r="AI458" s="93">
        <f>IFERROR(VLOOKUP(R458,'Վարկանիշային չափորոշիչներ'!$G$6:$GE$68,4,FALSE),0)</f>
        <v>0</v>
      </c>
      <c r="AJ458" s="93">
        <f>IFERROR(VLOOKUP(S458,'Վարկանիշային չափորոշիչներ'!$G$6:$GE$68,4,FALSE),0)</f>
        <v>0</v>
      </c>
      <c r="AK458" s="93">
        <f>IFERROR(VLOOKUP(T458,'Վարկանիշային չափորոշիչներ'!$G$6:$GE$68,4,FALSE),0)</f>
        <v>0</v>
      </c>
      <c r="AL458" s="93">
        <f>IFERROR(VLOOKUP(U458,'Վարկանիշային չափորոշիչներ'!$G$6:$GE$68,4,FALSE),0)</f>
        <v>0</v>
      </c>
      <c r="AM458" s="93">
        <f>IFERROR(VLOOKUP(V458,'Վարկանիշային չափորոշիչներ'!$G$6:$GE$68,4,FALSE),0)</f>
        <v>0</v>
      </c>
      <c r="AN458" s="93">
        <f t="shared" si="132"/>
        <v>0</v>
      </c>
    </row>
    <row r="459" spans="1:40" outlineLevel="2">
      <c r="A459" s="239">
        <v>1058</v>
      </c>
      <c r="B459" s="239">
        <v>31002</v>
      </c>
      <c r="C459" s="333" t="s">
        <v>552</v>
      </c>
      <c r="D459" s="248"/>
      <c r="E459" s="262"/>
      <c r="F459" s="241"/>
      <c r="G459" s="242"/>
      <c r="H459" s="242"/>
      <c r="I459" s="112"/>
      <c r="J459" s="112"/>
      <c r="K459" s="94"/>
      <c r="L459" s="94"/>
      <c r="M459" s="94"/>
      <c r="N459" s="94"/>
      <c r="O459" s="94"/>
      <c r="P459" s="94"/>
      <c r="Q459" s="94"/>
      <c r="R459" s="94"/>
      <c r="S459" s="94"/>
      <c r="T459" s="94"/>
      <c r="U459" s="94"/>
      <c r="V459" s="94"/>
      <c r="W459" s="93">
        <f t="shared" si="134"/>
        <v>0</v>
      </c>
      <c r="X459" s="108"/>
      <c r="Y459" s="108"/>
      <c r="Z459" s="108"/>
      <c r="AA459" s="108"/>
      <c r="AB459" s="93">
        <f>IFERROR(VLOOKUP(K459,'Վարկանիշային չափորոշիչներ'!$G$6:$GE$68,4,FALSE),0)</f>
        <v>0</v>
      </c>
      <c r="AC459" s="93">
        <f>IFERROR(VLOOKUP(L459,'Վարկանիշային չափորոշիչներ'!$G$6:$GE$68,4,FALSE),0)</f>
        <v>0</v>
      </c>
      <c r="AD459" s="93">
        <f>IFERROR(VLOOKUP(M459,'Վարկանիշային չափորոշիչներ'!$G$6:$GE$68,4,FALSE),0)</f>
        <v>0</v>
      </c>
      <c r="AE459" s="93">
        <f>IFERROR(VLOOKUP(N459,'Վարկանիշային չափորոշիչներ'!$G$6:$GE$68,4,FALSE),0)</f>
        <v>0</v>
      </c>
      <c r="AF459" s="93">
        <f>IFERROR(VLOOKUP(O459,'Վարկանիշային չափորոշիչներ'!$G$6:$GE$68,4,FALSE),0)</f>
        <v>0</v>
      </c>
      <c r="AG459" s="93">
        <f>IFERROR(VLOOKUP(P459,'Վարկանիշային չափորոշիչներ'!$G$6:$GE$68,4,FALSE),0)</f>
        <v>0</v>
      </c>
      <c r="AH459" s="93">
        <f>IFERROR(VLOOKUP(Q459,'Վարկանիշային չափորոշիչներ'!$G$6:$GE$68,4,FALSE),0)</f>
        <v>0</v>
      </c>
      <c r="AI459" s="93">
        <f>IFERROR(VLOOKUP(R459,'Վարկանիշային չափորոշիչներ'!$G$6:$GE$68,4,FALSE),0)</f>
        <v>0</v>
      </c>
      <c r="AJ459" s="93">
        <f>IFERROR(VLOOKUP(S459,'Վարկանիշային չափորոշիչներ'!$G$6:$GE$68,4,FALSE),0)</f>
        <v>0</v>
      </c>
      <c r="AK459" s="93">
        <f>IFERROR(VLOOKUP(T459,'Վարկանիշային չափորոշիչներ'!$G$6:$GE$68,4,FALSE),0)</f>
        <v>0</v>
      </c>
      <c r="AL459" s="93">
        <f>IFERROR(VLOOKUP(U459,'Վարկանիշային չափորոշիչներ'!$G$6:$GE$68,4,FALSE),0)</f>
        <v>0</v>
      </c>
      <c r="AM459" s="93">
        <f>IFERROR(VLOOKUP(V459,'Վարկանիշային չափորոշիչներ'!$G$6:$GE$68,4,FALSE),0)</f>
        <v>0</v>
      </c>
      <c r="AN459" s="93">
        <f t="shared" si="132"/>
        <v>0</v>
      </c>
    </row>
    <row r="460" spans="1:40" outlineLevel="1">
      <c r="A460" s="236">
        <v>1059</v>
      </c>
      <c r="B460" s="236"/>
      <c r="C460" s="366" t="s">
        <v>553</v>
      </c>
      <c r="D460" s="237">
        <f>SUM(D461:D465)</f>
        <v>0</v>
      </c>
      <c r="E460" s="237">
        <f>SUM(E461:E465)</f>
        <v>0</v>
      </c>
      <c r="F460" s="238">
        <f t="shared" ref="F460:H460" si="135">SUM(F461:F465)</f>
        <v>0</v>
      </c>
      <c r="G460" s="238">
        <f t="shared" si="135"/>
        <v>0</v>
      </c>
      <c r="H460" s="238">
        <f t="shared" si="135"/>
        <v>0</v>
      </c>
      <c r="I460" s="114" t="s">
        <v>79</v>
      </c>
      <c r="J460" s="114" t="s">
        <v>79</v>
      </c>
      <c r="K460" s="114" t="s">
        <v>79</v>
      </c>
      <c r="L460" s="114" t="s">
        <v>79</v>
      </c>
      <c r="M460" s="114" t="s">
        <v>79</v>
      </c>
      <c r="N460" s="114" t="s">
        <v>79</v>
      </c>
      <c r="O460" s="114" t="s">
        <v>79</v>
      </c>
      <c r="P460" s="114" t="s">
        <v>79</v>
      </c>
      <c r="Q460" s="114" t="s">
        <v>79</v>
      </c>
      <c r="R460" s="114" t="s">
        <v>79</v>
      </c>
      <c r="S460" s="114" t="s">
        <v>79</v>
      </c>
      <c r="T460" s="114" t="s">
        <v>79</v>
      </c>
      <c r="U460" s="114" t="s">
        <v>79</v>
      </c>
      <c r="V460" s="114" t="s">
        <v>79</v>
      </c>
      <c r="W460" s="114" t="s">
        <v>79</v>
      </c>
      <c r="X460" s="108"/>
      <c r="Y460" s="108"/>
      <c r="Z460" s="108"/>
      <c r="AA460" s="108"/>
      <c r="AB460" s="93">
        <f>IFERROR(VLOOKUP(K460,'Վարկանիշային չափորոշիչներ'!$G$6:$GE$68,4,FALSE),0)</f>
        <v>0</v>
      </c>
      <c r="AC460" s="93">
        <f>IFERROR(VLOOKUP(L460,'Վարկանիշային չափորոշիչներ'!$G$6:$GE$68,4,FALSE),0)</f>
        <v>0</v>
      </c>
      <c r="AD460" s="93">
        <f>IFERROR(VLOOKUP(M460,'Վարկանիշային չափորոշիչներ'!$G$6:$GE$68,4,FALSE),0)</f>
        <v>0</v>
      </c>
      <c r="AE460" s="93">
        <f>IFERROR(VLOOKUP(N460,'Վարկանիշային չափորոշիչներ'!$G$6:$GE$68,4,FALSE),0)</f>
        <v>0</v>
      </c>
      <c r="AF460" s="93">
        <f>IFERROR(VLOOKUP(O460,'Վարկանիշային չափորոշիչներ'!$G$6:$GE$68,4,FALSE),0)</f>
        <v>0</v>
      </c>
      <c r="AG460" s="93">
        <f>IFERROR(VLOOKUP(P460,'Վարկանիշային չափորոշիչներ'!$G$6:$GE$68,4,FALSE),0)</f>
        <v>0</v>
      </c>
      <c r="AH460" s="93">
        <f>IFERROR(VLOOKUP(Q460,'Վարկանիշային չափորոշիչներ'!$G$6:$GE$68,4,FALSE),0)</f>
        <v>0</v>
      </c>
      <c r="AI460" s="93">
        <f>IFERROR(VLOOKUP(R460,'Վարկանիշային չափորոշիչներ'!$G$6:$GE$68,4,FALSE),0)</f>
        <v>0</v>
      </c>
      <c r="AJ460" s="93">
        <f>IFERROR(VLOOKUP(S460,'Վարկանիշային չափորոշիչներ'!$G$6:$GE$68,4,FALSE),0)</f>
        <v>0</v>
      </c>
      <c r="AK460" s="93">
        <f>IFERROR(VLOOKUP(T460,'Վարկանիշային չափորոշիչներ'!$G$6:$GE$68,4,FALSE),0)</f>
        <v>0</v>
      </c>
      <c r="AL460" s="93">
        <f>IFERROR(VLOOKUP(U460,'Վարկանիշային չափորոշիչներ'!$G$6:$GE$68,4,FALSE),0)</f>
        <v>0</v>
      </c>
      <c r="AM460" s="93">
        <f>IFERROR(VLOOKUP(V460,'Վարկանիշային չափորոշիչներ'!$G$6:$GE$68,4,FALSE),0)</f>
        <v>0</v>
      </c>
      <c r="AN460" s="93">
        <f t="shared" si="132"/>
        <v>0</v>
      </c>
    </row>
    <row r="461" spans="1:40" ht="36" outlineLevel="2">
      <c r="A461" s="239">
        <v>1059</v>
      </c>
      <c r="B461" s="239">
        <v>11001</v>
      </c>
      <c r="C461" s="333" t="s">
        <v>554</v>
      </c>
      <c r="D461" s="247"/>
      <c r="E461" s="247"/>
      <c r="F461" s="259"/>
      <c r="G461" s="264"/>
      <c r="H461" s="264"/>
      <c r="I461" s="111"/>
      <c r="J461" s="111"/>
      <c r="K461" s="97"/>
      <c r="L461" s="97"/>
      <c r="M461" s="97"/>
      <c r="N461" s="97"/>
      <c r="O461" s="97"/>
      <c r="P461" s="97"/>
      <c r="Q461" s="97"/>
      <c r="R461" s="97"/>
      <c r="S461" s="97"/>
      <c r="T461" s="97"/>
      <c r="U461" s="97"/>
      <c r="V461" s="97"/>
      <c r="W461" s="93">
        <f t="shared" ref="W461:W465" si="136">AN461</f>
        <v>0</v>
      </c>
      <c r="X461" s="108"/>
      <c r="Y461" s="108"/>
      <c r="Z461" s="108"/>
      <c r="AA461" s="108"/>
      <c r="AB461" s="93">
        <f>IFERROR(VLOOKUP(K461,'Վարկանիշային չափորոշիչներ'!$G$6:$GE$68,4,FALSE),0)</f>
        <v>0</v>
      </c>
      <c r="AC461" s="93">
        <f>IFERROR(VLOOKUP(L461,'Վարկանիշային չափորոշիչներ'!$G$6:$GE$68,4,FALSE),0)</f>
        <v>0</v>
      </c>
      <c r="AD461" s="93">
        <f>IFERROR(VLOOKUP(M461,'Վարկանիշային չափորոշիչներ'!$G$6:$GE$68,4,FALSE),0)</f>
        <v>0</v>
      </c>
      <c r="AE461" s="93">
        <f>IFERROR(VLOOKUP(N461,'Վարկանիշային չափորոշիչներ'!$G$6:$GE$68,4,FALSE),0)</f>
        <v>0</v>
      </c>
      <c r="AF461" s="93">
        <f>IFERROR(VLOOKUP(O461,'Վարկանիշային չափորոշիչներ'!$G$6:$GE$68,4,FALSE),0)</f>
        <v>0</v>
      </c>
      <c r="AG461" s="93">
        <f>IFERROR(VLOOKUP(P461,'Վարկանիշային չափորոշիչներ'!$G$6:$GE$68,4,FALSE),0)</f>
        <v>0</v>
      </c>
      <c r="AH461" s="93">
        <f>IFERROR(VLOOKUP(Q461,'Վարկանիշային չափորոշիչներ'!$G$6:$GE$68,4,FALSE),0)</f>
        <v>0</v>
      </c>
      <c r="AI461" s="93">
        <f>IFERROR(VLOOKUP(R461,'Վարկանիշային չափորոշիչներ'!$G$6:$GE$68,4,FALSE),0)</f>
        <v>0</v>
      </c>
      <c r="AJ461" s="93">
        <f>IFERROR(VLOOKUP(S461,'Վարկանիշային չափորոշիչներ'!$G$6:$GE$68,4,FALSE),0)</f>
        <v>0</v>
      </c>
      <c r="AK461" s="93">
        <f>IFERROR(VLOOKUP(T461,'Վարկանիշային չափորոշիչներ'!$G$6:$GE$68,4,FALSE),0)</f>
        <v>0</v>
      </c>
      <c r="AL461" s="93">
        <f>IFERROR(VLOOKUP(U461,'Վարկանիշային չափորոշիչներ'!$G$6:$GE$68,4,FALSE),0)</f>
        <v>0</v>
      </c>
      <c r="AM461" s="93">
        <f>IFERROR(VLOOKUP(V461,'Վարկանիշային չափորոշիչներ'!$G$6:$GE$68,4,FALSE),0)</f>
        <v>0</v>
      </c>
      <c r="AN461" s="93">
        <f t="shared" si="132"/>
        <v>0</v>
      </c>
    </row>
    <row r="462" spans="1:40" outlineLevel="2">
      <c r="A462" s="239">
        <v>1059</v>
      </c>
      <c r="B462" s="239">
        <v>11002</v>
      </c>
      <c r="C462" s="333" t="s">
        <v>555</v>
      </c>
      <c r="D462" s="247"/>
      <c r="E462" s="247"/>
      <c r="F462" s="259"/>
      <c r="G462" s="264"/>
      <c r="H462" s="264"/>
      <c r="I462" s="111"/>
      <c r="J462" s="111"/>
      <c r="K462" s="97"/>
      <c r="L462" s="97"/>
      <c r="M462" s="97"/>
      <c r="N462" s="97"/>
      <c r="O462" s="97"/>
      <c r="P462" s="97"/>
      <c r="Q462" s="97"/>
      <c r="R462" s="97"/>
      <c r="S462" s="97"/>
      <c r="T462" s="97"/>
      <c r="U462" s="97"/>
      <c r="V462" s="97"/>
      <c r="W462" s="93">
        <f t="shared" si="136"/>
        <v>0</v>
      </c>
      <c r="X462" s="108"/>
      <c r="Y462" s="108"/>
      <c r="Z462" s="108"/>
      <c r="AA462" s="108"/>
      <c r="AB462" s="93">
        <f>IFERROR(VLOOKUP(K462,'Վարկանիշային չափորոշիչներ'!$G$6:$GE$68,4,FALSE),0)</f>
        <v>0</v>
      </c>
      <c r="AC462" s="93">
        <f>IFERROR(VLOOKUP(L462,'Վարկանիշային չափորոշիչներ'!$G$6:$GE$68,4,FALSE),0)</f>
        <v>0</v>
      </c>
      <c r="AD462" s="93">
        <f>IFERROR(VLOOKUP(M462,'Վարկանիշային չափորոշիչներ'!$G$6:$GE$68,4,FALSE),0)</f>
        <v>0</v>
      </c>
      <c r="AE462" s="93">
        <f>IFERROR(VLOOKUP(N462,'Վարկանիշային չափորոշիչներ'!$G$6:$GE$68,4,FALSE),0)</f>
        <v>0</v>
      </c>
      <c r="AF462" s="93">
        <f>IFERROR(VLOOKUP(O462,'Վարկանիշային չափորոշիչներ'!$G$6:$GE$68,4,FALSE),0)</f>
        <v>0</v>
      </c>
      <c r="AG462" s="93">
        <f>IFERROR(VLOOKUP(P462,'Վարկանիշային չափորոշիչներ'!$G$6:$GE$68,4,FALSE),0)</f>
        <v>0</v>
      </c>
      <c r="AH462" s="93">
        <f>IFERROR(VLOOKUP(Q462,'Վարկանիշային չափորոշիչներ'!$G$6:$GE$68,4,FALSE),0)</f>
        <v>0</v>
      </c>
      <c r="AI462" s="93">
        <f>IFERROR(VLOOKUP(R462,'Վարկանիշային չափորոշիչներ'!$G$6:$GE$68,4,FALSE),0)</f>
        <v>0</v>
      </c>
      <c r="AJ462" s="93">
        <f>IFERROR(VLOOKUP(S462,'Վարկանիշային չափորոշիչներ'!$G$6:$GE$68,4,FALSE),0)</f>
        <v>0</v>
      </c>
      <c r="AK462" s="93">
        <f>IFERROR(VLOOKUP(T462,'Վարկանիշային չափորոշիչներ'!$G$6:$GE$68,4,FALSE),0)</f>
        <v>0</v>
      </c>
      <c r="AL462" s="93">
        <f>IFERROR(VLOOKUP(U462,'Վարկանիշային չափորոշիչներ'!$G$6:$GE$68,4,FALSE),0)</f>
        <v>0</v>
      </c>
      <c r="AM462" s="93">
        <f>IFERROR(VLOOKUP(V462,'Վարկանիշային չափորոշիչներ'!$G$6:$GE$68,4,FALSE),0)</f>
        <v>0</v>
      </c>
      <c r="AN462" s="93">
        <f t="shared" si="132"/>
        <v>0</v>
      </c>
    </row>
    <row r="463" spans="1:40" ht="24" outlineLevel="2">
      <c r="A463" s="239">
        <v>1059</v>
      </c>
      <c r="B463" s="239">
        <v>11003</v>
      </c>
      <c r="C463" s="333" t="s">
        <v>556</v>
      </c>
      <c r="D463" s="247"/>
      <c r="E463" s="247"/>
      <c r="F463" s="264"/>
      <c r="G463" s="264"/>
      <c r="H463" s="264"/>
      <c r="I463" s="111"/>
      <c r="J463" s="111"/>
      <c r="K463" s="97"/>
      <c r="L463" s="97"/>
      <c r="M463" s="97"/>
      <c r="N463" s="97"/>
      <c r="O463" s="97"/>
      <c r="P463" s="97"/>
      <c r="Q463" s="97"/>
      <c r="R463" s="97"/>
      <c r="S463" s="97"/>
      <c r="T463" s="97"/>
      <c r="U463" s="97"/>
      <c r="V463" s="97"/>
      <c r="W463" s="93">
        <f t="shared" si="136"/>
        <v>0</v>
      </c>
      <c r="X463" s="108"/>
      <c r="Y463" s="108"/>
      <c r="Z463" s="108"/>
      <c r="AA463" s="108"/>
      <c r="AB463" s="93">
        <f>IFERROR(VLOOKUP(K463,'Վարկանիշային չափորոշիչներ'!$G$6:$GE$68,4,FALSE),0)</f>
        <v>0</v>
      </c>
      <c r="AC463" s="93">
        <f>IFERROR(VLOOKUP(L463,'Վարկանիշային չափորոշիչներ'!$G$6:$GE$68,4,FALSE),0)</f>
        <v>0</v>
      </c>
      <c r="AD463" s="93">
        <f>IFERROR(VLOOKUP(M463,'Վարկանիշային չափորոշիչներ'!$G$6:$GE$68,4,FALSE),0)</f>
        <v>0</v>
      </c>
      <c r="AE463" s="93">
        <f>IFERROR(VLOOKUP(N463,'Վարկանիշային չափորոշիչներ'!$G$6:$GE$68,4,FALSE),0)</f>
        <v>0</v>
      </c>
      <c r="AF463" s="93">
        <f>IFERROR(VLOOKUP(O463,'Վարկանիշային չափորոշիչներ'!$G$6:$GE$68,4,FALSE),0)</f>
        <v>0</v>
      </c>
      <c r="AG463" s="93">
        <f>IFERROR(VLOOKUP(P463,'Վարկանիշային չափորոշիչներ'!$G$6:$GE$68,4,FALSE),0)</f>
        <v>0</v>
      </c>
      <c r="AH463" s="93">
        <f>IFERROR(VLOOKUP(Q463,'Վարկանիշային չափորոշիչներ'!$G$6:$GE$68,4,FALSE),0)</f>
        <v>0</v>
      </c>
      <c r="AI463" s="93">
        <f>IFERROR(VLOOKUP(R463,'Վարկանիշային չափորոշիչներ'!$G$6:$GE$68,4,FALSE),0)</f>
        <v>0</v>
      </c>
      <c r="AJ463" s="93">
        <f>IFERROR(VLOOKUP(S463,'Վարկանիշային չափորոշիչներ'!$G$6:$GE$68,4,FALSE),0)</f>
        <v>0</v>
      </c>
      <c r="AK463" s="93">
        <f>IFERROR(VLOOKUP(T463,'Վարկանիշային չափորոշիչներ'!$G$6:$GE$68,4,FALSE),0)</f>
        <v>0</v>
      </c>
      <c r="AL463" s="93">
        <f>IFERROR(VLOOKUP(U463,'Վարկանիշային չափորոշիչներ'!$G$6:$GE$68,4,FALSE),0)</f>
        <v>0</v>
      </c>
      <c r="AM463" s="93">
        <f>IFERROR(VLOOKUP(V463,'Վարկանիշային չափորոշիչներ'!$G$6:$GE$68,4,FALSE),0)</f>
        <v>0</v>
      </c>
      <c r="AN463" s="93">
        <f t="shared" si="132"/>
        <v>0</v>
      </c>
    </row>
    <row r="464" spans="1:40" ht="24" outlineLevel="2">
      <c r="A464" s="239">
        <v>1059</v>
      </c>
      <c r="B464" s="239">
        <v>11009</v>
      </c>
      <c r="C464" s="333" t="s">
        <v>557</v>
      </c>
      <c r="D464" s="248"/>
      <c r="E464" s="248"/>
      <c r="F464" s="241"/>
      <c r="G464" s="242"/>
      <c r="H464" s="242"/>
      <c r="I464" s="112"/>
      <c r="J464" s="112"/>
      <c r="K464" s="94"/>
      <c r="L464" s="94"/>
      <c r="M464" s="94"/>
      <c r="N464" s="94"/>
      <c r="O464" s="94"/>
      <c r="P464" s="94"/>
      <c r="Q464" s="94"/>
      <c r="R464" s="94"/>
      <c r="S464" s="94"/>
      <c r="T464" s="94"/>
      <c r="U464" s="94"/>
      <c r="V464" s="94"/>
      <c r="W464" s="93">
        <f t="shared" si="136"/>
        <v>0</v>
      </c>
      <c r="X464" s="108"/>
      <c r="Y464" s="108"/>
      <c r="Z464" s="108"/>
      <c r="AA464" s="108"/>
      <c r="AB464" s="93">
        <f>IFERROR(VLOOKUP(K464,'Վարկանիշային չափորոշիչներ'!$G$6:$GE$68,4,FALSE),0)</f>
        <v>0</v>
      </c>
      <c r="AC464" s="93">
        <f>IFERROR(VLOOKUP(L464,'Վարկանիշային չափորոշիչներ'!$G$6:$GE$68,4,FALSE),0)</f>
        <v>0</v>
      </c>
      <c r="AD464" s="93">
        <f>IFERROR(VLOOKUP(M464,'Վարկանիշային չափորոշիչներ'!$G$6:$GE$68,4,FALSE),0)</f>
        <v>0</v>
      </c>
      <c r="AE464" s="93">
        <f>IFERROR(VLOOKUP(N464,'Վարկանիշային չափորոշիչներ'!$G$6:$GE$68,4,FALSE),0)</f>
        <v>0</v>
      </c>
      <c r="AF464" s="93">
        <f>IFERROR(VLOOKUP(O464,'Վարկանիշային չափորոշիչներ'!$G$6:$GE$68,4,FALSE),0)</f>
        <v>0</v>
      </c>
      <c r="AG464" s="93">
        <f>IFERROR(VLOOKUP(P464,'Վարկանիշային չափորոշիչներ'!$G$6:$GE$68,4,FALSE),0)</f>
        <v>0</v>
      </c>
      <c r="AH464" s="93">
        <f>IFERROR(VLOOKUP(Q464,'Վարկանիշային չափորոշիչներ'!$G$6:$GE$68,4,FALSE),0)</f>
        <v>0</v>
      </c>
      <c r="AI464" s="93">
        <f>IFERROR(VLOOKUP(R464,'Վարկանիշային չափորոշիչներ'!$G$6:$GE$68,4,FALSE),0)</f>
        <v>0</v>
      </c>
      <c r="AJ464" s="93">
        <f>IFERROR(VLOOKUP(S464,'Վարկանիշային չափորոշիչներ'!$G$6:$GE$68,4,FALSE),0)</f>
        <v>0</v>
      </c>
      <c r="AK464" s="93">
        <f>IFERROR(VLOOKUP(T464,'Վարկանիշային չափորոշիչներ'!$G$6:$GE$68,4,FALSE),0)</f>
        <v>0</v>
      </c>
      <c r="AL464" s="93">
        <f>IFERROR(VLOOKUP(U464,'Վարկանիշային չափորոշիչներ'!$G$6:$GE$68,4,FALSE),0)</f>
        <v>0</v>
      </c>
      <c r="AM464" s="93">
        <f>IFERROR(VLOOKUP(V464,'Վարկանիշային չափորոշիչներ'!$G$6:$GE$68,4,FALSE),0)</f>
        <v>0</v>
      </c>
      <c r="AN464" s="93">
        <f t="shared" si="132"/>
        <v>0</v>
      </c>
    </row>
    <row r="465" spans="1:40" ht="24" outlineLevel="2">
      <c r="A465" s="239">
        <v>1059</v>
      </c>
      <c r="B465" s="239">
        <v>12002</v>
      </c>
      <c r="C465" s="333" t="s">
        <v>558</v>
      </c>
      <c r="D465" s="248"/>
      <c r="E465" s="248"/>
      <c r="F465" s="241"/>
      <c r="G465" s="241"/>
      <c r="H465" s="259"/>
      <c r="I465" s="116"/>
      <c r="J465" s="116"/>
      <c r="K465" s="99"/>
      <c r="L465" s="99"/>
      <c r="M465" s="99"/>
      <c r="N465" s="99"/>
      <c r="O465" s="99"/>
      <c r="P465" s="99"/>
      <c r="Q465" s="99"/>
      <c r="R465" s="99"/>
      <c r="S465" s="99"/>
      <c r="T465" s="99"/>
      <c r="U465" s="99"/>
      <c r="V465" s="99"/>
      <c r="W465" s="93">
        <f t="shared" si="136"/>
        <v>0</v>
      </c>
      <c r="X465" s="108"/>
      <c r="Y465" s="108"/>
      <c r="Z465" s="108"/>
      <c r="AA465" s="108"/>
      <c r="AB465" s="93">
        <f>IFERROR(VLOOKUP(K465,'Վարկանիշային չափորոշիչներ'!$G$6:$GE$68,4,FALSE),0)</f>
        <v>0</v>
      </c>
      <c r="AC465" s="93">
        <f>IFERROR(VLOOKUP(L465,'Վարկանիշային չափորոշիչներ'!$G$6:$GE$68,4,FALSE),0)</f>
        <v>0</v>
      </c>
      <c r="AD465" s="93">
        <f>IFERROR(VLOOKUP(M465,'Վարկանիշային չափորոշիչներ'!$G$6:$GE$68,4,FALSE),0)</f>
        <v>0</v>
      </c>
      <c r="AE465" s="93">
        <f>IFERROR(VLOOKUP(N465,'Վարկանիշային չափորոշիչներ'!$G$6:$GE$68,4,FALSE),0)</f>
        <v>0</v>
      </c>
      <c r="AF465" s="93">
        <f>IFERROR(VLOOKUP(O465,'Վարկանիշային չափորոշիչներ'!$G$6:$GE$68,4,FALSE),0)</f>
        <v>0</v>
      </c>
      <c r="AG465" s="93">
        <f>IFERROR(VLOOKUP(P465,'Վարկանիշային չափորոշիչներ'!$G$6:$GE$68,4,FALSE),0)</f>
        <v>0</v>
      </c>
      <c r="AH465" s="93">
        <f>IFERROR(VLOOKUP(Q465,'Վարկանիշային չափորոշիչներ'!$G$6:$GE$68,4,FALSE),0)</f>
        <v>0</v>
      </c>
      <c r="AI465" s="93">
        <f>IFERROR(VLOOKUP(R465,'Վարկանիշային չափորոշիչներ'!$G$6:$GE$68,4,FALSE),0)</f>
        <v>0</v>
      </c>
      <c r="AJ465" s="93">
        <f>IFERROR(VLOOKUP(S465,'Վարկանիշային չափորոշիչներ'!$G$6:$GE$68,4,FALSE),0)</f>
        <v>0</v>
      </c>
      <c r="AK465" s="93">
        <f>IFERROR(VLOOKUP(T465,'Վարկանիշային չափորոշիչներ'!$G$6:$GE$68,4,FALSE),0)</f>
        <v>0</v>
      </c>
      <c r="AL465" s="93">
        <f>IFERROR(VLOOKUP(U465,'Վարկանիշային չափորոշիչներ'!$G$6:$GE$68,4,FALSE),0)</f>
        <v>0</v>
      </c>
      <c r="AM465" s="93">
        <f>IFERROR(VLOOKUP(V465,'Վարկանիշային չափորոշիչներ'!$G$6:$GE$68,4,FALSE),0)</f>
        <v>0</v>
      </c>
      <c r="AN465" s="93">
        <f t="shared" si="132"/>
        <v>0</v>
      </c>
    </row>
    <row r="466" spans="1:40" outlineLevel="1">
      <c r="A466" s="236">
        <v>1067</v>
      </c>
      <c r="B466" s="236"/>
      <c r="C466" s="366" t="s">
        <v>559</v>
      </c>
      <c r="D466" s="237">
        <f>SUM(D467:D469)</f>
        <v>0</v>
      </c>
      <c r="E466" s="237">
        <f>SUM(E467:E469)</f>
        <v>0</v>
      </c>
      <c r="F466" s="238">
        <f t="shared" ref="F466:H466" si="137">SUM(F467:F469)</f>
        <v>0</v>
      </c>
      <c r="G466" s="238">
        <f t="shared" si="137"/>
        <v>0</v>
      </c>
      <c r="H466" s="238">
        <f t="shared" si="137"/>
        <v>0</v>
      </c>
      <c r="I466" s="114" t="s">
        <v>79</v>
      </c>
      <c r="J466" s="114" t="s">
        <v>79</v>
      </c>
      <c r="K466" s="114" t="s">
        <v>79</v>
      </c>
      <c r="L466" s="114" t="s">
        <v>79</v>
      </c>
      <c r="M466" s="114" t="s">
        <v>79</v>
      </c>
      <c r="N466" s="114" t="s">
        <v>79</v>
      </c>
      <c r="O466" s="114" t="s">
        <v>79</v>
      </c>
      <c r="P466" s="114" t="s">
        <v>79</v>
      </c>
      <c r="Q466" s="114" t="s">
        <v>79</v>
      </c>
      <c r="R466" s="114" t="s">
        <v>79</v>
      </c>
      <c r="S466" s="114" t="s">
        <v>79</v>
      </c>
      <c r="T466" s="114" t="s">
        <v>79</v>
      </c>
      <c r="U466" s="114" t="s">
        <v>79</v>
      </c>
      <c r="V466" s="114" t="s">
        <v>79</v>
      </c>
      <c r="W466" s="114" t="s">
        <v>79</v>
      </c>
      <c r="X466" s="108"/>
      <c r="Y466" s="108"/>
      <c r="Z466" s="108"/>
      <c r="AA466" s="108"/>
      <c r="AB466" s="93">
        <f>IFERROR(VLOOKUP(K466,'Վարկանիշային չափորոշիչներ'!$G$6:$GE$68,4,FALSE),0)</f>
        <v>0</v>
      </c>
      <c r="AC466" s="93">
        <f>IFERROR(VLOOKUP(L466,'Վարկանիշային չափորոշիչներ'!$G$6:$GE$68,4,FALSE),0)</f>
        <v>0</v>
      </c>
      <c r="AD466" s="93">
        <f>IFERROR(VLOOKUP(M466,'Վարկանիշային չափորոշիչներ'!$G$6:$GE$68,4,FALSE),0)</f>
        <v>0</v>
      </c>
      <c r="AE466" s="93">
        <f>IFERROR(VLOOKUP(N466,'Վարկանիշային չափորոշիչներ'!$G$6:$GE$68,4,FALSE),0)</f>
        <v>0</v>
      </c>
      <c r="AF466" s="93">
        <f>IFERROR(VLOOKUP(O466,'Վարկանիշային չափորոշիչներ'!$G$6:$GE$68,4,FALSE),0)</f>
        <v>0</v>
      </c>
      <c r="AG466" s="93">
        <f>IFERROR(VLOOKUP(P466,'Վարկանիշային չափորոշիչներ'!$G$6:$GE$68,4,FALSE),0)</f>
        <v>0</v>
      </c>
      <c r="AH466" s="93">
        <f>IFERROR(VLOOKUP(Q466,'Վարկանիշային չափորոշիչներ'!$G$6:$GE$68,4,FALSE),0)</f>
        <v>0</v>
      </c>
      <c r="AI466" s="93">
        <f>IFERROR(VLOOKUP(R466,'Վարկանիշային չափորոշիչներ'!$G$6:$GE$68,4,FALSE),0)</f>
        <v>0</v>
      </c>
      <c r="AJ466" s="93">
        <f>IFERROR(VLOOKUP(S466,'Վարկանիշային չափորոշիչներ'!$G$6:$GE$68,4,FALSE),0)</f>
        <v>0</v>
      </c>
      <c r="AK466" s="93">
        <f>IFERROR(VLOOKUP(T466,'Վարկանիշային չափորոշիչներ'!$G$6:$GE$68,4,FALSE),0)</f>
        <v>0</v>
      </c>
      <c r="AL466" s="93">
        <f>IFERROR(VLOOKUP(U466,'Վարկանիշային չափորոշիչներ'!$G$6:$GE$68,4,FALSE),0)</f>
        <v>0</v>
      </c>
      <c r="AM466" s="93">
        <f>IFERROR(VLOOKUP(V466,'Վարկանիշային չափորոշիչներ'!$G$6:$GE$68,4,FALSE),0)</f>
        <v>0</v>
      </c>
      <c r="AN466" s="93">
        <f t="shared" si="132"/>
        <v>0</v>
      </c>
    </row>
    <row r="467" spans="1:40" outlineLevel="2">
      <c r="A467" s="239">
        <v>1067</v>
      </c>
      <c r="B467" s="239">
        <v>11001</v>
      </c>
      <c r="C467" s="333" t="s">
        <v>560</v>
      </c>
      <c r="D467" s="248"/>
      <c r="E467" s="248"/>
      <c r="F467" s="264"/>
      <c r="G467" s="264"/>
      <c r="H467" s="264"/>
      <c r="I467" s="111"/>
      <c r="J467" s="111"/>
      <c r="K467" s="97"/>
      <c r="L467" s="97"/>
      <c r="M467" s="97"/>
      <c r="N467" s="97"/>
      <c r="O467" s="97"/>
      <c r="P467" s="97"/>
      <c r="Q467" s="97"/>
      <c r="R467" s="97"/>
      <c r="S467" s="97"/>
      <c r="T467" s="97"/>
      <c r="U467" s="97"/>
      <c r="V467" s="97"/>
      <c r="W467" s="93">
        <f>AN467</f>
        <v>0</v>
      </c>
      <c r="X467" s="108"/>
      <c r="Y467" s="108"/>
      <c r="Z467" s="108"/>
      <c r="AA467" s="108"/>
      <c r="AB467" s="93">
        <f>IFERROR(VLOOKUP(K467,'Վարկանիշային չափորոշիչներ'!$G$6:$GE$68,4,FALSE),0)</f>
        <v>0</v>
      </c>
      <c r="AC467" s="93">
        <f>IFERROR(VLOOKUP(L467,'Վարկանիշային չափորոշիչներ'!$G$6:$GE$68,4,FALSE),0)</f>
        <v>0</v>
      </c>
      <c r="AD467" s="93">
        <f>IFERROR(VLOOKUP(M467,'Վարկանիշային չափորոշիչներ'!$G$6:$GE$68,4,FALSE),0)</f>
        <v>0</v>
      </c>
      <c r="AE467" s="93">
        <f>IFERROR(VLOOKUP(N467,'Վարկանիշային չափորոշիչներ'!$G$6:$GE$68,4,FALSE),0)</f>
        <v>0</v>
      </c>
      <c r="AF467" s="93">
        <f>IFERROR(VLOOKUP(O467,'Վարկանիշային չափորոշիչներ'!$G$6:$GE$68,4,FALSE),0)</f>
        <v>0</v>
      </c>
      <c r="AG467" s="93">
        <f>IFERROR(VLOOKUP(P467,'Վարկանիշային չափորոշիչներ'!$G$6:$GE$68,4,FALSE),0)</f>
        <v>0</v>
      </c>
      <c r="AH467" s="93">
        <f>IFERROR(VLOOKUP(Q467,'Վարկանիշային չափորոշիչներ'!$G$6:$GE$68,4,FALSE),0)</f>
        <v>0</v>
      </c>
      <c r="AI467" s="93">
        <f>IFERROR(VLOOKUP(R467,'Վարկանիշային չափորոշիչներ'!$G$6:$GE$68,4,FALSE),0)</f>
        <v>0</v>
      </c>
      <c r="AJ467" s="93">
        <f>IFERROR(VLOOKUP(S467,'Վարկանիշային չափորոշիչներ'!$G$6:$GE$68,4,FALSE),0)</f>
        <v>0</v>
      </c>
      <c r="AK467" s="93">
        <f>IFERROR(VLOOKUP(T467,'Վարկանիշային չափորոշիչներ'!$G$6:$GE$68,4,FALSE),0)</f>
        <v>0</v>
      </c>
      <c r="AL467" s="93">
        <f>IFERROR(VLOOKUP(U467,'Վարկանիշային չափորոշիչներ'!$G$6:$GE$68,4,FALSE),0)</f>
        <v>0</v>
      </c>
      <c r="AM467" s="93">
        <f>IFERROR(VLOOKUP(V467,'Վարկանիշային չափորոշիչներ'!$G$6:$GE$68,4,FALSE),0)</f>
        <v>0</v>
      </c>
      <c r="AN467" s="93">
        <f t="shared" si="132"/>
        <v>0</v>
      </c>
    </row>
    <row r="468" spans="1:40" outlineLevel="2">
      <c r="A468" s="239">
        <v>1067</v>
      </c>
      <c r="B468" s="239">
        <v>11002</v>
      </c>
      <c r="C468" s="333" t="s">
        <v>561</v>
      </c>
      <c r="D468" s="248"/>
      <c r="E468" s="248"/>
      <c r="F468" s="259"/>
      <c r="G468" s="264"/>
      <c r="H468" s="264"/>
      <c r="I468" s="111"/>
      <c r="J468" s="111"/>
      <c r="K468" s="97"/>
      <c r="L468" s="97"/>
      <c r="M468" s="97"/>
      <c r="N468" s="97"/>
      <c r="O468" s="97"/>
      <c r="P468" s="97"/>
      <c r="Q468" s="97"/>
      <c r="R468" s="97"/>
      <c r="S468" s="97"/>
      <c r="T468" s="97"/>
      <c r="U468" s="97"/>
      <c r="V468" s="97"/>
      <c r="W468" s="93">
        <f>AN468</f>
        <v>0</v>
      </c>
      <c r="X468" s="108"/>
      <c r="Y468" s="108"/>
      <c r="Z468" s="108"/>
      <c r="AA468" s="108"/>
      <c r="AB468" s="93">
        <f>IFERROR(VLOOKUP(K468,'Վարկանիշային չափորոշիչներ'!$G$6:$GE$68,4,FALSE),0)</f>
        <v>0</v>
      </c>
      <c r="AC468" s="93">
        <f>IFERROR(VLOOKUP(L468,'Վարկանիշային չափորոշիչներ'!$G$6:$GE$68,4,FALSE),0)</f>
        <v>0</v>
      </c>
      <c r="AD468" s="93">
        <f>IFERROR(VLOOKUP(M468,'Վարկանիշային չափորոշիչներ'!$G$6:$GE$68,4,FALSE),0)</f>
        <v>0</v>
      </c>
      <c r="AE468" s="93">
        <f>IFERROR(VLOOKUP(N468,'Վարկանիշային չափորոշիչներ'!$G$6:$GE$68,4,FALSE),0)</f>
        <v>0</v>
      </c>
      <c r="AF468" s="93">
        <f>IFERROR(VLOOKUP(O468,'Վարկանիշային չափորոշիչներ'!$G$6:$GE$68,4,FALSE),0)</f>
        <v>0</v>
      </c>
      <c r="AG468" s="93">
        <f>IFERROR(VLOOKUP(P468,'Վարկանիշային չափորոշիչներ'!$G$6:$GE$68,4,FALSE),0)</f>
        <v>0</v>
      </c>
      <c r="AH468" s="93">
        <f>IFERROR(VLOOKUP(Q468,'Վարկանիշային չափորոշիչներ'!$G$6:$GE$68,4,FALSE),0)</f>
        <v>0</v>
      </c>
      <c r="AI468" s="93">
        <f>IFERROR(VLOOKUP(R468,'Վարկանիշային չափորոշիչներ'!$G$6:$GE$68,4,FALSE),0)</f>
        <v>0</v>
      </c>
      <c r="AJ468" s="93">
        <f>IFERROR(VLOOKUP(S468,'Վարկանիշային չափորոշիչներ'!$G$6:$GE$68,4,FALSE),0)</f>
        <v>0</v>
      </c>
      <c r="AK468" s="93">
        <f>IFERROR(VLOOKUP(T468,'Վարկանիշային չափորոշիչներ'!$G$6:$GE$68,4,FALSE),0)</f>
        <v>0</v>
      </c>
      <c r="AL468" s="93">
        <f>IFERROR(VLOOKUP(U468,'Վարկանիշային չափորոշիչներ'!$G$6:$GE$68,4,FALSE),0)</f>
        <v>0</v>
      </c>
      <c r="AM468" s="93">
        <f>IFERROR(VLOOKUP(V468,'Վարկանիշային չափորոշիչներ'!$G$6:$GE$68,4,FALSE),0)</f>
        <v>0</v>
      </c>
      <c r="AN468" s="93">
        <f t="shared" si="132"/>
        <v>0</v>
      </c>
    </row>
    <row r="469" spans="1:40" outlineLevel="2">
      <c r="A469" s="239">
        <v>1067</v>
      </c>
      <c r="B469" s="239">
        <v>32002</v>
      </c>
      <c r="C469" s="333" t="s">
        <v>562</v>
      </c>
      <c r="D469" s="248"/>
      <c r="E469" s="248"/>
      <c r="F469" s="259"/>
      <c r="G469" s="242"/>
      <c r="H469" s="242"/>
      <c r="I469" s="112"/>
      <c r="J469" s="112"/>
      <c r="K469" s="94"/>
      <c r="L469" s="94"/>
      <c r="M469" s="94"/>
      <c r="N469" s="94"/>
      <c r="O469" s="94"/>
      <c r="P469" s="94"/>
      <c r="Q469" s="94"/>
      <c r="R469" s="94"/>
      <c r="S469" s="94"/>
      <c r="T469" s="94"/>
      <c r="U469" s="94"/>
      <c r="V469" s="94"/>
      <c r="W469" s="93">
        <f>AN469</f>
        <v>0</v>
      </c>
      <c r="X469" s="108"/>
      <c r="Y469" s="108"/>
      <c r="Z469" s="108"/>
      <c r="AA469" s="108"/>
      <c r="AB469" s="93">
        <f>IFERROR(VLOOKUP(K469,'Վարկանիշային չափորոշիչներ'!$G$6:$GE$68,4,FALSE),0)</f>
        <v>0</v>
      </c>
      <c r="AC469" s="93">
        <f>IFERROR(VLOOKUP(L469,'Վարկանիշային չափորոշիչներ'!$G$6:$GE$68,4,FALSE),0)</f>
        <v>0</v>
      </c>
      <c r="AD469" s="93">
        <f>IFERROR(VLOOKUP(M469,'Վարկանիշային չափորոշիչներ'!$G$6:$GE$68,4,FALSE),0)</f>
        <v>0</v>
      </c>
      <c r="AE469" s="93">
        <f>IFERROR(VLOOKUP(N469,'Վարկանիշային չափորոշիչներ'!$G$6:$GE$68,4,FALSE),0)</f>
        <v>0</v>
      </c>
      <c r="AF469" s="93">
        <f>IFERROR(VLOOKUP(O469,'Վարկանիշային չափորոշիչներ'!$G$6:$GE$68,4,FALSE),0)</f>
        <v>0</v>
      </c>
      <c r="AG469" s="93">
        <f>IFERROR(VLOOKUP(P469,'Վարկանիշային չափորոշիչներ'!$G$6:$GE$68,4,FALSE),0)</f>
        <v>0</v>
      </c>
      <c r="AH469" s="93">
        <f>IFERROR(VLOOKUP(Q469,'Վարկանիշային չափորոշիչներ'!$G$6:$GE$68,4,FALSE),0)</f>
        <v>0</v>
      </c>
      <c r="AI469" s="93">
        <f>IFERROR(VLOOKUP(R469,'Վարկանիշային չափորոշիչներ'!$G$6:$GE$68,4,FALSE),0)</f>
        <v>0</v>
      </c>
      <c r="AJ469" s="93">
        <f>IFERROR(VLOOKUP(S469,'Վարկանիշային չափորոշիչներ'!$G$6:$GE$68,4,FALSE),0)</f>
        <v>0</v>
      </c>
      <c r="AK469" s="93">
        <f>IFERROR(VLOOKUP(T469,'Վարկանիշային չափորոշիչներ'!$G$6:$GE$68,4,FALSE),0)</f>
        <v>0</v>
      </c>
      <c r="AL469" s="93">
        <f>IFERROR(VLOOKUP(U469,'Վարկանիշային չափորոշիչներ'!$G$6:$GE$68,4,FALSE),0)</f>
        <v>0</v>
      </c>
      <c r="AM469" s="93">
        <f>IFERROR(VLOOKUP(V469,'Վարկանիշային չափորոշիչներ'!$G$6:$GE$68,4,FALSE),0)</f>
        <v>0</v>
      </c>
      <c r="AN469" s="93">
        <f t="shared" si="132"/>
        <v>0</v>
      </c>
    </row>
    <row r="470" spans="1:40" outlineLevel="1">
      <c r="A470" s="236">
        <v>1086</v>
      </c>
      <c r="B470" s="236"/>
      <c r="C470" s="366" t="s">
        <v>563</v>
      </c>
      <c r="D470" s="237">
        <f>SUM(D471:D477)</f>
        <v>0</v>
      </c>
      <c r="E470" s="237">
        <f>SUM(E471:E477)</f>
        <v>0</v>
      </c>
      <c r="F470" s="238">
        <f t="shared" ref="F470:H470" si="138">SUM(F471:F477)</f>
        <v>0</v>
      </c>
      <c r="G470" s="238">
        <f t="shared" si="138"/>
        <v>0</v>
      </c>
      <c r="H470" s="238">
        <f t="shared" si="138"/>
        <v>0</v>
      </c>
      <c r="I470" s="114" t="s">
        <v>79</v>
      </c>
      <c r="J470" s="114" t="s">
        <v>79</v>
      </c>
      <c r="K470" s="114" t="s">
        <v>79</v>
      </c>
      <c r="L470" s="114" t="s">
        <v>79</v>
      </c>
      <c r="M470" s="114" t="s">
        <v>79</v>
      </c>
      <c r="N470" s="114" t="s">
        <v>79</v>
      </c>
      <c r="O470" s="114" t="s">
        <v>79</v>
      </c>
      <c r="P470" s="114" t="s">
        <v>79</v>
      </c>
      <c r="Q470" s="114" t="s">
        <v>79</v>
      </c>
      <c r="R470" s="114" t="s">
        <v>79</v>
      </c>
      <c r="S470" s="114" t="s">
        <v>79</v>
      </c>
      <c r="T470" s="114" t="s">
        <v>79</v>
      </c>
      <c r="U470" s="114" t="s">
        <v>79</v>
      </c>
      <c r="V470" s="114" t="s">
        <v>79</v>
      </c>
      <c r="W470" s="114" t="s">
        <v>79</v>
      </c>
      <c r="X470" s="108"/>
      <c r="Y470" s="108"/>
      <c r="Z470" s="108"/>
      <c r="AA470" s="108"/>
      <c r="AB470" s="93">
        <f>IFERROR(VLOOKUP(K470,'Վարկանիշային չափորոշիչներ'!$G$6:$GE$68,4,FALSE),0)</f>
        <v>0</v>
      </c>
      <c r="AC470" s="93">
        <f>IFERROR(VLOOKUP(L470,'Վարկանիշային չափորոշիչներ'!$G$6:$GE$68,4,FALSE),0)</f>
        <v>0</v>
      </c>
      <c r="AD470" s="93">
        <f>IFERROR(VLOOKUP(M470,'Վարկանիշային չափորոշիչներ'!$G$6:$GE$68,4,FALSE),0)</f>
        <v>0</v>
      </c>
      <c r="AE470" s="93">
        <f>IFERROR(VLOOKUP(N470,'Վարկանիշային չափորոշիչներ'!$G$6:$GE$68,4,FALSE),0)</f>
        <v>0</v>
      </c>
      <c r="AF470" s="93">
        <f>IFERROR(VLOOKUP(O470,'Վարկանիշային չափորոշիչներ'!$G$6:$GE$68,4,FALSE),0)</f>
        <v>0</v>
      </c>
      <c r="AG470" s="93">
        <f>IFERROR(VLOOKUP(P470,'Վարկանիշային չափորոշիչներ'!$G$6:$GE$68,4,FALSE),0)</f>
        <v>0</v>
      </c>
      <c r="AH470" s="93">
        <f>IFERROR(VLOOKUP(Q470,'Վարկանիշային չափորոշիչներ'!$G$6:$GE$68,4,FALSE),0)</f>
        <v>0</v>
      </c>
      <c r="AI470" s="93">
        <f>IFERROR(VLOOKUP(R470,'Վարկանիշային չափորոշիչներ'!$G$6:$GE$68,4,FALSE),0)</f>
        <v>0</v>
      </c>
      <c r="AJ470" s="93">
        <f>IFERROR(VLOOKUP(S470,'Վարկանիշային չափորոշիչներ'!$G$6:$GE$68,4,FALSE),0)</f>
        <v>0</v>
      </c>
      <c r="AK470" s="93">
        <f>IFERROR(VLOOKUP(T470,'Վարկանիշային չափորոշիչներ'!$G$6:$GE$68,4,FALSE),0)</f>
        <v>0</v>
      </c>
      <c r="AL470" s="93">
        <f>IFERROR(VLOOKUP(U470,'Վարկանիշային չափորոշիչներ'!$G$6:$GE$68,4,FALSE),0)</f>
        <v>0</v>
      </c>
      <c r="AM470" s="93">
        <f>IFERROR(VLOOKUP(V470,'Վարկանիշային չափորոշիչներ'!$G$6:$GE$68,4,FALSE),0)</f>
        <v>0</v>
      </c>
      <c r="AN470" s="93">
        <f t="shared" si="132"/>
        <v>0</v>
      </c>
    </row>
    <row r="471" spans="1:40" ht="36" outlineLevel="2">
      <c r="A471" s="239">
        <v>1086</v>
      </c>
      <c r="B471" s="239">
        <v>11001</v>
      </c>
      <c r="C471" s="333" t="s">
        <v>564</v>
      </c>
      <c r="D471" s="240"/>
      <c r="E471" s="240"/>
      <c r="F471" s="241"/>
      <c r="G471" s="242"/>
      <c r="H471" s="242"/>
      <c r="I471" s="112"/>
      <c r="J471" s="112"/>
      <c r="K471" s="94"/>
      <c r="L471" s="94"/>
      <c r="M471" s="94"/>
      <c r="N471" s="94"/>
      <c r="O471" s="94"/>
      <c r="P471" s="94"/>
      <c r="Q471" s="94"/>
      <c r="R471" s="94"/>
      <c r="S471" s="94"/>
      <c r="T471" s="94"/>
      <c r="U471" s="94"/>
      <c r="V471" s="94"/>
      <c r="W471" s="93">
        <f t="shared" ref="W471:W477" si="139">AN471</f>
        <v>0</v>
      </c>
      <c r="X471" s="108"/>
      <c r="Y471" s="108"/>
      <c r="Z471" s="108"/>
      <c r="AA471" s="108"/>
      <c r="AB471" s="93">
        <f>IFERROR(VLOOKUP(K471,'Վարկանիշային չափորոշիչներ'!$G$6:$GE$68,4,FALSE),0)</f>
        <v>0</v>
      </c>
      <c r="AC471" s="93">
        <f>IFERROR(VLOOKUP(L471,'Վարկանիշային չափորոշիչներ'!$G$6:$GE$68,4,FALSE),0)</f>
        <v>0</v>
      </c>
      <c r="AD471" s="93">
        <f>IFERROR(VLOOKUP(M471,'Վարկանիշային չափորոշիչներ'!$G$6:$GE$68,4,FALSE),0)</f>
        <v>0</v>
      </c>
      <c r="AE471" s="93">
        <f>IFERROR(VLOOKUP(N471,'Վարկանիշային չափորոշիչներ'!$G$6:$GE$68,4,FALSE),0)</f>
        <v>0</v>
      </c>
      <c r="AF471" s="93">
        <f>IFERROR(VLOOKUP(O471,'Վարկանիշային չափորոշիչներ'!$G$6:$GE$68,4,FALSE),0)</f>
        <v>0</v>
      </c>
      <c r="AG471" s="93">
        <f>IFERROR(VLOOKUP(P471,'Վարկանիշային չափորոշիչներ'!$G$6:$GE$68,4,FALSE),0)</f>
        <v>0</v>
      </c>
      <c r="AH471" s="93">
        <f>IFERROR(VLOOKUP(Q471,'Վարկանիշային չափորոշիչներ'!$G$6:$GE$68,4,FALSE),0)</f>
        <v>0</v>
      </c>
      <c r="AI471" s="93">
        <f>IFERROR(VLOOKUP(R471,'Վարկանիշային չափորոշիչներ'!$G$6:$GE$68,4,FALSE),0)</f>
        <v>0</v>
      </c>
      <c r="AJ471" s="93">
        <f>IFERROR(VLOOKUP(S471,'Վարկանիշային չափորոշիչներ'!$G$6:$GE$68,4,FALSE),0)</f>
        <v>0</v>
      </c>
      <c r="AK471" s="93">
        <f>IFERROR(VLOOKUP(T471,'Վարկանիշային չափորոշիչներ'!$G$6:$GE$68,4,FALSE),0)</f>
        <v>0</v>
      </c>
      <c r="AL471" s="93">
        <f>IFERROR(VLOOKUP(U471,'Վարկանիշային չափորոշիչներ'!$G$6:$GE$68,4,FALSE),0)</f>
        <v>0</v>
      </c>
      <c r="AM471" s="93">
        <f>IFERROR(VLOOKUP(V471,'Վարկանիշային չափորոշիչներ'!$G$6:$GE$68,4,FALSE),0)</f>
        <v>0</v>
      </c>
      <c r="AN471" s="93">
        <f t="shared" si="132"/>
        <v>0</v>
      </c>
    </row>
    <row r="472" spans="1:40" ht="36" outlineLevel="2">
      <c r="A472" s="239">
        <v>1086</v>
      </c>
      <c r="B472" s="239">
        <v>11003</v>
      </c>
      <c r="C472" s="333" t="s">
        <v>565</v>
      </c>
      <c r="D472" s="240"/>
      <c r="E472" s="240"/>
      <c r="F472" s="241"/>
      <c r="G472" s="242"/>
      <c r="H472" s="242"/>
      <c r="I472" s="112"/>
      <c r="J472" s="112"/>
      <c r="K472" s="94"/>
      <c r="L472" s="94"/>
      <c r="M472" s="94"/>
      <c r="N472" s="94"/>
      <c r="O472" s="94"/>
      <c r="P472" s="94"/>
      <c r="Q472" s="94"/>
      <c r="R472" s="94"/>
      <c r="S472" s="94"/>
      <c r="T472" s="94"/>
      <c r="U472" s="94"/>
      <c r="V472" s="94"/>
      <c r="W472" s="93">
        <f t="shared" si="139"/>
        <v>0</v>
      </c>
      <c r="X472" s="108"/>
      <c r="Y472" s="108"/>
      <c r="Z472" s="108"/>
      <c r="AA472" s="108"/>
      <c r="AB472" s="93">
        <f>IFERROR(VLOOKUP(K472,'Վարկանիշային չափորոշիչներ'!$G$6:$GE$68,4,FALSE),0)</f>
        <v>0</v>
      </c>
      <c r="AC472" s="93">
        <f>IFERROR(VLOOKUP(L472,'Վարկանիշային չափորոշիչներ'!$G$6:$GE$68,4,FALSE),0)</f>
        <v>0</v>
      </c>
      <c r="AD472" s="93">
        <f>IFERROR(VLOOKUP(M472,'Վարկանիշային չափորոշիչներ'!$G$6:$GE$68,4,FALSE),0)</f>
        <v>0</v>
      </c>
      <c r="AE472" s="93">
        <f>IFERROR(VLOOKUP(N472,'Վարկանիշային չափորոշիչներ'!$G$6:$GE$68,4,FALSE),0)</f>
        <v>0</v>
      </c>
      <c r="AF472" s="93">
        <f>IFERROR(VLOOKUP(O472,'Վարկանիշային չափորոշիչներ'!$G$6:$GE$68,4,FALSE),0)</f>
        <v>0</v>
      </c>
      <c r="AG472" s="93">
        <f>IFERROR(VLOOKUP(P472,'Վարկանիշային չափորոշիչներ'!$G$6:$GE$68,4,FALSE),0)</f>
        <v>0</v>
      </c>
      <c r="AH472" s="93">
        <f>IFERROR(VLOOKUP(Q472,'Վարկանիշային չափորոշիչներ'!$G$6:$GE$68,4,FALSE),0)</f>
        <v>0</v>
      </c>
      <c r="AI472" s="93">
        <f>IFERROR(VLOOKUP(R472,'Վարկանիշային չափորոշիչներ'!$G$6:$GE$68,4,FALSE),0)</f>
        <v>0</v>
      </c>
      <c r="AJ472" s="93">
        <f>IFERROR(VLOOKUP(S472,'Վարկանիշային չափորոշիչներ'!$G$6:$GE$68,4,FALSE),0)</f>
        <v>0</v>
      </c>
      <c r="AK472" s="93">
        <f>IFERROR(VLOOKUP(T472,'Վարկանիշային չափորոշիչներ'!$G$6:$GE$68,4,FALSE),0)</f>
        <v>0</v>
      </c>
      <c r="AL472" s="93">
        <f>IFERROR(VLOOKUP(U472,'Վարկանիշային չափորոշիչներ'!$G$6:$GE$68,4,FALSE),0)</f>
        <v>0</v>
      </c>
      <c r="AM472" s="93">
        <f>IFERROR(VLOOKUP(V472,'Վարկանիշային չափորոշիչներ'!$G$6:$GE$68,4,FALSE),0)</f>
        <v>0</v>
      </c>
      <c r="AN472" s="93">
        <f t="shared" si="132"/>
        <v>0</v>
      </c>
    </row>
    <row r="473" spans="1:40" ht="36" outlineLevel="2">
      <c r="A473" s="239">
        <v>1086</v>
      </c>
      <c r="B473" s="239">
        <v>11004</v>
      </c>
      <c r="C473" s="333" t="s">
        <v>566</v>
      </c>
      <c r="D473" s="240"/>
      <c r="E473" s="240"/>
      <c r="F473" s="241"/>
      <c r="G473" s="242"/>
      <c r="H473" s="242"/>
      <c r="I473" s="112"/>
      <c r="J473" s="112"/>
      <c r="K473" s="94"/>
      <c r="L473" s="94"/>
      <c r="M473" s="94"/>
      <c r="N473" s="94"/>
      <c r="O473" s="94"/>
      <c r="P473" s="94"/>
      <c r="Q473" s="94"/>
      <c r="R473" s="94"/>
      <c r="S473" s="94"/>
      <c r="T473" s="94"/>
      <c r="U473" s="94"/>
      <c r="V473" s="94"/>
      <c r="W473" s="93">
        <f t="shared" si="139"/>
        <v>0</v>
      </c>
      <c r="X473" s="108"/>
      <c r="Y473" s="108"/>
      <c r="Z473" s="108"/>
      <c r="AA473" s="108"/>
      <c r="AB473" s="93">
        <f>IFERROR(VLOOKUP(K473,'Վարկանիշային չափորոշիչներ'!$G$6:$GE$68,4,FALSE),0)</f>
        <v>0</v>
      </c>
      <c r="AC473" s="93">
        <f>IFERROR(VLOOKUP(L473,'Վարկանիշային չափորոշիչներ'!$G$6:$GE$68,4,FALSE),0)</f>
        <v>0</v>
      </c>
      <c r="AD473" s="93">
        <f>IFERROR(VLOOKUP(M473,'Վարկանիշային չափորոշիչներ'!$G$6:$GE$68,4,FALSE),0)</f>
        <v>0</v>
      </c>
      <c r="AE473" s="93">
        <f>IFERROR(VLOOKUP(N473,'Վարկանիշային չափորոշիչներ'!$G$6:$GE$68,4,FALSE),0)</f>
        <v>0</v>
      </c>
      <c r="AF473" s="93">
        <f>IFERROR(VLOOKUP(O473,'Վարկանիշային չափորոշիչներ'!$G$6:$GE$68,4,FALSE),0)</f>
        <v>0</v>
      </c>
      <c r="AG473" s="93">
        <f>IFERROR(VLOOKUP(P473,'Վարկանիշային չափորոշիչներ'!$G$6:$GE$68,4,FALSE),0)</f>
        <v>0</v>
      </c>
      <c r="AH473" s="93">
        <f>IFERROR(VLOOKUP(Q473,'Վարկանիշային չափորոշիչներ'!$G$6:$GE$68,4,FALSE),0)</f>
        <v>0</v>
      </c>
      <c r="AI473" s="93">
        <f>IFERROR(VLOOKUP(R473,'Վարկանիշային չափորոշիչներ'!$G$6:$GE$68,4,FALSE),0)</f>
        <v>0</v>
      </c>
      <c r="AJ473" s="93">
        <f>IFERROR(VLOOKUP(S473,'Վարկանիշային չափորոշիչներ'!$G$6:$GE$68,4,FALSE),0)</f>
        <v>0</v>
      </c>
      <c r="AK473" s="93">
        <f>IFERROR(VLOOKUP(T473,'Վարկանիշային չափորոշիչներ'!$G$6:$GE$68,4,FALSE),0)</f>
        <v>0</v>
      </c>
      <c r="AL473" s="93">
        <f>IFERROR(VLOOKUP(U473,'Վարկանիշային չափորոշիչներ'!$G$6:$GE$68,4,FALSE),0)</f>
        <v>0</v>
      </c>
      <c r="AM473" s="93">
        <f>IFERROR(VLOOKUP(V473,'Վարկանիշային չափորոշիչներ'!$G$6:$GE$68,4,FALSE),0)</f>
        <v>0</v>
      </c>
      <c r="AN473" s="93">
        <f t="shared" si="132"/>
        <v>0</v>
      </c>
    </row>
    <row r="474" spans="1:40" ht="36" outlineLevel="2">
      <c r="A474" s="239">
        <v>1086</v>
      </c>
      <c r="B474" s="239">
        <v>12003</v>
      </c>
      <c r="C474" s="333" t="s">
        <v>567</v>
      </c>
      <c r="D474" s="240"/>
      <c r="E474" s="240"/>
      <c r="F474" s="241"/>
      <c r="G474" s="242"/>
      <c r="H474" s="242"/>
      <c r="I474" s="112"/>
      <c r="J474" s="112"/>
      <c r="K474" s="94"/>
      <c r="L474" s="94"/>
      <c r="M474" s="94"/>
      <c r="N474" s="94"/>
      <c r="O474" s="94"/>
      <c r="P474" s="94"/>
      <c r="Q474" s="94"/>
      <c r="R474" s="94"/>
      <c r="S474" s="94"/>
      <c r="T474" s="94"/>
      <c r="U474" s="94"/>
      <c r="V474" s="94"/>
      <c r="W474" s="93">
        <f t="shared" si="139"/>
        <v>0</v>
      </c>
      <c r="X474" s="108"/>
      <c r="Y474" s="108"/>
      <c r="Z474" s="108"/>
      <c r="AA474" s="108"/>
      <c r="AB474" s="93">
        <f>IFERROR(VLOOKUP(K474,'Վարկանիշային չափորոշիչներ'!$G$6:$GE$68,4,FALSE),0)</f>
        <v>0</v>
      </c>
      <c r="AC474" s="93">
        <f>IFERROR(VLOOKUP(L474,'Վարկանիշային չափորոշիչներ'!$G$6:$GE$68,4,FALSE),0)</f>
        <v>0</v>
      </c>
      <c r="AD474" s="93">
        <f>IFERROR(VLOOKUP(M474,'Վարկանիշային չափորոշիչներ'!$G$6:$GE$68,4,FALSE),0)</f>
        <v>0</v>
      </c>
      <c r="AE474" s="93">
        <f>IFERROR(VLOOKUP(N474,'Վարկանիշային չափորոշիչներ'!$G$6:$GE$68,4,FALSE),0)</f>
        <v>0</v>
      </c>
      <c r="AF474" s="93">
        <f>IFERROR(VLOOKUP(O474,'Վարկանիշային չափորոշիչներ'!$G$6:$GE$68,4,FALSE),0)</f>
        <v>0</v>
      </c>
      <c r="AG474" s="93">
        <f>IFERROR(VLOOKUP(P474,'Վարկանիշային չափորոշիչներ'!$G$6:$GE$68,4,FALSE),0)</f>
        <v>0</v>
      </c>
      <c r="AH474" s="93">
        <f>IFERROR(VLOOKUP(Q474,'Վարկանիշային չափորոշիչներ'!$G$6:$GE$68,4,FALSE),0)</f>
        <v>0</v>
      </c>
      <c r="AI474" s="93">
        <f>IFERROR(VLOOKUP(R474,'Վարկանիշային չափորոշիչներ'!$G$6:$GE$68,4,FALSE),0)</f>
        <v>0</v>
      </c>
      <c r="AJ474" s="93">
        <f>IFERROR(VLOOKUP(S474,'Վարկանիշային չափորոշիչներ'!$G$6:$GE$68,4,FALSE),0)</f>
        <v>0</v>
      </c>
      <c r="AK474" s="93">
        <f>IFERROR(VLOOKUP(T474,'Վարկանիշային չափորոշիչներ'!$G$6:$GE$68,4,FALSE),0)</f>
        <v>0</v>
      </c>
      <c r="AL474" s="93">
        <f>IFERROR(VLOOKUP(U474,'Վարկանիշային չափորոշիչներ'!$G$6:$GE$68,4,FALSE),0)</f>
        <v>0</v>
      </c>
      <c r="AM474" s="93">
        <f>IFERROR(VLOOKUP(V474,'Վարկանիշային չափորոշիչներ'!$G$6:$GE$68,4,FALSE),0)</f>
        <v>0</v>
      </c>
      <c r="AN474" s="93">
        <f t="shared" si="132"/>
        <v>0</v>
      </c>
    </row>
    <row r="475" spans="1:40" ht="36" outlineLevel="2">
      <c r="A475" s="239">
        <v>1086</v>
      </c>
      <c r="B475" s="239">
        <v>31001</v>
      </c>
      <c r="C475" s="333" t="s">
        <v>568</v>
      </c>
      <c r="D475" s="240"/>
      <c r="E475" s="240"/>
      <c r="F475" s="241"/>
      <c r="G475" s="242"/>
      <c r="H475" s="242"/>
      <c r="I475" s="112"/>
      <c r="J475" s="112"/>
      <c r="K475" s="94"/>
      <c r="L475" s="94"/>
      <c r="M475" s="94"/>
      <c r="N475" s="94"/>
      <c r="O475" s="94"/>
      <c r="P475" s="94"/>
      <c r="Q475" s="94"/>
      <c r="R475" s="94"/>
      <c r="S475" s="94"/>
      <c r="T475" s="94"/>
      <c r="U475" s="94"/>
      <c r="V475" s="94"/>
      <c r="W475" s="93">
        <f t="shared" si="139"/>
        <v>0</v>
      </c>
      <c r="X475" s="108"/>
      <c r="Y475" s="108"/>
      <c r="Z475" s="108"/>
      <c r="AA475" s="108"/>
      <c r="AB475" s="93">
        <f>IFERROR(VLOOKUP(K475,'Վարկանիշային չափորոշիչներ'!$G$6:$GE$68,4,FALSE),0)</f>
        <v>0</v>
      </c>
      <c r="AC475" s="93">
        <f>IFERROR(VLOOKUP(L475,'Վարկանիշային չափորոշիչներ'!$G$6:$GE$68,4,FALSE),0)</f>
        <v>0</v>
      </c>
      <c r="AD475" s="93">
        <f>IFERROR(VLOOKUP(M475,'Վարկանիշային չափորոշիչներ'!$G$6:$GE$68,4,FALSE),0)</f>
        <v>0</v>
      </c>
      <c r="AE475" s="93">
        <f>IFERROR(VLOOKUP(N475,'Վարկանիշային չափորոշիչներ'!$G$6:$GE$68,4,FALSE),0)</f>
        <v>0</v>
      </c>
      <c r="AF475" s="93">
        <f>IFERROR(VLOOKUP(O475,'Վարկանիշային չափորոշիչներ'!$G$6:$GE$68,4,FALSE),0)</f>
        <v>0</v>
      </c>
      <c r="AG475" s="93">
        <f>IFERROR(VLOOKUP(P475,'Վարկանիշային չափորոշիչներ'!$G$6:$GE$68,4,FALSE),0)</f>
        <v>0</v>
      </c>
      <c r="AH475" s="93">
        <f>IFERROR(VLOOKUP(Q475,'Վարկանիշային չափորոշիչներ'!$G$6:$GE$68,4,FALSE),0)</f>
        <v>0</v>
      </c>
      <c r="AI475" s="93">
        <f>IFERROR(VLOOKUP(R475,'Վարկանիշային չափորոշիչներ'!$G$6:$GE$68,4,FALSE),0)</f>
        <v>0</v>
      </c>
      <c r="AJ475" s="93">
        <f>IFERROR(VLOOKUP(S475,'Վարկանիշային չափորոշիչներ'!$G$6:$GE$68,4,FALSE),0)</f>
        <v>0</v>
      </c>
      <c r="AK475" s="93">
        <f>IFERROR(VLOOKUP(T475,'Վարկանիշային չափորոշիչներ'!$G$6:$GE$68,4,FALSE),0)</f>
        <v>0</v>
      </c>
      <c r="AL475" s="93">
        <f>IFERROR(VLOOKUP(U475,'Վարկանիշային չափորոշիչներ'!$G$6:$GE$68,4,FALSE),0)</f>
        <v>0</v>
      </c>
      <c r="AM475" s="93">
        <f>IFERROR(VLOOKUP(V475,'Վարկանիշային չափորոշիչներ'!$G$6:$GE$68,4,FALSE),0)</f>
        <v>0</v>
      </c>
      <c r="AN475" s="93">
        <f t="shared" si="132"/>
        <v>0</v>
      </c>
    </row>
    <row r="476" spans="1:40" ht="48" outlineLevel="2">
      <c r="A476" s="239">
        <v>1086</v>
      </c>
      <c r="B476" s="239">
        <v>11005</v>
      </c>
      <c r="C476" s="333" t="s">
        <v>569</v>
      </c>
      <c r="D476" s="240"/>
      <c r="E476" s="240"/>
      <c r="F476" s="241"/>
      <c r="G476" s="242"/>
      <c r="H476" s="242"/>
      <c r="I476" s="112"/>
      <c r="J476" s="112"/>
      <c r="K476" s="94"/>
      <c r="L476" s="94"/>
      <c r="M476" s="94"/>
      <c r="N476" s="94"/>
      <c r="O476" s="94"/>
      <c r="P476" s="94"/>
      <c r="Q476" s="94"/>
      <c r="R476" s="94"/>
      <c r="S476" s="94"/>
      <c r="T476" s="94"/>
      <c r="U476" s="94"/>
      <c r="V476" s="94"/>
      <c r="W476" s="93">
        <f t="shared" si="139"/>
        <v>0</v>
      </c>
      <c r="X476" s="108"/>
      <c r="Y476" s="108"/>
      <c r="Z476" s="108"/>
      <c r="AA476" s="108"/>
      <c r="AB476" s="93">
        <f>IFERROR(VLOOKUP(K476,'Վարկանիշային չափորոշիչներ'!$G$6:$GE$68,4,FALSE),0)</f>
        <v>0</v>
      </c>
      <c r="AC476" s="93">
        <f>IFERROR(VLOOKUP(L476,'Վարկանիշային չափորոշիչներ'!$G$6:$GE$68,4,FALSE),0)</f>
        <v>0</v>
      </c>
      <c r="AD476" s="93">
        <f>IFERROR(VLOOKUP(M476,'Վարկանիշային չափորոշիչներ'!$G$6:$GE$68,4,FALSE),0)</f>
        <v>0</v>
      </c>
      <c r="AE476" s="93">
        <f>IFERROR(VLOOKUP(N476,'Վարկանիշային չափորոշիչներ'!$G$6:$GE$68,4,FALSE),0)</f>
        <v>0</v>
      </c>
      <c r="AF476" s="93">
        <f>IFERROR(VLOOKUP(O476,'Վարկանիշային չափորոշիչներ'!$G$6:$GE$68,4,FALSE),0)</f>
        <v>0</v>
      </c>
      <c r="AG476" s="93">
        <f>IFERROR(VLOOKUP(P476,'Վարկանիշային չափորոշիչներ'!$G$6:$GE$68,4,FALSE),0)</f>
        <v>0</v>
      </c>
      <c r="AH476" s="93">
        <f>IFERROR(VLOOKUP(Q476,'Վարկանիշային չափորոշիչներ'!$G$6:$GE$68,4,FALSE),0)</f>
        <v>0</v>
      </c>
      <c r="AI476" s="93">
        <f>IFERROR(VLOOKUP(R476,'Վարկանիշային չափորոշիչներ'!$G$6:$GE$68,4,FALSE),0)</f>
        <v>0</v>
      </c>
      <c r="AJ476" s="93">
        <f>IFERROR(VLOOKUP(S476,'Վարկանիշային չափորոշիչներ'!$G$6:$GE$68,4,FALSE),0)</f>
        <v>0</v>
      </c>
      <c r="AK476" s="93">
        <f>IFERROR(VLOOKUP(T476,'Վարկանիշային չափորոշիչներ'!$G$6:$GE$68,4,FALSE),0)</f>
        <v>0</v>
      </c>
      <c r="AL476" s="93">
        <f>IFERROR(VLOOKUP(U476,'Վարկանիշային չափորոշիչներ'!$G$6:$GE$68,4,FALSE),0)</f>
        <v>0</v>
      </c>
      <c r="AM476" s="93">
        <f>IFERROR(VLOOKUP(V476,'Վարկանիշային չափորոշիչներ'!$G$6:$GE$68,4,FALSE),0)</f>
        <v>0</v>
      </c>
      <c r="AN476" s="93">
        <f t="shared" si="132"/>
        <v>0</v>
      </c>
    </row>
    <row r="477" spans="1:40" ht="36" outlineLevel="2">
      <c r="A477" s="239">
        <v>1086</v>
      </c>
      <c r="B477" s="239">
        <v>12004</v>
      </c>
      <c r="C477" s="333" t="s">
        <v>570</v>
      </c>
      <c r="D477" s="240"/>
      <c r="E477" s="240"/>
      <c r="F477" s="241"/>
      <c r="G477" s="242"/>
      <c r="H477" s="242"/>
      <c r="I477" s="112"/>
      <c r="J477" s="112"/>
      <c r="K477" s="94"/>
      <c r="L477" s="94"/>
      <c r="M477" s="94"/>
      <c r="N477" s="94"/>
      <c r="O477" s="94"/>
      <c r="P477" s="94"/>
      <c r="Q477" s="94"/>
      <c r="R477" s="94"/>
      <c r="S477" s="94"/>
      <c r="T477" s="94"/>
      <c r="U477" s="94"/>
      <c r="V477" s="94"/>
      <c r="W477" s="93">
        <f t="shared" si="139"/>
        <v>0</v>
      </c>
      <c r="X477" s="108"/>
      <c r="Y477" s="108"/>
      <c r="Z477" s="108"/>
      <c r="AA477" s="108"/>
      <c r="AB477" s="93">
        <f>IFERROR(VLOOKUP(K477,'Վարկանիշային չափորոշիչներ'!$G$6:$GE$68,4,FALSE),0)</f>
        <v>0</v>
      </c>
      <c r="AC477" s="93">
        <f>IFERROR(VLOOKUP(L477,'Վարկանիշային չափորոշիչներ'!$G$6:$GE$68,4,FALSE),0)</f>
        <v>0</v>
      </c>
      <c r="AD477" s="93">
        <f>IFERROR(VLOOKUP(M477,'Վարկանիշային չափորոշիչներ'!$G$6:$GE$68,4,FALSE),0)</f>
        <v>0</v>
      </c>
      <c r="AE477" s="93">
        <f>IFERROR(VLOOKUP(N477,'Վարկանիշային չափորոշիչներ'!$G$6:$GE$68,4,FALSE),0)</f>
        <v>0</v>
      </c>
      <c r="AF477" s="93">
        <f>IFERROR(VLOOKUP(O477,'Վարկանիշային չափորոշիչներ'!$G$6:$GE$68,4,FALSE),0)</f>
        <v>0</v>
      </c>
      <c r="AG477" s="93">
        <f>IFERROR(VLOOKUP(P477,'Վարկանիշային չափորոշիչներ'!$G$6:$GE$68,4,FALSE),0)</f>
        <v>0</v>
      </c>
      <c r="AH477" s="93">
        <f>IFERROR(VLOOKUP(Q477,'Վարկանիշային չափորոշիչներ'!$G$6:$GE$68,4,FALSE),0)</f>
        <v>0</v>
      </c>
      <c r="AI477" s="93">
        <f>IFERROR(VLOOKUP(R477,'Վարկանիշային չափորոշիչներ'!$G$6:$GE$68,4,FALSE),0)</f>
        <v>0</v>
      </c>
      <c r="AJ477" s="93">
        <f>IFERROR(VLOOKUP(S477,'Վարկանիշային չափորոշիչներ'!$G$6:$GE$68,4,FALSE),0)</f>
        <v>0</v>
      </c>
      <c r="AK477" s="93">
        <f>IFERROR(VLOOKUP(T477,'Վարկանիշային չափորոշիչներ'!$G$6:$GE$68,4,FALSE),0)</f>
        <v>0</v>
      </c>
      <c r="AL477" s="93">
        <f>IFERROR(VLOOKUP(U477,'Վարկանիշային չափորոշիչներ'!$G$6:$GE$68,4,FALSE),0)</f>
        <v>0</v>
      </c>
      <c r="AM477" s="93">
        <f>IFERROR(VLOOKUP(V477,'Վարկանիշային չափորոշիչներ'!$G$6:$GE$68,4,FALSE),0)</f>
        <v>0</v>
      </c>
      <c r="AN477" s="93">
        <f t="shared" si="132"/>
        <v>0</v>
      </c>
    </row>
    <row r="478" spans="1:40" ht="24" outlineLevel="1">
      <c r="A478" s="236">
        <v>1104</v>
      </c>
      <c r="B478" s="236"/>
      <c r="C478" s="366" t="s">
        <v>571</v>
      </c>
      <c r="D478" s="286">
        <f>SUM(D479:D485)</f>
        <v>0</v>
      </c>
      <c r="E478" s="237">
        <f>SUM(E479:E485)</f>
        <v>0</v>
      </c>
      <c r="F478" s="238">
        <f t="shared" ref="F478:H478" si="140">SUM(F479:F485)</f>
        <v>0</v>
      </c>
      <c r="G478" s="238">
        <f t="shared" si="140"/>
        <v>0</v>
      </c>
      <c r="H478" s="238">
        <f t="shared" si="140"/>
        <v>0</v>
      </c>
      <c r="I478" s="114" t="s">
        <v>79</v>
      </c>
      <c r="J478" s="114" t="s">
        <v>79</v>
      </c>
      <c r="K478" s="114" t="s">
        <v>79</v>
      </c>
      <c r="L478" s="114" t="s">
        <v>79</v>
      </c>
      <c r="M478" s="114" t="s">
        <v>79</v>
      </c>
      <c r="N478" s="114" t="s">
        <v>79</v>
      </c>
      <c r="O478" s="114" t="s">
        <v>79</v>
      </c>
      <c r="P478" s="114" t="s">
        <v>79</v>
      </c>
      <c r="Q478" s="114" t="s">
        <v>79</v>
      </c>
      <c r="R478" s="114" t="s">
        <v>79</v>
      </c>
      <c r="S478" s="114" t="s">
        <v>79</v>
      </c>
      <c r="T478" s="114" t="s">
        <v>79</v>
      </c>
      <c r="U478" s="114" t="s">
        <v>79</v>
      </c>
      <c r="V478" s="114" t="s">
        <v>79</v>
      </c>
      <c r="W478" s="114" t="s">
        <v>79</v>
      </c>
      <c r="X478" s="108"/>
      <c r="Y478" s="108"/>
      <c r="Z478" s="108"/>
      <c r="AA478" s="108"/>
      <c r="AB478" s="93">
        <f>IFERROR(VLOOKUP(K478,'Վարկանիշային չափորոշիչներ'!$G$6:$GE$68,4,FALSE),0)</f>
        <v>0</v>
      </c>
      <c r="AC478" s="93">
        <f>IFERROR(VLOOKUP(L478,'Վարկանիշային չափորոշիչներ'!$G$6:$GE$68,4,FALSE),0)</f>
        <v>0</v>
      </c>
      <c r="AD478" s="93">
        <f>IFERROR(VLOOKUP(M478,'Վարկանիշային չափորոշիչներ'!$G$6:$GE$68,4,FALSE),0)</f>
        <v>0</v>
      </c>
      <c r="AE478" s="93">
        <f>IFERROR(VLOOKUP(N478,'Վարկանիշային չափորոշիչներ'!$G$6:$GE$68,4,FALSE),0)</f>
        <v>0</v>
      </c>
      <c r="AF478" s="93">
        <f>IFERROR(VLOOKUP(O478,'Վարկանիշային չափորոշիչներ'!$G$6:$GE$68,4,FALSE),0)</f>
        <v>0</v>
      </c>
      <c r="AG478" s="93">
        <f>IFERROR(VLOOKUP(P478,'Վարկանիշային չափորոշիչներ'!$G$6:$GE$68,4,FALSE),0)</f>
        <v>0</v>
      </c>
      <c r="AH478" s="93">
        <f>IFERROR(VLOOKUP(Q478,'Վարկանիշային չափորոշիչներ'!$G$6:$GE$68,4,FALSE),0)</f>
        <v>0</v>
      </c>
      <c r="AI478" s="93">
        <f>IFERROR(VLOOKUP(R478,'Վարկանիշային չափորոշիչներ'!$G$6:$GE$68,4,FALSE),0)</f>
        <v>0</v>
      </c>
      <c r="AJ478" s="93">
        <f>IFERROR(VLOOKUP(S478,'Վարկանիշային չափորոշիչներ'!$G$6:$GE$68,4,FALSE),0)</f>
        <v>0</v>
      </c>
      <c r="AK478" s="93">
        <f>IFERROR(VLOOKUP(T478,'Վարկանիշային չափորոշիչներ'!$G$6:$GE$68,4,FALSE),0)</f>
        <v>0</v>
      </c>
      <c r="AL478" s="93">
        <f>IFERROR(VLOOKUP(U478,'Վարկանիշային չափորոշիչներ'!$G$6:$GE$68,4,FALSE),0)</f>
        <v>0</v>
      </c>
      <c r="AM478" s="93">
        <f>IFERROR(VLOOKUP(V478,'Վարկանիշային չափորոշիչներ'!$G$6:$GE$68,4,FALSE),0)</f>
        <v>0</v>
      </c>
      <c r="AN478" s="93">
        <f t="shared" si="132"/>
        <v>0</v>
      </c>
    </row>
    <row r="479" spans="1:40" ht="24" outlineLevel="2">
      <c r="A479" s="239">
        <v>1104</v>
      </c>
      <c r="B479" s="239">
        <v>11001</v>
      </c>
      <c r="C479" s="333" t="s">
        <v>572</v>
      </c>
      <c r="D479" s="240"/>
      <c r="E479" s="240"/>
      <c r="F479" s="241"/>
      <c r="G479" s="242"/>
      <c r="H479" s="256"/>
      <c r="I479" s="119"/>
      <c r="J479" s="119"/>
      <c r="K479" s="95"/>
      <c r="L479" s="95"/>
      <c r="M479" s="95"/>
      <c r="N479" s="95"/>
      <c r="O479" s="95"/>
      <c r="P479" s="95"/>
      <c r="Q479" s="95"/>
      <c r="R479" s="95"/>
      <c r="S479" s="95"/>
      <c r="T479" s="95"/>
      <c r="U479" s="95"/>
      <c r="V479" s="95"/>
      <c r="W479" s="93">
        <f t="shared" ref="W479:W485" si="141">AN479</f>
        <v>0</v>
      </c>
      <c r="X479" s="108"/>
      <c r="Y479" s="108"/>
      <c r="Z479" s="108"/>
      <c r="AA479" s="108"/>
      <c r="AB479" s="93">
        <f>IFERROR(VLOOKUP(K479,'Վարկանիշային չափորոշիչներ'!$G$6:$GE$68,4,FALSE),0)</f>
        <v>0</v>
      </c>
      <c r="AC479" s="93">
        <f>IFERROR(VLOOKUP(L479,'Վարկանիշային չափորոշիչներ'!$G$6:$GE$68,4,FALSE),0)</f>
        <v>0</v>
      </c>
      <c r="AD479" s="93">
        <f>IFERROR(VLOOKUP(M479,'Վարկանիշային չափորոշիչներ'!$G$6:$GE$68,4,FALSE),0)</f>
        <v>0</v>
      </c>
      <c r="AE479" s="93">
        <f>IFERROR(VLOOKUP(N479,'Վարկանիշային չափորոշիչներ'!$G$6:$GE$68,4,FALSE),0)</f>
        <v>0</v>
      </c>
      <c r="AF479" s="93">
        <f>IFERROR(VLOOKUP(O479,'Վարկանիշային չափորոշիչներ'!$G$6:$GE$68,4,FALSE),0)</f>
        <v>0</v>
      </c>
      <c r="AG479" s="93">
        <f>IFERROR(VLOOKUP(P479,'Վարկանիշային չափորոշիչներ'!$G$6:$GE$68,4,FALSE),0)</f>
        <v>0</v>
      </c>
      <c r="AH479" s="93">
        <f>IFERROR(VLOOKUP(Q479,'Վարկանիշային չափորոշիչներ'!$G$6:$GE$68,4,FALSE),0)</f>
        <v>0</v>
      </c>
      <c r="AI479" s="93">
        <f>IFERROR(VLOOKUP(R479,'Վարկանիշային չափորոշիչներ'!$G$6:$GE$68,4,FALSE),0)</f>
        <v>0</v>
      </c>
      <c r="AJ479" s="93">
        <f>IFERROR(VLOOKUP(S479,'Վարկանիշային չափորոշիչներ'!$G$6:$GE$68,4,FALSE),0)</f>
        <v>0</v>
      </c>
      <c r="AK479" s="93">
        <f>IFERROR(VLOOKUP(T479,'Վարկանիշային չափորոշիչներ'!$G$6:$GE$68,4,FALSE),0)</f>
        <v>0</v>
      </c>
      <c r="AL479" s="93">
        <f>IFERROR(VLOOKUP(U479,'Վարկանիշային չափորոշիչներ'!$G$6:$GE$68,4,FALSE),0)</f>
        <v>0</v>
      </c>
      <c r="AM479" s="93">
        <f>IFERROR(VLOOKUP(V479,'Վարկանիշային չափորոշիչներ'!$G$6:$GE$68,4,FALSE),0)</f>
        <v>0</v>
      </c>
      <c r="AN479" s="93">
        <f t="shared" si="132"/>
        <v>0</v>
      </c>
    </row>
    <row r="480" spans="1:40" ht="24" outlineLevel="2">
      <c r="A480" s="239">
        <v>1104</v>
      </c>
      <c r="B480" s="239">
        <v>11002</v>
      </c>
      <c r="C480" s="333" t="s">
        <v>573</v>
      </c>
      <c r="D480" s="240"/>
      <c r="E480" s="240"/>
      <c r="F480" s="241"/>
      <c r="G480" s="241"/>
      <c r="H480" s="256"/>
      <c r="I480" s="119"/>
      <c r="J480" s="119"/>
      <c r="K480" s="95"/>
      <c r="L480" s="95"/>
      <c r="M480" s="95"/>
      <c r="N480" s="95"/>
      <c r="O480" s="95"/>
      <c r="P480" s="95"/>
      <c r="Q480" s="95"/>
      <c r="R480" s="95"/>
      <c r="S480" s="95"/>
      <c r="T480" s="95"/>
      <c r="U480" s="95"/>
      <c r="V480" s="95"/>
      <c r="W480" s="93">
        <f t="shared" si="141"/>
        <v>0</v>
      </c>
      <c r="X480" s="108"/>
      <c r="Y480" s="108"/>
      <c r="Z480" s="108"/>
      <c r="AA480" s="108"/>
      <c r="AB480" s="93">
        <f>IFERROR(VLOOKUP(K480,'Վարկանիշային չափորոշիչներ'!$G$6:$GE$68,4,FALSE),0)</f>
        <v>0</v>
      </c>
      <c r="AC480" s="93">
        <f>IFERROR(VLOOKUP(L480,'Վարկանիշային չափորոշիչներ'!$G$6:$GE$68,4,FALSE),0)</f>
        <v>0</v>
      </c>
      <c r="AD480" s="93">
        <f>IFERROR(VLOOKUP(M480,'Վարկանիշային չափորոշիչներ'!$G$6:$GE$68,4,FALSE),0)</f>
        <v>0</v>
      </c>
      <c r="AE480" s="93">
        <f>IFERROR(VLOOKUP(N480,'Վարկանիշային չափորոշիչներ'!$G$6:$GE$68,4,FALSE),0)</f>
        <v>0</v>
      </c>
      <c r="AF480" s="93">
        <f>IFERROR(VLOOKUP(O480,'Վարկանիշային չափորոշիչներ'!$G$6:$GE$68,4,FALSE),0)</f>
        <v>0</v>
      </c>
      <c r="AG480" s="93">
        <f>IFERROR(VLOOKUP(P480,'Վարկանիշային չափորոշիչներ'!$G$6:$GE$68,4,FALSE),0)</f>
        <v>0</v>
      </c>
      <c r="AH480" s="93">
        <f>IFERROR(VLOOKUP(Q480,'Վարկանիշային չափորոշիչներ'!$G$6:$GE$68,4,FALSE),0)</f>
        <v>0</v>
      </c>
      <c r="AI480" s="93">
        <f>IFERROR(VLOOKUP(R480,'Վարկանիշային չափորոշիչներ'!$G$6:$GE$68,4,FALSE),0)</f>
        <v>0</v>
      </c>
      <c r="AJ480" s="93">
        <f>IFERROR(VLOOKUP(S480,'Վարկանիշային չափորոշիչներ'!$G$6:$GE$68,4,FALSE),0)</f>
        <v>0</v>
      </c>
      <c r="AK480" s="93">
        <f>IFERROR(VLOOKUP(T480,'Վարկանիշային չափորոշիչներ'!$G$6:$GE$68,4,FALSE),0)</f>
        <v>0</v>
      </c>
      <c r="AL480" s="93">
        <f>IFERROR(VLOOKUP(U480,'Վարկանիշային չափորոշիչներ'!$G$6:$GE$68,4,FALSE),0)</f>
        <v>0</v>
      </c>
      <c r="AM480" s="93">
        <f>IFERROR(VLOOKUP(V480,'Վարկանիշային չափորոշիչներ'!$G$6:$GE$68,4,FALSE),0)</f>
        <v>0</v>
      </c>
      <c r="AN480" s="93">
        <f t="shared" si="132"/>
        <v>0</v>
      </c>
    </row>
    <row r="481" spans="1:40" ht="24" outlineLevel="2">
      <c r="A481" s="239">
        <v>1104</v>
      </c>
      <c r="B481" s="239">
        <v>11003</v>
      </c>
      <c r="C481" s="333" t="s">
        <v>574</v>
      </c>
      <c r="D481" s="240"/>
      <c r="E481" s="240"/>
      <c r="F481" s="241"/>
      <c r="G481" s="242"/>
      <c r="H481" s="242"/>
      <c r="I481" s="112"/>
      <c r="J481" s="112"/>
      <c r="K481" s="94"/>
      <c r="L481" s="94"/>
      <c r="M481" s="94"/>
      <c r="N481" s="94"/>
      <c r="O481" s="94"/>
      <c r="P481" s="94"/>
      <c r="Q481" s="94"/>
      <c r="R481" s="94"/>
      <c r="S481" s="94"/>
      <c r="T481" s="94"/>
      <c r="U481" s="94"/>
      <c r="V481" s="94"/>
      <c r="W481" s="93">
        <f t="shared" si="141"/>
        <v>0</v>
      </c>
      <c r="X481" s="108"/>
      <c r="Y481" s="108"/>
      <c r="Z481" s="108"/>
      <c r="AA481" s="108"/>
      <c r="AB481" s="93">
        <f>IFERROR(VLOOKUP(K481,'Վարկանիշային չափորոշիչներ'!$G$6:$GE$68,4,FALSE),0)</f>
        <v>0</v>
      </c>
      <c r="AC481" s="93">
        <f>IFERROR(VLOOKUP(L481,'Վարկանիշային չափորոշիչներ'!$G$6:$GE$68,4,FALSE),0)</f>
        <v>0</v>
      </c>
      <c r="AD481" s="93">
        <f>IFERROR(VLOOKUP(M481,'Վարկանիշային չափորոշիչներ'!$G$6:$GE$68,4,FALSE),0)</f>
        <v>0</v>
      </c>
      <c r="AE481" s="93">
        <f>IFERROR(VLOOKUP(N481,'Վարկանիշային չափորոշիչներ'!$G$6:$GE$68,4,FALSE),0)</f>
        <v>0</v>
      </c>
      <c r="AF481" s="93">
        <f>IFERROR(VLOOKUP(O481,'Վարկանիշային չափորոշիչներ'!$G$6:$GE$68,4,FALSE),0)</f>
        <v>0</v>
      </c>
      <c r="AG481" s="93">
        <f>IFERROR(VLOOKUP(P481,'Վարկանիշային չափորոշիչներ'!$G$6:$GE$68,4,FALSE),0)</f>
        <v>0</v>
      </c>
      <c r="AH481" s="93">
        <f>IFERROR(VLOOKUP(Q481,'Վարկանիշային չափորոշիչներ'!$G$6:$GE$68,4,FALSE),0)</f>
        <v>0</v>
      </c>
      <c r="AI481" s="93">
        <f>IFERROR(VLOOKUP(R481,'Վարկանիշային չափորոշիչներ'!$G$6:$GE$68,4,FALSE),0)</f>
        <v>0</v>
      </c>
      <c r="AJ481" s="93">
        <f>IFERROR(VLOOKUP(S481,'Վարկանիշային չափորոշիչներ'!$G$6:$GE$68,4,FALSE),0)</f>
        <v>0</v>
      </c>
      <c r="AK481" s="93">
        <f>IFERROR(VLOOKUP(T481,'Վարկանիշային չափորոշիչներ'!$G$6:$GE$68,4,FALSE),0)</f>
        <v>0</v>
      </c>
      <c r="AL481" s="93">
        <f>IFERROR(VLOOKUP(U481,'Վարկանիշային չափորոշիչներ'!$G$6:$GE$68,4,FALSE),0)</f>
        <v>0</v>
      </c>
      <c r="AM481" s="93">
        <f>IFERROR(VLOOKUP(V481,'Վարկանիշային չափորոշիչներ'!$G$6:$GE$68,4,FALSE),0)</f>
        <v>0</v>
      </c>
      <c r="AN481" s="93">
        <f t="shared" si="132"/>
        <v>0</v>
      </c>
    </row>
    <row r="482" spans="1:40" outlineLevel="2">
      <c r="A482" s="239">
        <v>1104</v>
      </c>
      <c r="B482" s="239">
        <v>12001</v>
      </c>
      <c r="C482" s="333" t="s">
        <v>575</v>
      </c>
      <c r="D482" s="240"/>
      <c r="E482" s="240"/>
      <c r="F482" s="241"/>
      <c r="G482" s="242"/>
      <c r="H482" s="256"/>
      <c r="I482" s="119"/>
      <c r="J482" s="119"/>
      <c r="K482" s="95"/>
      <c r="L482" s="95"/>
      <c r="M482" s="95"/>
      <c r="N482" s="95"/>
      <c r="O482" s="95"/>
      <c r="P482" s="95"/>
      <c r="Q482" s="95"/>
      <c r="R482" s="95"/>
      <c r="S482" s="95"/>
      <c r="T482" s="95"/>
      <c r="U482" s="95"/>
      <c r="V482" s="95"/>
      <c r="W482" s="93">
        <f t="shared" si="141"/>
        <v>0</v>
      </c>
      <c r="X482" s="108"/>
      <c r="Y482" s="108"/>
      <c r="Z482" s="108"/>
      <c r="AA482" s="108"/>
      <c r="AB482" s="93">
        <f>IFERROR(VLOOKUP(K482,'Վարկանիշային չափորոշիչներ'!$G$6:$GE$68,4,FALSE),0)</f>
        <v>0</v>
      </c>
      <c r="AC482" s="93">
        <f>IFERROR(VLOOKUP(L482,'Վարկանիշային չափորոշիչներ'!$G$6:$GE$68,4,FALSE),0)</f>
        <v>0</v>
      </c>
      <c r="AD482" s="93">
        <f>IFERROR(VLOOKUP(M482,'Վարկանիշային չափորոշիչներ'!$G$6:$GE$68,4,FALSE),0)</f>
        <v>0</v>
      </c>
      <c r="AE482" s="93">
        <f>IFERROR(VLOOKUP(N482,'Վարկանիշային չափորոշիչներ'!$G$6:$GE$68,4,FALSE),0)</f>
        <v>0</v>
      </c>
      <c r="AF482" s="93">
        <f>IFERROR(VLOOKUP(O482,'Վարկանիշային չափորոշիչներ'!$G$6:$GE$68,4,FALSE),0)</f>
        <v>0</v>
      </c>
      <c r="AG482" s="93">
        <f>IFERROR(VLOOKUP(P482,'Վարկանիշային չափորոշիչներ'!$G$6:$GE$68,4,FALSE),0)</f>
        <v>0</v>
      </c>
      <c r="AH482" s="93">
        <f>IFERROR(VLOOKUP(Q482,'Վարկանիշային չափորոշիչներ'!$G$6:$GE$68,4,FALSE),0)</f>
        <v>0</v>
      </c>
      <c r="AI482" s="93">
        <f>IFERROR(VLOOKUP(R482,'Վարկանիշային չափորոշիչներ'!$G$6:$GE$68,4,FALSE),0)</f>
        <v>0</v>
      </c>
      <c r="AJ482" s="93">
        <f>IFERROR(VLOOKUP(S482,'Վարկանիշային չափորոշիչներ'!$G$6:$GE$68,4,FALSE),0)</f>
        <v>0</v>
      </c>
      <c r="AK482" s="93">
        <f>IFERROR(VLOOKUP(T482,'Վարկանիշային չափորոշիչներ'!$G$6:$GE$68,4,FALSE),0)</f>
        <v>0</v>
      </c>
      <c r="AL482" s="93">
        <f>IFERROR(VLOOKUP(U482,'Վարկանիշային չափորոշիչներ'!$G$6:$GE$68,4,FALSE),0)</f>
        <v>0</v>
      </c>
      <c r="AM482" s="93">
        <f>IFERROR(VLOOKUP(V482,'Վարկանիշային չափորոշիչներ'!$G$6:$GE$68,4,FALSE),0)</f>
        <v>0</v>
      </c>
      <c r="AN482" s="93">
        <f t="shared" si="132"/>
        <v>0</v>
      </c>
    </row>
    <row r="483" spans="1:40" ht="24" outlineLevel="2">
      <c r="A483" s="239">
        <v>1104</v>
      </c>
      <c r="B483" s="239">
        <v>12003</v>
      </c>
      <c r="C483" s="333" t="s">
        <v>576</v>
      </c>
      <c r="D483" s="240"/>
      <c r="E483" s="240"/>
      <c r="F483" s="242"/>
      <c r="G483" s="242"/>
      <c r="H483" s="256"/>
      <c r="I483" s="119"/>
      <c r="J483" s="119"/>
      <c r="K483" s="95"/>
      <c r="L483" s="95"/>
      <c r="M483" s="95"/>
      <c r="N483" s="95"/>
      <c r="O483" s="95"/>
      <c r="P483" s="95"/>
      <c r="Q483" s="95"/>
      <c r="R483" s="95"/>
      <c r="S483" s="95"/>
      <c r="T483" s="95"/>
      <c r="U483" s="95"/>
      <c r="V483" s="95"/>
      <c r="W483" s="93">
        <f t="shared" si="141"/>
        <v>0</v>
      </c>
      <c r="X483" s="108"/>
      <c r="Y483" s="108"/>
      <c r="Z483" s="108"/>
      <c r="AA483" s="108"/>
      <c r="AB483" s="93">
        <f>IFERROR(VLOOKUP(K483,'Վարկանիշային չափորոշիչներ'!$G$6:$GE$68,4,FALSE),0)</f>
        <v>0</v>
      </c>
      <c r="AC483" s="93">
        <f>IFERROR(VLOOKUP(L483,'Վարկանիշային չափորոշիչներ'!$G$6:$GE$68,4,FALSE),0)</f>
        <v>0</v>
      </c>
      <c r="AD483" s="93">
        <f>IFERROR(VLOOKUP(M483,'Վարկանիշային չափորոշիչներ'!$G$6:$GE$68,4,FALSE),0)</f>
        <v>0</v>
      </c>
      <c r="AE483" s="93">
        <f>IFERROR(VLOOKUP(N483,'Վարկանիշային չափորոշիչներ'!$G$6:$GE$68,4,FALSE),0)</f>
        <v>0</v>
      </c>
      <c r="AF483" s="93">
        <f>IFERROR(VLOOKUP(O483,'Վարկանիշային չափորոշիչներ'!$G$6:$GE$68,4,FALSE),0)</f>
        <v>0</v>
      </c>
      <c r="AG483" s="93">
        <f>IFERROR(VLOOKUP(P483,'Վարկանիշային չափորոշիչներ'!$G$6:$GE$68,4,FALSE),0)</f>
        <v>0</v>
      </c>
      <c r="AH483" s="93">
        <f>IFERROR(VLOOKUP(Q483,'Վարկանիշային չափորոշիչներ'!$G$6:$GE$68,4,FALSE),0)</f>
        <v>0</v>
      </c>
      <c r="AI483" s="93">
        <f>IFERROR(VLOOKUP(R483,'Վարկանիշային չափորոշիչներ'!$G$6:$GE$68,4,FALSE),0)</f>
        <v>0</v>
      </c>
      <c r="AJ483" s="93">
        <f>IFERROR(VLOOKUP(S483,'Վարկանիշային չափորոշիչներ'!$G$6:$GE$68,4,FALSE),0)</f>
        <v>0</v>
      </c>
      <c r="AK483" s="93">
        <f>IFERROR(VLOOKUP(T483,'Վարկանիշային չափորոշիչներ'!$G$6:$GE$68,4,FALSE),0)</f>
        <v>0</v>
      </c>
      <c r="AL483" s="93">
        <f>IFERROR(VLOOKUP(U483,'Վարկանիշային չափորոշիչներ'!$G$6:$GE$68,4,FALSE),0)</f>
        <v>0</v>
      </c>
      <c r="AM483" s="93">
        <f>IFERROR(VLOOKUP(V483,'Վարկանիշային չափորոշիչներ'!$G$6:$GE$68,4,FALSE),0)</f>
        <v>0</v>
      </c>
      <c r="AN483" s="93">
        <f t="shared" si="132"/>
        <v>0</v>
      </c>
    </row>
    <row r="484" spans="1:40" ht="24" outlineLevel="2">
      <c r="A484" s="239">
        <v>1104</v>
      </c>
      <c r="B484" s="239">
        <v>11005</v>
      </c>
      <c r="C484" s="333" t="s">
        <v>577</v>
      </c>
      <c r="D484" s="240"/>
      <c r="E484" s="240"/>
      <c r="F484" s="242"/>
      <c r="G484" s="242"/>
      <c r="H484" s="256"/>
      <c r="I484" s="119"/>
      <c r="J484" s="119"/>
      <c r="K484" s="95"/>
      <c r="L484" s="95"/>
      <c r="M484" s="95"/>
      <c r="N484" s="95"/>
      <c r="O484" s="95"/>
      <c r="P484" s="95"/>
      <c r="Q484" s="95"/>
      <c r="R484" s="95"/>
      <c r="S484" s="95"/>
      <c r="T484" s="95"/>
      <c r="U484" s="95"/>
      <c r="V484" s="95"/>
      <c r="W484" s="93">
        <f t="shared" si="141"/>
        <v>0</v>
      </c>
      <c r="X484" s="108"/>
      <c r="Y484" s="108"/>
      <c r="Z484" s="108"/>
      <c r="AA484" s="108"/>
      <c r="AB484" s="93">
        <f>IFERROR(VLOOKUP(K484,'Վարկանիշային չափորոշիչներ'!$G$6:$GE$68,4,FALSE),0)</f>
        <v>0</v>
      </c>
      <c r="AC484" s="93">
        <f>IFERROR(VLOOKUP(L484,'Վարկանիշային չափորոշիչներ'!$G$6:$GE$68,4,FALSE),0)</f>
        <v>0</v>
      </c>
      <c r="AD484" s="93">
        <f>IFERROR(VLOOKUP(M484,'Վարկանիշային չափորոշիչներ'!$G$6:$GE$68,4,FALSE),0)</f>
        <v>0</v>
      </c>
      <c r="AE484" s="93">
        <f>IFERROR(VLOOKUP(N484,'Վարկանիշային չափորոշիչներ'!$G$6:$GE$68,4,FALSE),0)</f>
        <v>0</v>
      </c>
      <c r="AF484" s="93">
        <f>IFERROR(VLOOKUP(O484,'Վարկանիշային չափորոշիչներ'!$G$6:$GE$68,4,FALSE),0)</f>
        <v>0</v>
      </c>
      <c r="AG484" s="93">
        <f>IFERROR(VLOOKUP(P484,'Վարկանիշային չափորոշիչներ'!$G$6:$GE$68,4,FALSE),0)</f>
        <v>0</v>
      </c>
      <c r="AH484" s="93">
        <f>IFERROR(VLOOKUP(Q484,'Վարկանիշային չափորոշիչներ'!$G$6:$GE$68,4,FALSE),0)</f>
        <v>0</v>
      </c>
      <c r="AI484" s="93">
        <f>IFERROR(VLOOKUP(R484,'Վարկանիշային չափորոշիչներ'!$G$6:$GE$68,4,FALSE),0)</f>
        <v>0</v>
      </c>
      <c r="AJ484" s="93">
        <f>IFERROR(VLOOKUP(S484,'Վարկանիշային չափորոշիչներ'!$G$6:$GE$68,4,FALSE),0)</f>
        <v>0</v>
      </c>
      <c r="AK484" s="93">
        <f>IFERROR(VLOOKUP(T484,'Վարկանիշային չափորոշիչներ'!$G$6:$GE$68,4,FALSE),0)</f>
        <v>0</v>
      </c>
      <c r="AL484" s="93">
        <f>IFERROR(VLOOKUP(U484,'Վարկանիշային չափորոշիչներ'!$G$6:$GE$68,4,FALSE),0)</f>
        <v>0</v>
      </c>
      <c r="AM484" s="93">
        <f>IFERROR(VLOOKUP(V484,'Վարկանիշային չափորոշիչներ'!$G$6:$GE$68,4,FALSE),0)</f>
        <v>0</v>
      </c>
      <c r="AN484" s="93">
        <f t="shared" si="132"/>
        <v>0</v>
      </c>
    </row>
    <row r="485" spans="1:40" outlineLevel="2">
      <c r="A485" s="239">
        <v>1104</v>
      </c>
      <c r="B485" s="239">
        <v>11004</v>
      </c>
      <c r="C485" s="333" t="s">
        <v>578</v>
      </c>
      <c r="D485" s="240"/>
      <c r="E485" s="240"/>
      <c r="F485" s="241"/>
      <c r="G485" s="242"/>
      <c r="H485" s="242"/>
      <c r="I485" s="112"/>
      <c r="J485" s="112"/>
      <c r="K485" s="94"/>
      <c r="L485" s="94"/>
      <c r="M485" s="94"/>
      <c r="N485" s="94"/>
      <c r="O485" s="94"/>
      <c r="P485" s="94"/>
      <c r="Q485" s="94"/>
      <c r="R485" s="94"/>
      <c r="S485" s="94"/>
      <c r="T485" s="94"/>
      <c r="U485" s="94"/>
      <c r="V485" s="94"/>
      <c r="W485" s="93">
        <f t="shared" si="141"/>
        <v>0</v>
      </c>
      <c r="X485" s="108"/>
      <c r="Y485" s="108"/>
      <c r="Z485" s="108"/>
      <c r="AA485" s="108"/>
      <c r="AB485" s="93">
        <f>IFERROR(VLOOKUP(K485,'Վարկանիշային չափորոշիչներ'!$G$6:$GE$68,4,FALSE),0)</f>
        <v>0</v>
      </c>
      <c r="AC485" s="93">
        <f>IFERROR(VLOOKUP(L485,'Վարկանիշային չափորոշիչներ'!$G$6:$GE$68,4,FALSE),0)</f>
        <v>0</v>
      </c>
      <c r="AD485" s="93">
        <f>IFERROR(VLOOKUP(M485,'Վարկանիշային չափորոշիչներ'!$G$6:$GE$68,4,FALSE),0)</f>
        <v>0</v>
      </c>
      <c r="AE485" s="93">
        <f>IFERROR(VLOOKUP(N485,'Վարկանիշային չափորոշիչներ'!$G$6:$GE$68,4,FALSE),0)</f>
        <v>0</v>
      </c>
      <c r="AF485" s="93">
        <f>IFERROR(VLOOKUP(O485,'Վարկանիշային չափորոշիչներ'!$G$6:$GE$68,4,FALSE),0)</f>
        <v>0</v>
      </c>
      <c r="AG485" s="93">
        <f>IFERROR(VLOOKUP(P485,'Վարկանիշային չափորոշիչներ'!$G$6:$GE$68,4,FALSE),0)</f>
        <v>0</v>
      </c>
      <c r="AH485" s="93">
        <f>IFERROR(VLOOKUP(Q485,'Վարկանիշային չափորոշիչներ'!$G$6:$GE$68,4,FALSE),0)</f>
        <v>0</v>
      </c>
      <c r="AI485" s="93">
        <f>IFERROR(VLOOKUP(R485,'Վարկանիշային չափորոշիչներ'!$G$6:$GE$68,4,FALSE),0)</f>
        <v>0</v>
      </c>
      <c r="AJ485" s="93">
        <f>IFERROR(VLOOKUP(S485,'Վարկանիշային չափորոշիչներ'!$G$6:$GE$68,4,FALSE),0)</f>
        <v>0</v>
      </c>
      <c r="AK485" s="93">
        <f>IFERROR(VLOOKUP(T485,'Վարկանիշային չափորոշիչներ'!$G$6:$GE$68,4,FALSE),0)</f>
        <v>0</v>
      </c>
      <c r="AL485" s="93">
        <f>IFERROR(VLOOKUP(U485,'Վարկանիշային չափորոշիչներ'!$G$6:$GE$68,4,FALSE),0)</f>
        <v>0</v>
      </c>
      <c r="AM485" s="93">
        <f>IFERROR(VLOOKUP(V485,'Վարկանիշային չափորոշիչներ'!$G$6:$GE$68,4,FALSE),0)</f>
        <v>0</v>
      </c>
      <c r="AN485" s="93">
        <f t="shared" ref="AN485:AN533" si="142">SUM(AB485:AM485)</f>
        <v>0</v>
      </c>
    </row>
    <row r="486" spans="1:40" outlineLevel="1">
      <c r="A486" s="236">
        <v>1116</v>
      </c>
      <c r="B486" s="236"/>
      <c r="C486" s="366" t="s">
        <v>579</v>
      </c>
      <c r="D486" s="237">
        <f>SUM(D487:D489)</f>
        <v>0</v>
      </c>
      <c r="E486" s="237">
        <f>SUM(E487:E489)</f>
        <v>0</v>
      </c>
      <c r="F486" s="238">
        <f t="shared" ref="F486:H486" si="143">SUM(F487:F489)</f>
        <v>0</v>
      </c>
      <c r="G486" s="238">
        <f t="shared" si="143"/>
        <v>0</v>
      </c>
      <c r="H486" s="238">
        <f t="shared" si="143"/>
        <v>0</v>
      </c>
      <c r="I486" s="114" t="s">
        <v>79</v>
      </c>
      <c r="J486" s="114" t="s">
        <v>79</v>
      </c>
      <c r="K486" s="114" t="s">
        <v>79</v>
      </c>
      <c r="L486" s="114" t="s">
        <v>79</v>
      </c>
      <c r="M486" s="114" t="s">
        <v>79</v>
      </c>
      <c r="N486" s="114" t="s">
        <v>79</v>
      </c>
      <c r="O486" s="114" t="s">
        <v>79</v>
      </c>
      <c r="P486" s="114" t="s">
        <v>79</v>
      </c>
      <c r="Q486" s="114" t="s">
        <v>79</v>
      </c>
      <c r="R486" s="114" t="s">
        <v>79</v>
      </c>
      <c r="S486" s="114" t="s">
        <v>79</v>
      </c>
      <c r="T486" s="114" t="s">
        <v>79</v>
      </c>
      <c r="U486" s="114" t="s">
        <v>79</v>
      </c>
      <c r="V486" s="114" t="s">
        <v>79</v>
      </c>
      <c r="W486" s="114" t="s">
        <v>79</v>
      </c>
      <c r="X486" s="108"/>
      <c r="Y486" s="108"/>
      <c r="Z486" s="108"/>
      <c r="AA486" s="108"/>
      <c r="AB486" s="93">
        <f>IFERROR(VLOOKUP(K486,'Վարկանիշային չափորոշիչներ'!$G$6:$GE$68,4,FALSE),0)</f>
        <v>0</v>
      </c>
      <c r="AC486" s="93">
        <f>IFERROR(VLOOKUP(L486,'Վարկանիշային չափորոշիչներ'!$G$6:$GE$68,4,FALSE),0)</f>
        <v>0</v>
      </c>
      <c r="AD486" s="93">
        <f>IFERROR(VLOOKUP(M486,'Վարկանիշային չափորոշիչներ'!$G$6:$GE$68,4,FALSE),0)</f>
        <v>0</v>
      </c>
      <c r="AE486" s="93">
        <f>IFERROR(VLOOKUP(N486,'Վարկանիշային չափորոշիչներ'!$G$6:$GE$68,4,FALSE),0)</f>
        <v>0</v>
      </c>
      <c r="AF486" s="93">
        <f>IFERROR(VLOOKUP(O486,'Վարկանիշային չափորոշիչներ'!$G$6:$GE$68,4,FALSE),0)</f>
        <v>0</v>
      </c>
      <c r="AG486" s="93">
        <f>IFERROR(VLOOKUP(P486,'Վարկանիշային չափորոշիչներ'!$G$6:$GE$68,4,FALSE),0)</f>
        <v>0</v>
      </c>
      <c r="AH486" s="93">
        <f>IFERROR(VLOOKUP(Q486,'Վարկանիշային չափորոշիչներ'!$G$6:$GE$68,4,FALSE),0)</f>
        <v>0</v>
      </c>
      <c r="AI486" s="93">
        <f>IFERROR(VLOOKUP(R486,'Վարկանիշային չափորոշիչներ'!$G$6:$GE$68,4,FALSE),0)</f>
        <v>0</v>
      </c>
      <c r="AJ486" s="93">
        <f>IFERROR(VLOOKUP(S486,'Վարկանիշային չափորոշիչներ'!$G$6:$GE$68,4,FALSE),0)</f>
        <v>0</v>
      </c>
      <c r="AK486" s="93">
        <f>IFERROR(VLOOKUP(T486,'Վարկանիշային չափորոշիչներ'!$G$6:$GE$68,4,FALSE),0)</f>
        <v>0</v>
      </c>
      <c r="AL486" s="93">
        <f>IFERROR(VLOOKUP(U486,'Վարկանիշային չափորոշիչներ'!$G$6:$GE$68,4,FALSE),0)</f>
        <v>0</v>
      </c>
      <c r="AM486" s="93">
        <f>IFERROR(VLOOKUP(V486,'Վարկանիշային չափորոշիչներ'!$G$6:$GE$68,4,FALSE),0)</f>
        <v>0</v>
      </c>
      <c r="AN486" s="93">
        <f t="shared" si="142"/>
        <v>0</v>
      </c>
    </row>
    <row r="487" spans="1:40" outlineLevel="2">
      <c r="A487" s="239">
        <v>1116</v>
      </c>
      <c r="B487" s="239">
        <v>11001</v>
      </c>
      <c r="C487" s="333" t="s">
        <v>580</v>
      </c>
      <c r="D487" s="247"/>
      <c r="E487" s="255"/>
      <c r="F487" s="241"/>
      <c r="G487" s="242"/>
      <c r="H487" s="272"/>
      <c r="I487" s="122"/>
      <c r="J487" s="122"/>
      <c r="K487" s="95"/>
      <c r="L487" s="95"/>
      <c r="M487" s="95"/>
      <c r="N487" s="95"/>
      <c r="O487" s="95"/>
      <c r="P487" s="95"/>
      <c r="Q487" s="95"/>
      <c r="R487" s="95"/>
      <c r="S487" s="95"/>
      <c r="T487" s="95"/>
      <c r="U487" s="95"/>
      <c r="V487" s="95"/>
      <c r="W487" s="93">
        <f t="shared" ref="W487:W489" si="144">AN487</f>
        <v>0</v>
      </c>
      <c r="X487" s="108"/>
      <c r="Y487" s="108"/>
      <c r="Z487" s="108"/>
      <c r="AA487" s="108"/>
      <c r="AB487" s="93">
        <f>IFERROR(VLOOKUP(K487,'Վարկանիշային չափորոշիչներ'!$G$6:$GE$68,4,FALSE),0)</f>
        <v>0</v>
      </c>
      <c r="AC487" s="93">
        <f>IFERROR(VLOOKUP(L487,'Վարկանիշային չափորոշիչներ'!$G$6:$GE$68,4,FALSE),0)</f>
        <v>0</v>
      </c>
      <c r="AD487" s="93">
        <f>IFERROR(VLOOKUP(M487,'Վարկանիշային չափորոշիչներ'!$G$6:$GE$68,4,FALSE),0)</f>
        <v>0</v>
      </c>
      <c r="AE487" s="93">
        <f>IFERROR(VLOOKUP(N487,'Վարկանիշային չափորոշիչներ'!$G$6:$GE$68,4,FALSE),0)</f>
        <v>0</v>
      </c>
      <c r="AF487" s="93">
        <f>IFERROR(VLOOKUP(O487,'Վարկանիշային չափորոշիչներ'!$G$6:$GE$68,4,FALSE),0)</f>
        <v>0</v>
      </c>
      <c r="AG487" s="93">
        <f>IFERROR(VLOOKUP(P487,'Վարկանիշային չափորոշիչներ'!$G$6:$GE$68,4,FALSE),0)</f>
        <v>0</v>
      </c>
      <c r="AH487" s="93">
        <f>IFERROR(VLOOKUP(Q487,'Վարկանիշային չափորոշիչներ'!$G$6:$GE$68,4,FALSE),0)</f>
        <v>0</v>
      </c>
      <c r="AI487" s="93">
        <f>IFERROR(VLOOKUP(R487,'Վարկանիշային չափորոշիչներ'!$G$6:$GE$68,4,FALSE),0)</f>
        <v>0</v>
      </c>
      <c r="AJ487" s="93">
        <f>IFERROR(VLOOKUP(S487,'Վարկանիշային չափորոշիչներ'!$G$6:$GE$68,4,FALSE),0)</f>
        <v>0</v>
      </c>
      <c r="AK487" s="93">
        <f>IFERROR(VLOOKUP(T487,'Վարկանիշային չափորոշիչներ'!$G$6:$GE$68,4,FALSE),0)</f>
        <v>0</v>
      </c>
      <c r="AL487" s="93">
        <f>IFERROR(VLOOKUP(U487,'Վարկանիշային չափորոշիչներ'!$G$6:$GE$68,4,FALSE),0)</f>
        <v>0</v>
      </c>
      <c r="AM487" s="93">
        <f>IFERROR(VLOOKUP(V487,'Վարկանիշային չափորոշիչներ'!$G$6:$GE$68,4,FALSE),0)</f>
        <v>0</v>
      </c>
      <c r="AN487" s="93">
        <f t="shared" si="142"/>
        <v>0</v>
      </c>
    </row>
    <row r="488" spans="1:40" ht="24" outlineLevel="2">
      <c r="A488" s="239">
        <v>1116</v>
      </c>
      <c r="B488" s="239">
        <v>11005</v>
      </c>
      <c r="C488" s="333" t="s">
        <v>581</v>
      </c>
      <c r="D488" s="247"/>
      <c r="E488" s="247"/>
      <c r="F488" s="241"/>
      <c r="G488" s="264"/>
      <c r="H488" s="264"/>
      <c r="I488" s="111"/>
      <c r="J488" s="111"/>
      <c r="K488" s="97"/>
      <c r="L488" s="97"/>
      <c r="M488" s="97"/>
      <c r="N488" s="97"/>
      <c r="O488" s="97"/>
      <c r="P488" s="97"/>
      <c r="Q488" s="97"/>
      <c r="R488" s="97"/>
      <c r="S488" s="97"/>
      <c r="T488" s="97"/>
      <c r="U488" s="97"/>
      <c r="V488" s="97"/>
      <c r="W488" s="93">
        <f t="shared" si="144"/>
        <v>0</v>
      </c>
      <c r="X488" s="108"/>
      <c r="Y488" s="108"/>
      <c r="Z488" s="108"/>
      <c r="AA488" s="108"/>
      <c r="AB488" s="93">
        <f>IFERROR(VLOOKUP(K488,'Վարկանիշային չափորոշիչներ'!$G$6:$GE$68,4,FALSE),0)</f>
        <v>0</v>
      </c>
      <c r="AC488" s="93">
        <f>IFERROR(VLOOKUP(L488,'Վարկանիշային չափորոշիչներ'!$G$6:$GE$68,4,FALSE),0)</f>
        <v>0</v>
      </c>
      <c r="AD488" s="93">
        <f>IFERROR(VLOOKUP(M488,'Վարկանիշային չափորոշիչներ'!$G$6:$GE$68,4,FALSE),0)</f>
        <v>0</v>
      </c>
      <c r="AE488" s="93">
        <f>IFERROR(VLOOKUP(N488,'Վարկանիշային չափորոշիչներ'!$G$6:$GE$68,4,FALSE),0)</f>
        <v>0</v>
      </c>
      <c r="AF488" s="93">
        <f>IFERROR(VLOOKUP(O488,'Վարկանիշային չափորոշիչներ'!$G$6:$GE$68,4,FALSE),0)</f>
        <v>0</v>
      </c>
      <c r="AG488" s="93">
        <f>IFERROR(VLOOKUP(P488,'Վարկանիշային չափորոշիչներ'!$G$6:$GE$68,4,FALSE),0)</f>
        <v>0</v>
      </c>
      <c r="AH488" s="93">
        <f>IFERROR(VLOOKUP(Q488,'Վարկանիշային չափորոշիչներ'!$G$6:$GE$68,4,FALSE),0)</f>
        <v>0</v>
      </c>
      <c r="AI488" s="93">
        <f>IFERROR(VLOOKUP(R488,'Վարկանիշային չափորոշիչներ'!$G$6:$GE$68,4,FALSE),0)</f>
        <v>0</v>
      </c>
      <c r="AJ488" s="93">
        <f>IFERROR(VLOOKUP(S488,'Վարկանիշային չափորոշիչներ'!$G$6:$GE$68,4,FALSE),0)</f>
        <v>0</v>
      </c>
      <c r="AK488" s="93">
        <f>IFERROR(VLOOKUP(T488,'Վարկանիշային չափորոշիչներ'!$G$6:$GE$68,4,FALSE),0)</f>
        <v>0</v>
      </c>
      <c r="AL488" s="93">
        <f>IFERROR(VLOOKUP(U488,'Վարկանիշային չափորոշիչներ'!$G$6:$GE$68,4,FALSE),0)</f>
        <v>0</v>
      </c>
      <c r="AM488" s="93">
        <f>IFERROR(VLOOKUP(V488,'Վարկանիշային չափորոշիչներ'!$G$6:$GE$68,4,FALSE),0)</f>
        <v>0</v>
      </c>
      <c r="AN488" s="93">
        <f t="shared" si="142"/>
        <v>0</v>
      </c>
    </row>
    <row r="489" spans="1:40" outlineLevel="2">
      <c r="A489" s="239">
        <v>1116</v>
      </c>
      <c r="B489" s="239">
        <v>11006</v>
      </c>
      <c r="C489" s="333" t="s">
        <v>582</v>
      </c>
      <c r="D489" s="275"/>
      <c r="E489" s="263"/>
      <c r="F489" s="272"/>
      <c r="G489" s="242"/>
      <c r="H489" s="242"/>
      <c r="I489" s="112"/>
      <c r="J489" s="112"/>
      <c r="K489" s="94"/>
      <c r="L489" s="94"/>
      <c r="M489" s="94"/>
      <c r="N489" s="94"/>
      <c r="O489" s="94"/>
      <c r="P489" s="94"/>
      <c r="Q489" s="94"/>
      <c r="R489" s="94"/>
      <c r="S489" s="94"/>
      <c r="T489" s="94"/>
      <c r="U489" s="94"/>
      <c r="V489" s="94"/>
      <c r="W489" s="93">
        <f t="shared" si="144"/>
        <v>0</v>
      </c>
      <c r="X489" s="108"/>
      <c r="Y489" s="108"/>
      <c r="Z489" s="108"/>
      <c r="AA489" s="108"/>
      <c r="AB489" s="93">
        <f>IFERROR(VLOOKUP(K489,'Վարկանիշային չափորոշիչներ'!$G$6:$GE$68,4,FALSE),0)</f>
        <v>0</v>
      </c>
      <c r="AC489" s="93">
        <f>IFERROR(VLOOKUP(L489,'Վարկանիշային չափորոշիչներ'!$G$6:$GE$68,4,FALSE),0)</f>
        <v>0</v>
      </c>
      <c r="AD489" s="93">
        <f>IFERROR(VLOOKUP(M489,'Վարկանիշային չափորոշիչներ'!$G$6:$GE$68,4,FALSE),0)</f>
        <v>0</v>
      </c>
      <c r="AE489" s="93">
        <f>IFERROR(VLOOKUP(N489,'Վարկանիշային չափորոշիչներ'!$G$6:$GE$68,4,FALSE),0)</f>
        <v>0</v>
      </c>
      <c r="AF489" s="93">
        <f>IFERROR(VLOOKUP(O489,'Վարկանիշային չափորոշիչներ'!$G$6:$GE$68,4,FALSE),0)</f>
        <v>0</v>
      </c>
      <c r="AG489" s="93">
        <f>IFERROR(VLOOKUP(P489,'Վարկանիշային չափորոշիչներ'!$G$6:$GE$68,4,FALSE),0)</f>
        <v>0</v>
      </c>
      <c r="AH489" s="93">
        <f>IFERROR(VLOOKUP(Q489,'Վարկանիշային չափորոշիչներ'!$G$6:$GE$68,4,FALSE),0)</f>
        <v>0</v>
      </c>
      <c r="AI489" s="93">
        <f>IFERROR(VLOOKUP(R489,'Վարկանիշային չափորոշիչներ'!$G$6:$GE$68,4,FALSE),0)</f>
        <v>0</v>
      </c>
      <c r="AJ489" s="93">
        <f>IFERROR(VLOOKUP(S489,'Վարկանիշային չափորոշիչներ'!$G$6:$GE$68,4,FALSE),0)</f>
        <v>0</v>
      </c>
      <c r="AK489" s="93">
        <f>IFERROR(VLOOKUP(T489,'Վարկանիշային չափորոշիչներ'!$G$6:$GE$68,4,FALSE),0)</f>
        <v>0</v>
      </c>
      <c r="AL489" s="93">
        <f>IFERROR(VLOOKUP(U489,'Վարկանիշային չափորոշիչներ'!$G$6:$GE$68,4,FALSE),0)</f>
        <v>0</v>
      </c>
      <c r="AM489" s="93">
        <f>IFERROR(VLOOKUP(V489,'Վարկանիշային չափորոշիչներ'!$G$6:$GE$68,4,FALSE),0)</f>
        <v>0</v>
      </c>
      <c r="AN489" s="93">
        <f t="shared" si="142"/>
        <v>0</v>
      </c>
    </row>
    <row r="490" spans="1:40" outlineLevel="1">
      <c r="A490" s="236">
        <v>1134</v>
      </c>
      <c r="B490" s="236"/>
      <c r="C490" s="366" t="s">
        <v>583</v>
      </c>
      <c r="D490" s="237">
        <f>SUM(D491:D493)</f>
        <v>0</v>
      </c>
      <c r="E490" s="237">
        <f>SUM(E491:E493)</f>
        <v>0</v>
      </c>
      <c r="F490" s="238">
        <f t="shared" ref="F490:H490" si="145">SUM(F491:F493)</f>
        <v>0</v>
      </c>
      <c r="G490" s="238">
        <f t="shared" si="145"/>
        <v>0</v>
      </c>
      <c r="H490" s="238">
        <f t="shared" si="145"/>
        <v>0</v>
      </c>
      <c r="I490" s="114" t="s">
        <v>79</v>
      </c>
      <c r="J490" s="114" t="s">
        <v>79</v>
      </c>
      <c r="K490" s="114" t="s">
        <v>79</v>
      </c>
      <c r="L490" s="114" t="s">
        <v>79</v>
      </c>
      <c r="M490" s="114" t="s">
        <v>79</v>
      </c>
      <c r="N490" s="114" t="s">
        <v>79</v>
      </c>
      <c r="O490" s="114" t="s">
        <v>79</v>
      </c>
      <c r="P490" s="114" t="s">
        <v>79</v>
      </c>
      <c r="Q490" s="114" t="s">
        <v>79</v>
      </c>
      <c r="R490" s="114" t="s">
        <v>79</v>
      </c>
      <c r="S490" s="114" t="s">
        <v>79</v>
      </c>
      <c r="T490" s="114" t="s">
        <v>79</v>
      </c>
      <c r="U490" s="114" t="s">
        <v>79</v>
      </c>
      <c r="V490" s="114" t="s">
        <v>79</v>
      </c>
      <c r="W490" s="114" t="s">
        <v>79</v>
      </c>
      <c r="X490" s="108"/>
      <c r="Y490" s="108"/>
      <c r="Z490" s="108"/>
      <c r="AA490" s="108"/>
      <c r="AB490" s="93">
        <f>IFERROR(VLOOKUP(K490,'Վարկանիշային չափորոշիչներ'!$G$6:$GE$68,4,FALSE),0)</f>
        <v>0</v>
      </c>
      <c r="AC490" s="93">
        <f>IFERROR(VLOOKUP(L490,'Վարկանիշային չափորոշիչներ'!$G$6:$GE$68,4,FALSE),0)</f>
        <v>0</v>
      </c>
      <c r="AD490" s="93">
        <f>IFERROR(VLOOKUP(M490,'Վարկանիշային չափորոշիչներ'!$G$6:$GE$68,4,FALSE),0)</f>
        <v>0</v>
      </c>
      <c r="AE490" s="93">
        <f>IFERROR(VLOOKUP(N490,'Վարկանիշային չափորոշիչներ'!$G$6:$GE$68,4,FALSE),0)</f>
        <v>0</v>
      </c>
      <c r="AF490" s="93">
        <f>IFERROR(VLOOKUP(O490,'Վարկանիշային չափորոշիչներ'!$G$6:$GE$68,4,FALSE),0)</f>
        <v>0</v>
      </c>
      <c r="AG490" s="93">
        <f>IFERROR(VLOOKUP(P490,'Վարկանիշային չափորոշիչներ'!$G$6:$GE$68,4,FALSE),0)</f>
        <v>0</v>
      </c>
      <c r="AH490" s="93">
        <f>IFERROR(VLOOKUP(Q490,'Վարկանիշային չափորոշիչներ'!$G$6:$GE$68,4,FALSE),0)</f>
        <v>0</v>
      </c>
      <c r="AI490" s="93">
        <f>IFERROR(VLOOKUP(R490,'Վարկանիշային չափորոշիչներ'!$G$6:$GE$68,4,FALSE),0)</f>
        <v>0</v>
      </c>
      <c r="AJ490" s="93">
        <f>IFERROR(VLOOKUP(S490,'Վարկանիշային չափորոշիչներ'!$G$6:$GE$68,4,FALSE),0)</f>
        <v>0</v>
      </c>
      <c r="AK490" s="93">
        <f>IFERROR(VLOOKUP(T490,'Վարկանիշային չափորոշիչներ'!$G$6:$GE$68,4,FALSE),0)</f>
        <v>0</v>
      </c>
      <c r="AL490" s="93">
        <f>IFERROR(VLOOKUP(U490,'Վարկանիշային չափորոշիչներ'!$G$6:$GE$68,4,FALSE),0)</f>
        <v>0</v>
      </c>
      <c r="AM490" s="93">
        <f>IFERROR(VLOOKUP(V490,'Վարկանիշային չափորոշիչներ'!$G$6:$GE$68,4,FALSE),0)</f>
        <v>0</v>
      </c>
      <c r="AN490" s="93">
        <f t="shared" si="142"/>
        <v>0</v>
      </c>
    </row>
    <row r="491" spans="1:40" ht="36" outlineLevel="2">
      <c r="A491" s="239">
        <v>1134</v>
      </c>
      <c r="B491" s="239">
        <v>11001</v>
      </c>
      <c r="C491" s="333" t="s">
        <v>584</v>
      </c>
      <c r="D491" s="240"/>
      <c r="E491" s="240"/>
      <c r="F491" s="241"/>
      <c r="G491" s="242"/>
      <c r="H491" s="242"/>
      <c r="I491" s="112"/>
      <c r="J491" s="112"/>
      <c r="K491" s="94"/>
      <c r="L491" s="94"/>
      <c r="M491" s="94"/>
      <c r="N491" s="94"/>
      <c r="O491" s="94"/>
      <c r="P491" s="94"/>
      <c r="Q491" s="94"/>
      <c r="R491" s="94"/>
      <c r="S491" s="94"/>
      <c r="T491" s="94"/>
      <c r="U491" s="94"/>
      <c r="V491" s="94"/>
      <c r="W491" s="93">
        <f t="shared" ref="W491:W493" si="146">AN491</f>
        <v>0</v>
      </c>
      <c r="X491" s="108"/>
      <c r="Y491" s="108"/>
      <c r="Z491" s="108"/>
      <c r="AA491" s="108"/>
      <c r="AB491" s="93">
        <f>IFERROR(VLOOKUP(K491,'Վարկանիշային չափորոշիչներ'!$G$6:$GE$68,4,FALSE),0)</f>
        <v>0</v>
      </c>
      <c r="AC491" s="93">
        <f>IFERROR(VLOOKUP(L491,'Վարկանիշային չափորոշիչներ'!$G$6:$GE$68,4,FALSE),0)</f>
        <v>0</v>
      </c>
      <c r="AD491" s="93">
        <f>IFERROR(VLOOKUP(M491,'Վարկանիշային չափորոշիչներ'!$G$6:$GE$68,4,FALSE),0)</f>
        <v>0</v>
      </c>
      <c r="AE491" s="93">
        <f>IFERROR(VLOOKUP(N491,'Վարկանիշային չափորոշիչներ'!$G$6:$GE$68,4,FALSE),0)</f>
        <v>0</v>
      </c>
      <c r="AF491" s="93">
        <f>IFERROR(VLOOKUP(O491,'Վարկանիշային չափորոշիչներ'!$G$6:$GE$68,4,FALSE),0)</f>
        <v>0</v>
      </c>
      <c r="AG491" s="93">
        <f>IFERROR(VLOOKUP(P491,'Վարկանիշային չափորոշիչներ'!$G$6:$GE$68,4,FALSE),0)</f>
        <v>0</v>
      </c>
      <c r="AH491" s="93">
        <f>IFERROR(VLOOKUP(Q491,'Վարկանիշային չափորոշիչներ'!$G$6:$GE$68,4,FALSE),0)</f>
        <v>0</v>
      </c>
      <c r="AI491" s="93">
        <f>IFERROR(VLOOKUP(R491,'Վարկանիշային չափորոշիչներ'!$G$6:$GE$68,4,FALSE),0)</f>
        <v>0</v>
      </c>
      <c r="AJ491" s="93">
        <f>IFERROR(VLOOKUP(S491,'Վարկանիշային չափորոշիչներ'!$G$6:$GE$68,4,FALSE),0)</f>
        <v>0</v>
      </c>
      <c r="AK491" s="93">
        <f>IFERROR(VLOOKUP(T491,'Վարկանիշային չափորոշիչներ'!$G$6:$GE$68,4,FALSE),0)</f>
        <v>0</v>
      </c>
      <c r="AL491" s="93">
        <f>IFERROR(VLOOKUP(U491,'Վարկանիշային չափորոշիչներ'!$G$6:$GE$68,4,FALSE),0)</f>
        <v>0</v>
      </c>
      <c r="AM491" s="93">
        <f>IFERROR(VLOOKUP(V491,'Վարկանիշային չափորոշիչներ'!$G$6:$GE$68,4,FALSE),0)</f>
        <v>0</v>
      </c>
      <c r="AN491" s="93">
        <f t="shared" si="142"/>
        <v>0</v>
      </c>
    </row>
    <row r="492" spans="1:40" ht="48" outlineLevel="2">
      <c r="A492" s="239">
        <v>1134</v>
      </c>
      <c r="B492" s="239">
        <v>12002</v>
      </c>
      <c r="C492" s="333" t="s">
        <v>585</v>
      </c>
      <c r="D492" s="240"/>
      <c r="E492" s="240"/>
      <c r="F492" s="241"/>
      <c r="G492" s="242"/>
      <c r="H492" s="242"/>
      <c r="I492" s="112"/>
      <c r="J492" s="112"/>
      <c r="K492" s="94"/>
      <c r="L492" s="94"/>
      <c r="M492" s="94"/>
      <c r="N492" s="94"/>
      <c r="O492" s="94"/>
      <c r="P492" s="94"/>
      <c r="Q492" s="94"/>
      <c r="R492" s="94"/>
      <c r="S492" s="94"/>
      <c r="T492" s="94"/>
      <c r="U492" s="94"/>
      <c r="V492" s="94"/>
      <c r="W492" s="93">
        <f t="shared" si="146"/>
        <v>0</v>
      </c>
      <c r="X492" s="108"/>
      <c r="Y492" s="108"/>
      <c r="Z492" s="108"/>
      <c r="AA492" s="108"/>
      <c r="AB492" s="93">
        <f>IFERROR(VLOOKUP(K492,'Վարկանիշային չափորոշիչներ'!$G$6:$GE$68,4,FALSE),0)</f>
        <v>0</v>
      </c>
      <c r="AC492" s="93">
        <f>IFERROR(VLOOKUP(L492,'Վարկանիշային չափորոշիչներ'!$G$6:$GE$68,4,FALSE),0)</f>
        <v>0</v>
      </c>
      <c r="AD492" s="93">
        <f>IFERROR(VLOOKUP(M492,'Վարկանիշային չափորոշիչներ'!$G$6:$GE$68,4,FALSE),0)</f>
        <v>0</v>
      </c>
      <c r="AE492" s="93">
        <f>IFERROR(VLOOKUP(N492,'Վարկանիշային չափորոշիչներ'!$G$6:$GE$68,4,FALSE),0)</f>
        <v>0</v>
      </c>
      <c r="AF492" s="93">
        <f>IFERROR(VLOOKUP(O492,'Վարկանիշային չափորոշիչներ'!$G$6:$GE$68,4,FALSE),0)</f>
        <v>0</v>
      </c>
      <c r="AG492" s="93">
        <f>IFERROR(VLOOKUP(P492,'Վարկանիշային չափորոշիչներ'!$G$6:$GE$68,4,FALSE),0)</f>
        <v>0</v>
      </c>
      <c r="AH492" s="93">
        <f>IFERROR(VLOOKUP(Q492,'Վարկանիշային չափորոշիչներ'!$G$6:$GE$68,4,FALSE),0)</f>
        <v>0</v>
      </c>
      <c r="AI492" s="93">
        <f>IFERROR(VLOOKUP(R492,'Վարկանիշային չափորոշիչներ'!$G$6:$GE$68,4,FALSE),0)</f>
        <v>0</v>
      </c>
      <c r="AJ492" s="93">
        <f>IFERROR(VLOOKUP(S492,'Վարկանիշային չափորոշիչներ'!$G$6:$GE$68,4,FALSE),0)</f>
        <v>0</v>
      </c>
      <c r="AK492" s="93">
        <f>IFERROR(VLOOKUP(T492,'Վարկանիշային չափորոշիչներ'!$G$6:$GE$68,4,FALSE),0)</f>
        <v>0</v>
      </c>
      <c r="AL492" s="93">
        <f>IFERROR(VLOOKUP(U492,'Վարկանիշային չափորոշիչներ'!$G$6:$GE$68,4,FALSE),0)</f>
        <v>0</v>
      </c>
      <c r="AM492" s="93">
        <f>IFERROR(VLOOKUP(V492,'Վարկանիշային չափորոշիչներ'!$G$6:$GE$68,4,FALSE),0)</f>
        <v>0</v>
      </c>
      <c r="AN492" s="93">
        <f t="shared" si="142"/>
        <v>0</v>
      </c>
    </row>
    <row r="493" spans="1:40" ht="36" outlineLevel="2">
      <c r="A493" s="239">
        <v>1134</v>
      </c>
      <c r="B493" s="239">
        <v>12004</v>
      </c>
      <c r="C493" s="333" t="s">
        <v>586</v>
      </c>
      <c r="D493" s="240"/>
      <c r="E493" s="240"/>
      <c r="F493" s="241"/>
      <c r="G493" s="242"/>
      <c r="H493" s="242"/>
      <c r="I493" s="112"/>
      <c r="J493" s="112"/>
      <c r="K493" s="94"/>
      <c r="L493" s="94"/>
      <c r="M493" s="94"/>
      <c r="N493" s="94"/>
      <c r="O493" s="94"/>
      <c r="P493" s="94"/>
      <c r="Q493" s="94"/>
      <c r="R493" s="94"/>
      <c r="S493" s="94"/>
      <c r="T493" s="94"/>
      <c r="U493" s="94"/>
      <c r="V493" s="94"/>
      <c r="W493" s="93">
        <f t="shared" si="146"/>
        <v>0</v>
      </c>
      <c r="X493" s="108"/>
      <c r="Y493" s="108"/>
      <c r="Z493" s="108"/>
      <c r="AA493" s="108"/>
      <c r="AB493" s="93">
        <f>IFERROR(VLOOKUP(K493,'Վարկանիշային չափորոշիչներ'!$G$6:$GE$68,4,FALSE),0)</f>
        <v>0</v>
      </c>
      <c r="AC493" s="93">
        <f>IFERROR(VLOOKUP(L493,'Վարկանիշային չափորոշիչներ'!$G$6:$GE$68,4,FALSE),0)</f>
        <v>0</v>
      </c>
      <c r="AD493" s="93">
        <f>IFERROR(VLOOKUP(M493,'Վարկանիշային չափորոշիչներ'!$G$6:$GE$68,4,FALSE),0)</f>
        <v>0</v>
      </c>
      <c r="AE493" s="93">
        <f>IFERROR(VLOOKUP(N493,'Վարկանիշային չափորոշիչներ'!$G$6:$GE$68,4,FALSE),0)</f>
        <v>0</v>
      </c>
      <c r="AF493" s="93">
        <f>IFERROR(VLOOKUP(O493,'Վարկանիշային չափորոշիչներ'!$G$6:$GE$68,4,FALSE),0)</f>
        <v>0</v>
      </c>
      <c r="AG493" s="93">
        <f>IFERROR(VLOOKUP(P493,'Վարկանիշային չափորոշիչներ'!$G$6:$GE$68,4,FALSE),0)</f>
        <v>0</v>
      </c>
      <c r="AH493" s="93">
        <f>IFERROR(VLOOKUP(Q493,'Վարկանիշային չափորոշիչներ'!$G$6:$GE$68,4,FALSE),0)</f>
        <v>0</v>
      </c>
      <c r="AI493" s="93">
        <f>IFERROR(VLOOKUP(R493,'Վարկանիշային չափորոշիչներ'!$G$6:$GE$68,4,FALSE),0)</f>
        <v>0</v>
      </c>
      <c r="AJ493" s="93">
        <f>IFERROR(VLOOKUP(S493,'Վարկանիշային չափորոշիչներ'!$G$6:$GE$68,4,FALSE),0)</f>
        <v>0</v>
      </c>
      <c r="AK493" s="93">
        <f>IFERROR(VLOOKUP(T493,'Վարկանիշային չափորոշիչներ'!$G$6:$GE$68,4,FALSE),0)</f>
        <v>0</v>
      </c>
      <c r="AL493" s="93">
        <f>IFERROR(VLOOKUP(U493,'Վարկանիշային չափորոշիչներ'!$G$6:$GE$68,4,FALSE),0)</f>
        <v>0</v>
      </c>
      <c r="AM493" s="93">
        <f>IFERROR(VLOOKUP(V493,'Վարկանիշային չափորոշիչներ'!$G$6:$GE$68,4,FALSE),0)</f>
        <v>0</v>
      </c>
      <c r="AN493" s="93">
        <f t="shared" si="142"/>
        <v>0</v>
      </c>
    </row>
    <row r="494" spans="1:40" outlineLevel="1">
      <c r="A494" s="236">
        <v>1165</v>
      </c>
      <c r="B494" s="236"/>
      <c r="C494" s="366" t="s">
        <v>587</v>
      </c>
      <c r="D494" s="237">
        <f>SUM(D495:D510)</f>
        <v>0</v>
      </c>
      <c r="E494" s="237">
        <f>SUM(E495:E510)</f>
        <v>0</v>
      </c>
      <c r="F494" s="238">
        <f t="shared" ref="F494:H494" si="147">SUM(F495:F510)</f>
        <v>0</v>
      </c>
      <c r="G494" s="238">
        <f t="shared" si="147"/>
        <v>0</v>
      </c>
      <c r="H494" s="238">
        <f t="shared" si="147"/>
        <v>0</v>
      </c>
      <c r="I494" s="114" t="s">
        <v>79</v>
      </c>
      <c r="J494" s="114" t="s">
        <v>79</v>
      </c>
      <c r="K494" s="114" t="s">
        <v>79</v>
      </c>
      <c r="L494" s="114" t="s">
        <v>79</v>
      </c>
      <c r="M494" s="114" t="s">
        <v>79</v>
      </c>
      <c r="N494" s="114" t="s">
        <v>79</v>
      </c>
      <c r="O494" s="114" t="s">
        <v>79</v>
      </c>
      <c r="P494" s="114" t="s">
        <v>79</v>
      </c>
      <c r="Q494" s="114" t="s">
        <v>79</v>
      </c>
      <c r="R494" s="114" t="s">
        <v>79</v>
      </c>
      <c r="S494" s="114" t="s">
        <v>79</v>
      </c>
      <c r="T494" s="114" t="s">
        <v>79</v>
      </c>
      <c r="U494" s="114" t="s">
        <v>79</v>
      </c>
      <c r="V494" s="114" t="s">
        <v>79</v>
      </c>
      <c r="W494" s="114" t="s">
        <v>79</v>
      </c>
      <c r="X494" s="108"/>
      <c r="Y494" s="108"/>
      <c r="Z494" s="108"/>
      <c r="AA494" s="108"/>
      <c r="AB494" s="93">
        <f>IFERROR(VLOOKUP(K494,'Վարկանիշային չափորոշիչներ'!$G$6:$GE$68,4,FALSE),0)</f>
        <v>0</v>
      </c>
      <c r="AC494" s="93">
        <f>IFERROR(VLOOKUP(L494,'Վարկանիշային չափորոշիչներ'!$G$6:$GE$68,4,FALSE),0)</f>
        <v>0</v>
      </c>
      <c r="AD494" s="93">
        <f>IFERROR(VLOOKUP(M494,'Վարկանիշային չափորոշիչներ'!$G$6:$GE$68,4,FALSE),0)</f>
        <v>0</v>
      </c>
      <c r="AE494" s="93">
        <f>IFERROR(VLOOKUP(N494,'Վարկանիշային չափորոշիչներ'!$G$6:$GE$68,4,FALSE),0)</f>
        <v>0</v>
      </c>
      <c r="AF494" s="93">
        <f>IFERROR(VLOOKUP(O494,'Վարկանիշային չափորոշիչներ'!$G$6:$GE$68,4,FALSE),0)</f>
        <v>0</v>
      </c>
      <c r="AG494" s="93">
        <f>IFERROR(VLOOKUP(P494,'Վարկանիշային չափորոշիչներ'!$G$6:$GE$68,4,FALSE),0)</f>
        <v>0</v>
      </c>
      <c r="AH494" s="93">
        <f>IFERROR(VLOOKUP(Q494,'Վարկանիշային չափորոշիչներ'!$G$6:$GE$68,4,FALSE),0)</f>
        <v>0</v>
      </c>
      <c r="AI494" s="93">
        <f>IFERROR(VLOOKUP(R494,'Վարկանիշային չափորոշիչներ'!$G$6:$GE$68,4,FALSE),0)</f>
        <v>0</v>
      </c>
      <c r="AJ494" s="93">
        <f>IFERROR(VLOOKUP(S494,'Վարկանիշային չափորոշիչներ'!$G$6:$GE$68,4,FALSE),0)</f>
        <v>0</v>
      </c>
      <c r="AK494" s="93">
        <f>IFERROR(VLOOKUP(T494,'Վարկանիշային չափորոշիչներ'!$G$6:$GE$68,4,FALSE),0)</f>
        <v>0</v>
      </c>
      <c r="AL494" s="93">
        <f>IFERROR(VLOOKUP(U494,'Վարկանիշային չափորոշիչներ'!$G$6:$GE$68,4,FALSE),0)</f>
        <v>0</v>
      </c>
      <c r="AM494" s="93">
        <f>IFERROR(VLOOKUP(V494,'Վարկանիշային չափորոշիչներ'!$G$6:$GE$68,4,FALSE),0)</f>
        <v>0</v>
      </c>
      <c r="AN494" s="93">
        <f t="shared" si="142"/>
        <v>0</v>
      </c>
    </row>
    <row r="495" spans="1:40" ht="24" outlineLevel="2">
      <c r="A495" s="239">
        <v>1165</v>
      </c>
      <c r="B495" s="239">
        <v>11002</v>
      </c>
      <c r="C495" s="333" t="s">
        <v>588</v>
      </c>
      <c r="D495" s="240"/>
      <c r="E495" s="240"/>
      <c r="F495" s="241"/>
      <c r="G495" s="242"/>
      <c r="H495" s="241"/>
      <c r="I495" s="112"/>
      <c r="J495" s="112"/>
      <c r="K495" s="94"/>
      <c r="L495" s="94"/>
      <c r="M495" s="94"/>
      <c r="N495" s="94"/>
      <c r="O495" s="94"/>
      <c r="P495" s="94"/>
      <c r="Q495" s="94"/>
      <c r="R495" s="94"/>
      <c r="S495" s="94"/>
      <c r="T495" s="94"/>
      <c r="U495" s="94"/>
      <c r="V495" s="94"/>
      <c r="W495" s="93">
        <f t="shared" ref="W495:W510" si="148">AN495</f>
        <v>0</v>
      </c>
      <c r="X495" s="108"/>
      <c r="Y495" s="108"/>
      <c r="Z495" s="108"/>
      <c r="AA495" s="108"/>
      <c r="AB495" s="93">
        <f>IFERROR(VLOOKUP(K495,'Վարկանիշային չափորոշիչներ'!$G$6:$GE$68,4,FALSE),0)</f>
        <v>0</v>
      </c>
      <c r="AC495" s="93">
        <f>IFERROR(VLOOKUP(L495,'Վարկանիշային չափորոշիչներ'!$G$6:$GE$68,4,FALSE),0)</f>
        <v>0</v>
      </c>
      <c r="AD495" s="93">
        <f>IFERROR(VLOOKUP(M495,'Վարկանիշային չափորոշիչներ'!$G$6:$GE$68,4,FALSE),0)</f>
        <v>0</v>
      </c>
      <c r="AE495" s="93">
        <f>IFERROR(VLOOKUP(N495,'Վարկանիշային չափորոշիչներ'!$G$6:$GE$68,4,FALSE),0)</f>
        <v>0</v>
      </c>
      <c r="AF495" s="93">
        <f>IFERROR(VLOOKUP(O495,'Վարկանիշային չափորոշիչներ'!$G$6:$GE$68,4,FALSE),0)</f>
        <v>0</v>
      </c>
      <c r="AG495" s="93">
        <f>IFERROR(VLOOKUP(P495,'Վարկանիշային չափորոշիչներ'!$G$6:$GE$68,4,FALSE),0)</f>
        <v>0</v>
      </c>
      <c r="AH495" s="93">
        <f>IFERROR(VLOOKUP(Q495,'Վարկանիշային չափորոշիչներ'!$G$6:$GE$68,4,FALSE),0)</f>
        <v>0</v>
      </c>
      <c r="AI495" s="93">
        <f>IFERROR(VLOOKUP(R495,'Վարկանիշային չափորոշիչներ'!$G$6:$GE$68,4,FALSE),0)</f>
        <v>0</v>
      </c>
      <c r="AJ495" s="93">
        <f>IFERROR(VLOOKUP(S495,'Վարկանիշային չափորոշիչներ'!$G$6:$GE$68,4,FALSE),0)</f>
        <v>0</v>
      </c>
      <c r="AK495" s="93">
        <f>IFERROR(VLOOKUP(T495,'Վարկանիշային չափորոշիչներ'!$G$6:$GE$68,4,FALSE),0)</f>
        <v>0</v>
      </c>
      <c r="AL495" s="93">
        <f>IFERROR(VLOOKUP(U495,'Վարկանիշային չափորոշիչներ'!$G$6:$GE$68,4,FALSE),0)</f>
        <v>0</v>
      </c>
      <c r="AM495" s="93">
        <f>IFERROR(VLOOKUP(V495,'Վարկանիշային չափորոշիչներ'!$G$6:$GE$68,4,FALSE),0)</f>
        <v>0</v>
      </c>
      <c r="AN495" s="93">
        <f t="shared" si="142"/>
        <v>0</v>
      </c>
    </row>
    <row r="496" spans="1:40" ht="24" outlineLevel="2">
      <c r="A496" s="239">
        <v>1165</v>
      </c>
      <c r="B496" s="239">
        <v>11003</v>
      </c>
      <c r="C496" s="333" t="s">
        <v>589</v>
      </c>
      <c r="D496" s="240"/>
      <c r="E496" s="240"/>
      <c r="F496" s="241"/>
      <c r="G496" s="242"/>
      <c r="H496" s="242"/>
      <c r="I496" s="112"/>
      <c r="J496" s="112"/>
      <c r="K496" s="94"/>
      <c r="L496" s="94"/>
      <c r="M496" s="94"/>
      <c r="N496" s="94"/>
      <c r="O496" s="94"/>
      <c r="P496" s="94"/>
      <c r="Q496" s="94"/>
      <c r="R496" s="94"/>
      <c r="S496" s="94"/>
      <c r="T496" s="94"/>
      <c r="U496" s="94"/>
      <c r="V496" s="94"/>
      <c r="W496" s="93">
        <f t="shared" si="148"/>
        <v>0</v>
      </c>
      <c r="X496" s="108"/>
      <c r="Y496" s="108"/>
      <c r="Z496" s="108"/>
      <c r="AA496" s="108"/>
      <c r="AB496" s="93">
        <f>IFERROR(VLOOKUP(K496,'Վարկանիշային չափորոշիչներ'!$G$6:$GE$68,4,FALSE),0)</f>
        <v>0</v>
      </c>
      <c r="AC496" s="93">
        <f>IFERROR(VLOOKUP(L496,'Վարկանիշային չափորոշիչներ'!$G$6:$GE$68,4,FALSE),0)</f>
        <v>0</v>
      </c>
      <c r="AD496" s="93">
        <f>IFERROR(VLOOKUP(M496,'Վարկանիշային չափորոշիչներ'!$G$6:$GE$68,4,FALSE),0)</f>
        <v>0</v>
      </c>
      <c r="AE496" s="93">
        <f>IFERROR(VLOOKUP(N496,'Վարկանիշային չափորոշիչներ'!$G$6:$GE$68,4,FALSE),0)</f>
        <v>0</v>
      </c>
      <c r="AF496" s="93">
        <f>IFERROR(VLOOKUP(O496,'Վարկանիշային չափորոշիչներ'!$G$6:$GE$68,4,FALSE),0)</f>
        <v>0</v>
      </c>
      <c r="AG496" s="93">
        <f>IFERROR(VLOOKUP(P496,'Վարկանիշային չափորոշիչներ'!$G$6:$GE$68,4,FALSE),0)</f>
        <v>0</v>
      </c>
      <c r="AH496" s="93">
        <f>IFERROR(VLOOKUP(Q496,'Վարկանիշային չափորոշիչներ'!$G$6:$GE$68,4,FALSE),0)</f>
        <v>0</v>
      </c>
      <c r="AI496" s="93">
        <f>IFERROR(VLOOKUP(R496,'Վարկանիշային չափորոշիչներ'!$G$6:$GE$68,4,FALSE),0)</f>
        <v>0</v>
      </c>
      <c r="AJ496" s="93">
        <f>IFERROR(VLOOKUP(S496,'Վարկանիշային չափորոշիչներ'!$G$6:$GE$68,4,FALSE),0)</f>
        <v>0</v>
      </c>
      <c r="AK496" s="93">
        <f>IFERROR(VLOOKUP(T496,'Վարկանիշային չափորոշիչներ'!$G$6:$GE$68,4,FALSE),0)</f>
        <v>0</v>
      </c>
      <c r="AL496" s="93">
        <f>IFERROR(VLOOKUP(U496,'Վարկանիշային չափորոշիչներ'!$G$6:$GE$68,4,FALSE),0)</f>
        <v>0</v>
      </c>
      <c r="AM496" s="93">
        <f>IFERROR(VLOOKUP(V496,'Վարկանիշային չափորոշիչներ'!$G$6:$GE$68,4,FALSE),0)</f>
        <v>0</v>
      </c>
      <c r="AN496" s="93">
        <f t="shared" si="142"/>
        <v>0</v>
      </c>
    </row>
    <row r="497" spans="1:40" ht="24" outlineLevel="2">
      <c r="A497" s="239">
        <v>1165</v>
      </c>
      <c r="B497" s="239">
        <v>11004</v>
      </c>
      <c r="C497" s="333" t="s">
        <v>590</v>
      </c>
      <c r="D497" s="240"/>
      <c r="E497" s="240"/>
      <c r="F497" s="241"/>
      <c r="G497" s="241"/>
      <c r="H497" s="241"/>
      <c r="I497" s="112"/>
      <c r="J497" s="112"/>
      <c r="K497" s="94"/>
      <c r="L497" s="94"/>
      <c r="M497" s="94"/>
      <c r="N497" s="94"/>
      <c r="O497" s="94"/>
      <c r="P497" s="94"/>
      <c r="Q497" s="94"/>
      <c r="R497" s="94"/>
      <c r="S497" s="94"/>
      <c r="T497" s="94"/>
      <c r="U497" s="94"/>
      <c r="V497" s="94"/>
      <c r="W497" s="93">
        <f t="shared" si="148"/>
        <v>0</v>
      </c>
      <c r="X497" s="108"/>
      <c r="Y497" s="108"/>
      <c r="Z497" s="108"/>
      <c r="AA497" s="108"/>
      <c r="AB497" s="93">
        <f>IFERROR(VLOOKUP(K497,'Վարկանիշային չափորոշիչներ'!$G$6:$GE$68,4,FALSE),0)</f>
        <v>0</v>
      </c>
      <c r="AC497" s="93">
        <f>IFERROR(VLOOKUP(L497,'Վարկանիշային չափորոշիչներ'!$G$6:$GE$68,4,FALSE),0)</f>
        <v>0</v>
      </c>
      <c r="AD497" s="93">
        <f>IFERROR(VLOOKUP(M497,'Վարկանիշային չափորոշիչներ'!$G$6:$GE$68,4,FALSE),0)</f>
        <v>0</v>
      </c>
      <c r="AE497" s="93">
        <f>IFERROR(VLOOKUP(N497,'Վարկանիշային չափորոշիչներ'!$G$6:$GE$68,4,FALSE),0)</f>
        <v>0</v>
      </c>
      <c r="AF497" s="93">
        <f>IFERROR(VLOOKUP(O497,'Վարկանիշային չափորոշիչներ'!$G$6:$GE$68,4,FALSE),0)</f>
        <v>0</v>
      </c>
      <c r="AG497" s="93">
        <f>IFERROR(VLOOKUP(P497,'Վարկանիշային չափորոշիչներ'!$G$6:$GE$68,4,FALSE),0)</f>
        <v>0</v>
      </c>
      <c r="AH497" s="93">
        <f>IFERROR(VLOOKUP(Q497,'Վարկանիշային չափորոշիչներ'!$G$6:$GE$68,4,FALSE),0)</f>
        <v>0</v>
      </c>
      <c r="AI497" s="93">
        <f>IFERROR(VLOOKUP(R497,'Վարկանիշային չափորոշիչներ'!$G$6:$GE$68,4,FALSE),0)</f>
        <v>0</v>
      </c>
      <c r="AJ497" s="93">
        <f>IFERROR(VLOOKUP(S497,'Վարկանիշային չափորոշիչներ'!$G$6:$GE$68,4,FALSE),0)</f>
        <v>0</v>
      </c>
      <c r="AK497" s="93">
        <f>IFERROR(VLOOKUP(T497,'Վարկանիշային չափորոշիչներ'!$G$6:$GE$68,4,FALSE),0)</f>
        <v>0</v>
      </c>
      <c r="AL497" s="93">
        <f>IFERROR(VLOOKUP(U497,'Վարկանիշային չափորոշիչներ'!$G$6:$GE$68,4,FALSE),0)</f>
        <v>0</v>
      </c>
      <c r="AM497" s="93">
        <f>IFERROR(VLOOKUP(V497,'Վարկանիշային չափորոշիչներ'!$G$6:$GE$68,4,FALSE),0)</f>
        <v>0</v>
      </c>
      <c r="AN497" s="93">
        <f t="shared" si="142"/>
        <v>0</v>
      </c>
    </row>
    <row r="498" spans="1:40" ht="24" outlineLevel="2">
      <c r="A498" s="239">
        <v>1165</v>
      </c>
      <c r="B498" s="239">
        <v>11007</v>
      </c>
      <c r="C498" s="333" t="s">
        <v>591</v>
      </c>
      <c r="D498" s="240"/>
      <c r="E498" s="240"/>
      <c r="F498" s="241"/>
      <c r="G498" s="242"/>
      <c r="H498" s="242"/>
      <c r="I498" s="112"/>
      <c r="J498" s="112"/>
      <c r="K498" s="94"/>
      <c r="L498" s="94"/>
      <c r="M498" s="94"/>
      <c r="N498" s="94"/>
      <c r="O498" s="94"/>
      <c r="P498" s="94"/>
      <c r="Q498" s="94"/>
      <c r="R498" s="94"/>
      <c r="S498" s="94"/>
      <c r="T498" s="94"/>
      <c r="U498" s="94"/>
      <c r="V498" s="94"/>
      <c r="W498" s="93">
        <f t="shared" si="148"/>
        <v>0</v>
      </c>
      <c r="X498" s="108"/>
      <c r="Y498" s="108"/>
      <c r="Z498" s="108"/>
      <c r="AA498" s="108"/>
      <c r="AB498" s="93">
        <f>IFERROR(VLOOKUP(K498,'Վարկանիշային չափորոշիչներ'!$G$6:$GE$68,4,FALSE),0)</f>
        <v>0</v>
      </c>
      <c r="AC498" s="93">
        <f>IFERROR(VLOOKUP(L498,'Վարկանիշային չափորոշիչներ'!$G$6:$GE$68,4,FALSE),0)</f>
        <v>0</v>
      </c>
      <c r="AD498" s="93">
        <f>IFERROR(VLOOKUP(M498,'Վարկանիշային չափորոշիչներ'!$G$6:$GE$68,4,FALSE),0)</f>
        <v>0</v>
      </c>
      <c r="AE498" s="93">
        <f>IFERROR(VLOOKUP(N498,'Վարկանիշային չափորոշիչներ'!$G$6:$GE$68,4,FALSE),0)</f>
        <v>0</v>
      </c>
      <c r="AF498" s="93">
        <f>IFERROR(VLOOKUP(O498,'Վարկանիշային չափորոշիչներ'!$G$6:$GE$68,4,FALSE),0)</f>
        <v>0</v>
      </c>
      <c r="AG498" s="93">
        <f>IFERROR(VLOOKUP(P498,'Վարկանիշային չափորոշիչներ'!$G$6:$GE$68,4,FALSE),0)</f>
        <v>0</v>
      </c>
      <c r="AH498" s="93">
        <f>IFERROR(VLOOKUP(Q498,'Վարկանիշային չափորոշիչներ'!$G$6:$GE$68,4,FALSE),0)</f>
        <v>0</v>
      </c>
      <c r="AI498" s="93">
        <f>IFERROR(VLOOKUP(R498,'Վարկանիշային չափորոշիչներ'!$G$6:$GE$68,4,FALSE),0)</f>
        <v>0</v>
      </c>
      <c r="AJ498" s="93">
        <f>IFERROR(VLOOKUP(S498,'Վարկանիշային չափորոշիչներ'!$G$6:$GE$68,4,FALSE),0)</f>
        <v>0</v>
      </c>
      <c r="AK498" s="93">
        <f>IFERROR(VLOOKUP(T498,'Վարկանիշային չափորոշիչներ'!$G$6:$GE$68,4,FALSE),0)</f>
        <v>0</v>
      </c>
      <c r="AL498" s="93">
        <f>IFERROR(VLOOKUP(U498,'Վարկանիշային չափորոշիչներ'!$G$6:$GE$68,4,FALSE),0)</f>
        <v>0</v>
      </c>
      <c r="AM498" s="93">
        <f>IFERROR(VLOOKUP(V498,'Վարկանիշային չափորոշիչներ'!$G$6:$GE$68,4,FALSE),0)</f>
        <v>0</v>
      </c>
      <c r="AN498" s="93">
        <f t="shared" si="142"/>
        <v>0</v>
      </c>
    </row>
    <row r="499" spans="1:40" ht="24" outlineLevel="2">
      <c r="A499" s="239">
        <v>1165</v>
      </c>
      <c r="B499" s="239">
        <v>11009</v>
      </c>
      <c r="C499" s="333" t="s">
        <v>592</v>
      </c>
      <c r="D499" s="240"/>
      <c r="E499" s="240"/>
      <c r="F499" s="241"/>
      <c r="G499" s="242"/>
      <c r="H499" s="241"/>
      <c r="I499" s="112"/>
      <c r="J499" s="112"/>
      <c r="K499" s="94"/>
      <c r="L499" s="94"/>
      <c r="M499" s="94"/>
      <c r="N499" s="94"/>
      <c r="O499" s="94"/>
      <c r="P499" s="94"/>
      <c r="Q499" s="94"/>
      <c r="R499" s="94"/>
      <c r="S499" s="94"/>
      <c r="T499" s="94"/>
      <c r="U499" s="94"/>
      <c r="V499" s="94"/>
      <c r="W499" s="93">
        <f t="shared" si="148"/>
        <v>0</v>
      </c>
      <c r="X499" s="108"/>
      <c r="Y499" s="108"/>
      <c r="Z499" s="108"/>
      <c r="AA499" s="108"/>
      <c r="AB499" s="93">
        <f>IFERROR(VLOOKUP(K499,'Վարկանիշային չափորոշիչներ'!$G$6:$GE$68,4,FALSE),0)</f>
        <v>0</v>
      </c>
      <c r="AC499" s="93">
        <f>IFERROR(VLOOKUP(L499,'Վարկանիշային չափորոշիչներ'!$G$6:$GE$68,4,FALSE),0)</f>
        <v>0</v>
      </c>
      <c r="AD499" s="93">
        <f>IFERROR(VLOOKUP(M499,'Վարկանիշային չափորոշիչներ'!$G$6:$GE$68,4,FALSE),0)</f>
        <v>0</v>
      </c>
      <c r="AE499" s="93">
        <f>IFERROR(VLOOKUP(N499,'Վարկանիշային չափորոշիչներ'!$G$6:$GE$68,4,FALSE),0)</f>
        <v>0</v>
      </c>
      <c r="AF499" s="93">
        <f>IFERROR(VLOOKUP(O499,'Վարկանիշային չափորոշիչներ'!$G$6:$GE$68,4,FALSE),0)</f>
        <v>0</v>
      </c>
      <c r="AG499" s="93">
        <f>IFERROR(VLOOKUP(P499,'Վարկանիշային չափորոշիչներ'!$G$6:$GE$68,4,FALSE),0)</f>
        <v>0</v>
      </c>
      <c r="AH499" s="93">
        <f>IFERROR(VLOOKUP(Q499,'Վարկանիշային չափորոշիչներ'!$G$6:$GE$68,4,FALSE),0)</f>
        <v>0</v>
      </c>
      <c r="AI499" s="93">
        <f>IFERROR(VLOOKUP(R499,'Վարկանիշային չափորոշիչներ'!$G$6:$GE$68,4,FALSE),0)</f>
        <v>0</v>
      </c>
      <c r="AJ499" s="93">
        <f>IFERROR(VLOOKUP(S499,'Վարկանիշային չափորոշիչներ'!$G$6:$GE$68,4,FALSE),0)</f>
        <v>0</v>
      </c>
      <c r="AK499" s="93">
        <f>IFERROR(VLOOKUP(T499,'Վարկանիշային չափորոշիչներ'!$G$6:$GE$68,4,FALSE),0)</f>
        <v>0</v>
      </c>
      <c r="AL499" s="93">
        <f>IFERROR(VLOOKUP(U499,'Վարկանիշային չափորոշիչներ'!$G$6:$GE$68,4,FALSE),0)</f>
        <v>0</v>
      </c>
      <c r="AM499" s="93">
        <f>IFERROR(VLOOKUP(V499,'Վարկանիշային չափորոշիչներ'!$G$6:$GE$68,4,FALSE),0)</f>
        <v>0</v>
      </c>
      <c r="AN499" s="93">
        <f t="shared" si="142"/>
        <v>0</v>
      </c>
    </row>
    <row r="500" spans="1:40" ht="36" outlineLevel="2">
      <c r="A500" s="239">
        <v>1165</v>
      </c>
      <c r="B500" s="239">
        <v>11010</v>
      </c>
      <c r="C500" s="333" t="s">
        <v>593</v>
      </c>
      <c r="D500" s="248"/>
      <c r="E500" s="248"/>
      <c r="F500" s="258"/>
      <c r="G500" s="242"/>
      <c r="H500" s="273"/>
      <c r="I500" s="119"/>
      <c r="J500" s="119"/>
      <c r="K500" s="95"/>
      <c r="L500" s="95"/>
      <c r="M500" s="95"/>
      <c r="N500" s="95"/>
      <c r="O500" s="95"/>
      <c r="P500" s="95"/>
      <c r="Q500" s="95"/>
      <c r="R500" s="95"/>
      <c r="S500" s="95"/>
      <c r="T500" s="95"/>
      <c r="U500" s="95"/>
      <c r="V500" s="95"/>
      <c r="W500" s="93">
        <f t="shared" si="148"/>
        <v>0</v>
      </c>
      <c r="X500" s="108"/>
      <c r="Y500" s="108"/>
      <c r="Z500" s="108"/>
      <c r="AA500" s="108"/>
      <c r="AB500" s="93">
        <f>IFERROR(VLOOKUP(K500,'Վարկանիշային չափորոշիչներ'!$G$6:$GE$68,4,FALSE),0)</f>
        <v>0</v>
      </c>
      <c r="AC500" s="93">
        <f>IFERROR(VLOOKUP(L500,'Վարկանիշային չափորոշիչներ'!$G$6:$GE$68,4,FALSE),0)</f>
        <v>0</v>
      </c>
      <c r="AD500" s="93">
        <f>IFERROR(VLOOKUP(M500,'Վարկանիշային չափորոշիչներ'!$G$6:$GE$68,4,FALSE),0)</f>
        <v>0</v>
      </c>
      <c r="AE500" s="93">
        <f>IFERROR(VLOOKUP(N500,'Վարկանիշային չափորոշիչներ'!$G$6:$GE$68,4,FALSE),0)</f>
        <v>0</v>
      </c>
      <c r="AF500" s="93">
        <f>IFERROR(VLOOKUP(O500,'Վարկանիշային չափորոշիչներ'!$G$6:$GE$68,4,FALSE),0)</f>
        <v>0</v>
      </c>
      <c r="AG500" s="93">
        <f>IFERROR(VLOOKUP(P500,'Վարկանիշային չափորոշիչներ'!$G$6:$GE$68,4,FALSE),0)</f>
        <v>0</v>
      </c>
      <c r="AH500" s="93">
        <f>IFERROR(VLOOKUP(Q500,'Վարկանիշային չափորոշիչներ'!$G$6:$GE$68,4,FALSE),0)</f>
        <v>0</v>
      </c>
      <c r="AI500" s="93">
        <f>IFERROR(VLOOKUP(R500,'Վարկանիշային չափորոշիչներ'!$G$6:$GE$68,4,FALSE),0)</f>
        <v>0</v>
      </c>
      <c r="AJ500" s="93">
        <f>IFERROR(VLOOKUP(S500,'Վարկանիշային չափորոշիչներ'!$G$6:$GE$68,4,FALSE),0)</f>
        <v>0</v>
      </c>
      <c r="AK500" s="93">
        <f>IFERROR(VLOOKUP(T500,'Վարկանիշային չափորոշիչներ'!$G$6:$GE$68,4,FALSE),0)</f>
        <v>0</v>
      </c>
      <c r="AL500" s="93">
        <f>IFERROR(VLOOKUP(U500,'Վարկանիշային չափորոշիչներ'!$G$6:$GE$68,4,FALSE),0)</f>
        <v>0</v>
      </c>
      <c r="AM500" s="93">
        <f>IFERROR(VLOOKUP(V500,'Վարկանիշային չափորոշիչներ'!$G$6:$GE$68,4,FALSE),0)</f>
        <v>0</v>
      </c>
      <c r="AN500" s="93">
        <f t="shared" si="142"/>
        <v>0</v>
      </c>
    </row>
    <row r="501" spans="1:40" ht="24" outlineLevel="2">
      <c r="A501" s="239">
        <v>1165</v>
      </c>
      <c r="B501" s="239">
        <v>12001</v>
      </c>
      <c r="C501" s="333" t="s">
        <v>594</v>
      </c>
      <c r="D501" s="248"/>
      <c r="E501" s="248"/>
      <c r="F501" s="241"/>
      <c r="G501" s="264"/>
      <c r="H501" s="242"/>
      <c r="I501" s="112"/>
      <c r="J501" s="112"/>
      <c r="K501" s="94"/>
      <c r="L501" s="94"/>
      <c r="M501" s="94"/>
      <c r="N501" s="94"/>
      <c r="O501" s="94"/>
      <c r="P501" s="94"/>
      <c r="Q501" s="94"/>
      <c r="R501" s="94"/>
      <c r="S501" s="94"/>
      <c r="T501" s="94"/>
      <c r="U501" s="94"/>
      <c r="V501" s="94"/>
      <c r="W501" s="93">
        <f t="shared" si="148"/>
        <v>0</v>
      </c>
      <c r="X501" s="108"/>
      <c r="Y501" s="108"/>
      <c r="Z501" s="108"/>
      <c r="AA501" s="108"/>
      <c r="AB501" s="93">
        <f>IFERROR(VLOOKUP(K501,'Վարկանիշային չափորոշիչներ'!$G$6:$GE$68,4,FALSE),0)</f>
        <v>0</v>
      </c>
      <c r="AC501" s="93">
        <f>IFERROR(VLOOKUP(L501,'Վարկանիշային չափորոշիչներ'!$G$6:$GE$68,4,FALSE),0)</f>
        <v>0</v>
      </c>
      <c r="AD501" s="93">
        <f>IFERROR(VLOOKUP(M501,'Վարկանիշային չափորոշիչներ'!$G$6:$GE$68,4,FALSE),0)</f>
        <v>0</v>
      </c>
      <c r="AE501" s="93">
        <f>IFERROR(VLOOKUP(N501,'Վարկանիշային չափորոշիչներ'!$G$6:$GE$68,4,FALSE),0)</f>
        <v>0</v>
      </c>
      <c r="AF501" s="93">
        <f>IFERROR(VLOOKUP(O501,'Վարկանիշային չափորոշիչներ'!$G$6:$GE$68,4,FALSE),0)</f>
        <v>0</v>
      </c>
      <c r="AG501" s="93">
        <f>IFERROR(VLOOKUP(P501,'Վարկանիշային չափորոշիչներ'!$G$6:$GE$68,4,FALSE),0)</f>
        <v>0</v>
      </c>
      <c r="AH501" s="93">
        <f>IFERROR(VLOOKUP(Q501,'Վարկանիշային չափորոշիչներ'!$G$6:$GE$68,4,FALSE),0)</f>
        <v>0</v>
      </c>
      <c r="AI501" s="93">
        <f>IFERROR(VLOOKUP(R501,'Վարկանիշային չափորոշիչներ'!$G$6:$GE$68,4,FALSE),0)</f>
        <v>0</v>
      </c>
      <c r="AJ501" s="93">
        <f>IFERROR(VLOOKUP(S501,'Վարկանիշային չափորոշիչներ'!$G$6:$GE$68,4,FALSE),0)</f>
        <v>0</v>
      </c>
      <c r="AK501" s="93">
        <f>IFERROR(VLOOKUP(T501,'Վարկանիշային չափորոշիչներ'!$G$6:$GE$68,4,FALSE),0)</f>
        <v>0</v>
      </c>
      <c r="AL501" s="93">
        <f>IFERROR(VLOOKUP(U501,'Վարկանիշային չափորոշիչներ'!$G$6:$GE$68,4,FALSE),0)</f>
        <v>0</v>
      </c>
      <c r="AM501" s="93">
        <f>IFERROR(VLOOKUP(V501,'Վարկանիշային չափորոշիչներ'!$G$6:$GE$68,4,FALSE),0)</f>
        <v>0</v>
      </c>
      <c r="AN501" s="93">
        <f t="shared" si="142"/>
        <v>0</v>
      </c>
    </row>
    <row r="502" spans="1:40" ht="36" outlineLevel="2">
      <c r="A502" s="239">
        <v>1165</v>
      </c>
      <c r="B502" s="239">
        <v>12002</v>
      </c>
      <c r="C502" s="333" t="s">
        <v>595</v>
      </c>
      <c r="D502" s="248"/>
      <c r="E502" s="248"/>
      <c r="F502" s="241"/>
      <c r="G502" s="264"/>
      <c r="H502" s="242"/>
      <c r="I502" s="112"/>
      <c r="J502" s="112"/>
      <c r="K502" s="94"/>
      <c r="L502" s="94"/>
      <c r="M502" s="94"/>
      <c r="N502" s="94"/>
      <c r="O502" s="94"/>
      <c r="P502" s="94"/>
      <c r="Q502" s="94"/>
      <c r="R502" s="94"/>
      <c r="S502" s="94"/>
      <c r="T502" s="94"/>
      <c r="U502" s="94"/>
      <c r="V502" s="94"/>
      <c r="W502" s="93">
        <f t="shared" si="148"/>
        <v>0</v>
      </c>
      <c r="X502" s="108"/>
      <c r="Y502" s="108"/>
      <c r="Z502" s="108"/>
      <c r="AA502" s="108"/>
      <c r="AB502" s="93">
        <f>IFERROR(VLOOKUP(K502,'Վարկանիշային չափորոշիչներ'!$G$6:$GE$68,4,FALSE),0)</f>
        <v>0</v>
      </c>
      <c r="AC502" s="93">
        <f>IFERROR(VLOOKUP(L502,'Վարկանիշային չափորոշիչներ'!$G$6:$GE$68,4,FALSE),0)</f>
        <v>0</v>
      </c>
      <c r="AD502" s="93">
        <f>IFERROR(VLOOKUP(M502,'Վարկանիշային չափորոշիչներ'!$G$6:$GE$68,4,FALSE),0)</f>
        <v>0</v>
      </c>
      <c r="AE502" s="93">
        <f>IFERROR(VLOOKUP(N502,'Վարկանիշային չափորոշիչներ'!$G$6:$GE$68,4,FALSE),0)</f>
        <v>0</v>
      </c>
      <c r="AF502" s="93">
        <f>IFERROR(VLOOKUP(O502,'Վարկանիշային չափորոշիչներ'!$G$6:$GE$68,4,FALSE),0)</f>
        <v>0</v>
      </c>
      <c r="AG502" s="93">
        <f>IFERROR(VLOOKUP(P502,'Վարկանիշային չափորոշիչներ'!$G$6:$GE$68,4,FALSE),0)</f>
        <v>0</v>
      </c>
      <c r="AH502" s="93">
        <f>IFERROR(VLOOKUP(Q502,'Վարկանիշային չափորոշիչներ'!$G$6:$GE$68,4,FALSE),0)</f>
        <v>0</v>
      </c>
      <c r="AI502" s="93">
        <f>IFERROR(VLOOKUP(R502,'Վարկանիշային չափորոշիչներ'!$G$6:$GE$68,4,FALSE),0)</f>
        <v>0</v>
      </c>
      <c r="AJ502" s="93">
        <f>IFERROR(VLOOKUP(S502,'Վարկանիշային չափորոշիչներ'!$G$6:$GE$68,4,FALSE),0)</f>
        <v>0</v>
      </c>
      <c r="AK502" s="93">
        <f>IFERROR(VLOOKUP(T502,'Վարկանիշային չափորոշիչներ'!$G$6:$GE$68,4,FALSE),0)</f>
        <v>0</v>
      </c>
      <c r="AL502" s="93">
        <f>IFERROR(VLOOKUP(U502,'Վարկանիշային չափորոշիչներ'!$G$6:$GE$68,4,FALSE),0)</f>
        <v>0</v>
      </c>
      <c r="AM502" s="93">
        <f>IFERROR(VLOOKUP(V502,'Վարկանիշային չափորոշիչներ'!$G$6:$GE$68,4,FALSE),0)</f>
        <v>0</v>
      </c>
      <c r="AN502" s="93">
        <f t="shared" si="142"/>
        <v>0</v>
      </c>
    </row>
    <row r="503" spans="1:40" ht="24" outlineLevel="2">
      <c r="A503" s="239">
        <v>1165</v>
      </c>
      <c r="B503" s="239">
        <v>11013</v>
      </c>
      <c r="C503" s="333" t="s">
        <v>596</v>
      </c>
      <c r="D503" s="285"/>
      <c r="E503" s="263"/>
      <c r="F503" s="241"/>
      <c r="G503" s="242"/>
      <c r="H503" s="242"/>
      <c r="I503" s="112"/>
      <c r="J503" s="112"/>
      <c r="K503" s="94"/>
      <c r="L503" s="94"/>
      <c r="M503" s="94"/>
      <c r="N503" s="94"/>
      <c r="O503" s="94"/>
      <c r="P503" s="94"/>
      <c r="Q503" s="94"/>
      <c r="R503" s="94"/>
      <c r="S503" s="94"/>
      <c r="T503" s="94"/>
      <c r="U503" s="94"/>
      <c r="V503" s="94"/>
      <c r="W503" s="93">
        <f t="shared" si="148"/>
        <v>0</v>
      </c>
      <c r="X503" s="108"/>
      <c r="Y503" s="108"/>
      <c r="Z503" s="108"/>
      <c r="AA503" s="108"/>
      <c r="AB503" s="93">
        <f>IFERROR(VLOOKUP(K503,'Վարկանիշային չափորոշիչներ'!$G$6:$GE$68,4,FALSE),0)</f>
        <v>0</v>
      </c>
      <c r="AC503" s="93">
        <f>IFERROR(VLOOKUP(L503,'Վարկանիշային չափորոշիչներ'!$G$6:$GE$68,4,FALSE),0)</f>
        <v>0</v>
      </c>
      <c r="AD503" s="93">
        <f>IFERROR(VLOOKUP(M503,'Վարկանիշային չափորոշիչներ'!$G$6:$GE$68,4,FALSE),0)</f>
        <v>0</v>
      </c>
      <c r="AE503" s="93">
        <f>IFERROR(VLOOKUP(N503,'Վարկանիշային չափորոշիչներ'!$G$6:$GE$68,4,FALSE),0)</f>
        <v>0</v>
      </c>
      <c r="AF503" s="93">
        <f>IFERROR(VLOOKUP(O503,'Վարկանիշային չափորոշիչներ'!$G$6:$GE$68,4,FALSE),0)</f>
        <v>0</v>
      </c>
      <c r="AG503" s="93">
        <f>IFERROR(VLOOKUP(P503,'Վարկանիշային չափորոշիչներ'!$G$6:$GE$68,4,FALSE),0)</f>
        <v>0</v>
      </c>
      <c r="AH503" s="93">
        <f>IFERROR(VLOOKUP(Q503,'Վարկանիշային չափորոշիչներ'!$G$6:$GE$68,4,FALSE),0)</f>
        <v>0</v>
      </c>
      <c r="AI503" s="93">
        <f>IFERROR(VLOOKUP(R503,'Վարկանիշային չափորոշիչներ'!$G$6:$GE$68,4,FALSE),0)</f>
        <v>0</v>
      </c>
      <c r="AJ503" s="93">
        <f>IFERROR(VLOOKUP(S503,'Վարկանիշային չափորոշիչներ'!$G$6:$GE$68,4,FALSE),0)</f>
        <v>0</v>
      </c>
      <c r="AK503" s="93">
        <f>IFERROR(VLOOKUP(T503,'Վարկանիշային չափորոշիչներ'!$G$6:$GE$68,4,FALSE),0)</f>
        <v>0</v>
      </c>
      <c r="AL503" s="93">
        <f>IFERROR(VLOOKUP(U503,'Վարկանիշային չափորոշիչներ'!$G$6:$GE$68,4,FALSE),0)</f>
        <v>0</v>
      </c>
      <c r="AM503" s="93">
        <f>IFERROR(VLOOKUP(V503,'Վարկանիշային չափորոշիչներ'!$G$6:$GE$68,4,FALSE),0)</f>
        <v>0</v>
      </c>
      <c r="AN503" s="93">
        <f t="shared" si="142"/>
        <v>0</v>
      </c>
    </row>
    <row r="504" spans="1:40" ht="36" outlineLevel="2">
      <c r="A504" s="239">
        <v>1165</v>
      </c>
      <c r="B504" s="239">
        <v>12006</v>
      </c>
      <c r="C504" s="333" t="s">
        <v>597</v>
      </c>
      <c r="D504" s="285"/>
      <c r="E504" s="263"/>
      <c r="F504" s="241"/>
      <c r="G504" s="242"/>
      <c r="H504" s="242"/>
      <c r="I504" s="112"/>
      <c r="J504" s="112"/>
      <c r="K504" s="94"/>
      <c r="L504" s="94"/>
      <c r="M504" s="94"/>
      <c r="N504" s="94"/>
      <c r="O504" s="94"/>
      <c r="P504" s="94"/>
      <c r="Q504" s="94"/>
      <c r="R504" s="94"/>
      <c r="S504" s="94"/>
      <c r="T504" s="94"/>
      <c r="U504" s="94"/>
      <c r="V504" s="94"/>
      <c r="W504" s="93">
        <f t="shared" si="148"/>
        <v>0</v>
      </c>
      <c r="X504" s="108"/>
      <c r="Y504" s="108"/>
      <c r="Z504" s="108"/>
      <c r="AA504" s="108"/>
      <c r="AB504" s="93">
        <f>IFERROR(VLOOKUP(K504,'Վարկանիշային չափորոշիչներ'!$G$6:$GE$68,4,FALSE),0)</f>
        <v>0</v>
      </c>
      <c r="AC504" s="93">
        <f>IFERROR(VLOOKUP(L504,'Վարկանիշային չափորոշիչներ'!$G$6:$GE$68,4,FALSE),0)</f>
        <v>0</v>
      </c>
      <c r="AD504" s="93">
        <f>IFERROR(VLOOKUP(M504,'Վարկանիշային չափորոշիչներ'!$G$6:$GE$68,4,FALSE),0)</f>
        <v>0</v>
      </c>
      <c r="AE504" s="93">
        <f>IFERROR(VLOOKUP(N504,'Վարկանիշային չափորոշիչներ'!$G$6:$GE$68,4,FALSE),0)</f>
        <v>0</v>
      </c>
      <c r="AF504" s="93">
        <f>IFERROR(VLOOKUP(O504,'Վարկանիշային չափորոշիչներ'!$G$6:$GE$68,4,FALSE),0)</f>
        <v>0</v>
      </c>
      <c r="AG504" s="93">
        <f>IFERROR(VLOOKUP(P504,'Վարկանիշային չափորոշիչներ'!$G$6:$GE$68,4,FALSE),0)</f>
        <v>0</v>
      </c>
      <c r="AH504" s="93">
        <f>IFERROR(VLOOKUP(Q504,'Վարկանիշային չափորոշիչներ'!$G$6:$GE$68,4,FALSE),0)</f>
        <v>0</v>
      </c>
      <c r="AI504" s="93">
        <f>IFERROR(VLOOKUP(R504,'Վարկանիշային չափորոշիչներ'!$G$6:$GE$68,4,FALSE),0)</f>
        <v>0</v>
      </c>
      <c r="AJ504" s="93">
        <f>IFERROR(VLOOKUP(S504,'Վարկանիշային չափորոշիչներ'!$G$6:$GE$68,4,FALSE),0)</f>
        <v>0</v>
      </c>
      <c r="AK504" s="93">
        <f>IFERROR(VLOOKUP(T504,'Վարկանիշային չափորոշիչներ'!$G$6:$GE$68,4,FALSE),0)</f>
        <v>0</v>
      </c>
      <c r="AL504" s="93">
        <f>IFERROR(VLOOKUP(U504,'Վարկանիշային չափորոշիչներ'!$G$6:$GE$68,4,FALSE),0)</f>
        <v>0</v>
      </c>
      <c r="AM504" s="93">
        <f>IFERROR(VLOOKUP(V504,'Վարկանիշային չափորոշիչներ'!$G$6:$GE$68,4,FALSE),0)</f>
        <v>0</v>
      </c>
      <c r="AN504" s="93">
        <f t="shared" si="142"/>
        <v>0</v>
      </c>
    </row>
    <row r="505" spans="1:40" s="44" customFormat="1" outlineLevel="2">
      <c r="A505" s="239">
        <v>1165</v>
      </c>
      <c r="B505" s="239">
        <v>11012</v>
      </c>
      <c r="C505" s="333" t="s">
        <v>598</v>
      </c>
      <c r="D505" s="240"/>
      <c r="E505" s="240"/>
      <c r="F505" s="241"/>
      <c r="G505" s="242"/>
      <c r="H505" s="242"/>
      <c r="I505" s="112"/>
      <c r="J505" s="112"/>
      <c r="K505" s="94"/>
      <c r="L505" s="94"/>
      <c r="M505" s="94"/>
      <c r="N505" s="94"/>
      <c r="O505" s="94"/>
      <c r="P505" s="94"/>
      <c r="Q505" s="94"/>
      <c r="R505" s="94"/>
      <c r="S505" s="94"/>
      <c r="T505" s="94"/>
      <c r="U505" s="94"/>
      <c r="V505" s="94"/>
      <c r="W505" s="93">
        <f t="shared" si="148"/>
        <v>0</v>
      </c>
      <c r="X505" s="124"/>
      <c r="Y505" s="124"/>
      <c r="Z505" s="124"/>
      <c r="AA505" s="124"/>
      <c r="AB505" s="93">
        <f>IFERROR(VLOOKUP(K505,'Վարկանիշային չափորոշիչներ'!$G$6:$GE$68,4,FALSE),0)</f>
        <v>0</v>
      </c>
      <c r="AC505" s="93">
        <f>IFERROR(VLOOKUP(L505,'Վարկանիշային չափորոշիչներ'!$G$6:$GE$68,4,FALSE),0)</f>
        <v>0</v>
      </c>
      <c r="AD505" s="93">
        <f>IFERROR(VLOOKUP(M505,'Վարկանիշային չափորոշիչներ'!$G$6:$GE$68,4,FALSE),0)</f>
        <v>0</v>
      </c>
      <c r="AE505" s="93">
        <f>IFERROR(VLOOKUP(N505,'Վարկանիշային չափորոշիչներ'!$G$6:$GE$68,4,FALSE),0)</f>
        <v>0</v>
      </c>
      <c r="AF505" s="93">
        <f>IFERROR(VLOOKUP(O505,'Վարկանիշային չափորոշիչներ'!$G$6:$GE$68,4,FALSE),0)</f>
        <v>0</v>
      </c>
      <c r="AG505" s="93">
        <f>IFERROR(VLOOKUP(P505,'Վարկանիշային չափորոշիչներ'!$G$6:$GE$68,4,FALSE),0)</f>
        <v>0</v>
      </c>
      <c r="AH505" s="93">
        <f>IFERROR(VLOOKUP(Q505,'Վարկանիշային չափորոշիչներ'!$G$6:$GE$68,4,FALSE),0)</f>
        <v>0</v>
      </c>
      <c r="AI505" s="93">
        <f>IFERROR(VLOOKUP(R505,'Վարկանիշային չափորոշիչներ'!$G$6:$GE$68,4,FALSE),0)</f>
        <v>0</v>
      </c>
      <c r="AJ505" s="93">
        <f>IFERROR(VLOOKUP(S505,'Վարկանիշային չափորոշիչներ'!$G$6:$GE$68,4,FALSE),0)</f>
        <v>0</v>
      </c>
      <c r="AK505" s="93">
        <f>IFERROR(VLOOKUP(T505,'Վարկանիշային չափորոշիչներ'!$G$6:$GE$68,4,FALSE),0)</f>
        <v>0</v>
      </c>
      <c r="AL505" s="93">
        <f>IFERROR(VLOOKUP(U505,'Վարկանիշային չափորոշիչներ'!$G$6:$GE$68,4,FALSE),0)</f>
        <v>0</v>
      </c>
      <c r="AM505" s="93">
        <f>IFERROR(VLOOKUP(V505,'Վարկանիշային չափորոշիչներ'!$G$6:$GE$68,4,FALSE),0)</f>
        <v>0</v>
      </c>
      <c r="AN505" s="93">
        <f t="shared" si="142"/>
        <v>0</v>
      </c>
    </row>
    <row r="506" spans="1:40" outlineLevel="2">
      <c r="A506" s="239">
        <v>1165</v>
      </c>
      <c r="B506" s="239">
        <v>12003</v>
      </c>
      <c r="C506" s="333" t="s">
        <v>599</v>
      </c>
      <c r="D506" s="285"/>
      <c r="E506" s="263"/>
      <c r="F506" s="241"/>
      <c r="G506" s="242"/>
      <c r="H506" s="242"/>
      <c r="I506" s="112"/>
      <c r="J506" s="112"/>
      <c r="K506" s="94"/>
      <c r="L506" s="94"/>
      <c r="M506" s="94"/>
      <c r="N506" s="94"/>
      <c r="O506" s="94"/>
      <c r="P506" s="94"/>
      <c r="Q506" s="94"/>
      <c r="R506" s="94"/>
      <c r="S506" s="94"/>
      <c r="T506" s="94"/>
      <c r="U506" s="94"/>
      <c r="V506" s="94"/>
      <c r="W506" s="93">
        <f t="shared" si="148"/>
        <v>0</v>
      </c>
      <c r="X506" s="108"/>
      <c r="Y506" s="108"/>
      <c r="Z506" s="108"/>
      <c r="AA506" s="108"/>
      <c r="AB506" s="93">
        <f>IFERROR(VLOOKUP(K506,'Վարկանիշային չափորոշիչներ'!$G$6:$GE$68,4,FALSE),0)</f>
        <v>0</v>
      </c>
      <c r="AC506" s="93">
        <f>IFERROR(VLOOKUP(L506,'Վարկանիշային չափորոշիչներ'!$G$6:$GE$68,4,FALSE),0)</f>
        <v>0</v>
      </c>
      <c r="AD506" s="93">
        <f>IFERROR(VLOOKUP(M506,'Վարկանիշային չափորոշիչներ'!$G$6:$GE$68,4,FALSE),0)</f>
        <v>0</v>
      </c>
      <c r="AE506" s="93">
        <f>IFERROR(VLOOKUP(N506,'Վարկանիշային չափորոշիչներ'!$G$6:$GE$68,4,FALSE),0)</f>
        <v>0</v>
      </c>
      <c r="AF506" s="93">
        <f>IFERROR(VLOOKUP(O506,'Վարկանիշային չափորոշիչներ'!$G$6:$GE$68,4,FALSE),0)</f>
        <v>0</v>
      </c>
      <c r="AG506" s="93">
        <f>IFERROR(VLOOKUP(P506,'Վարկանիշային չափորոշիչներ'!$G$6:$GE$68,4,FALSE),0)</f>
        <v>0</v>
      </c>
      <c r="AH506" s="93">
        <f>IFERROR(VLOOKUP(Q506,'Վարկանիշային չափորոշիչներ'!$G$6:$GE$68,4,FALSE),0)</f>
        <v>0</v>
      </c>
      <c r="AI506" s="93">
        <f>IFERROR(VLOOKUP(R506,'Վարկանիշային չափորոշիչներ'!$G$6:$GE$68,4,FALSE),0)</f>
        <v>0</v>
      </c>
      <c r="AJ506" s="93">
        <f>IFERROR(VLOOKUP(S506,'Վարկանիշային չափորոշիչներ'!$G$6:$GE$68,4,FALSE),0)</f>
        <v>0</v>
      </c>
      <c r="AK506" s="93">
        <f>IFERROR(VLOOKUP(T506,'Վարկանիշային չափորոշիչներ'!$G$6:$GE$68,4,FALSE),0)</f>
        <v>0</v>
      </c>
      <c r="AL506" s="93">
        <f>IFERROR(VLOOKUP(U506,'Վարկանիշային չափորոշիչներ'!$G$6:$GE$68,4,FALSE),0)</f>
        <v>0</v>
      </c>
      <c r="AM506" s="93">
        <f>IFERROR(VLOOKUP(V506,'Վարկանիշային չափորոշիչներ'!$G$6:$GE$68,4,FALSE),0)</f>
        <v>0</v>
      </c>
      <c r="AN506" s="93">
        <f t="shared" si="142"/>
        <v>0</v>
      </c>
    </row>
    <row r="507" spans="1:40" ht="24" outlineLevel="2">
      <c r="A507" s="239">
        <v>1165</v>
      </c>
      <c r="B507" s="252">
        <v>11014</v>
      </c>
      <c r="C507" s="333" t="s">
        <v>600</v>
      </c>
      <c r="D507" s="285"/>
      <c r="E507" s="263"/>
      <c r="F507" s="241"/>
      <c r="G507" s="242"/>
      <c r="H507" s="242"/>
      <c r="I507" s="112"/>
      <c r="J507" s="112"/>
      <c r="K507" s="94"/>
      <c r="L507" s="94"/>
      <c r="M507" s="94"/>
      <c r="N507" s="94"/>
      <c r="O507" s="94"/>
      <c r="P507" s="94"/>
      <c r="Q507" s="94"/>
      <c r="R507" s="94"/>
      <c r="S507" s="94"/>
      <c r="T507" s="94"/>
      <c r="U507" s="94"/>
      <c r="V507" s="94"/>
      <c r="W507" s="93">
        <f t="shared" si="148"/>
        <v>0</v>
      </c>
      <c r="X507" s="108"/>
      <c r="Y507" s="108"/>
      <c r="Z507" s="108"/>
      <c r="AA507" s="108"/>
      <c r="AB507" s="93">
        <f>IFERROR(VLOOKUP(K507,'Վարկանիշային չափորոշիչներ'!$G$6:$GE$68,4,FALSE),0)</f>
        <v>0</v>
      </c>
      <c r="AC507" s="93">
        <f>IFERROR(VLOOKUP(L507,'Վարկանիշային չափորոշիչներ'!$G$6:$GE$68,4,FALSE),0)</f>
        <v>0</v>
      </c>
      <c r="AD507" s="93">
        <f>IFERROR(VLOOKUP(M507,'Վարկանիշային չափորոշիչներ'!$G$6:$GE$68,4,FALSE),0)</f>
        <v>0</v>
      </c>
      <c r="AE507" s="93">
        <f>IFERROR(VLOOKUP(N507,'Վարկանիշային չափորոշիչներ'!$G$6:$GE$68,4,FALSE),0)</f>
        <v>0</v>
      </c>
      <c r="AF507" s="93">
        <f>IFERROR(VLOOKUP(O507,'Վարկանիշային չափորոշիչներ'!$G$6:$GE$68,4,FALSE),0)</f>
        <v>0</v>
      </c>
      <c r="AG507" s="93">
        <f>IFERROR(VLOOKUP(P507,'Վարկանիշային չափորոշիչներ'!$G$6:$GE$68,4,FALSE),0)</f>
        <v>0</v>
      </c>
      <c r="AH507" s="93">
        <f>IFERROR(VLOOKUP(Q507,'Վարկանիշային չափորոշիչներ'!$G$6:$GE$68,4,FALSE),0)</f>
        <v>0</v>
      </c>
      <c r="AI507" s="93">
        <f>IFERROR(VLOOKUP(R507,'Վարկանիշային չափորոշիչներ'!$G$6:$GE$68,4,FALSE),0)</f>
        <v>0</v>
      </c>
      <c r="AJ507" s="93">
        <f>IFERROR(VLOOKUP(S507,'Վարկանիշային չափորոշիչներ'!$G$6:$GE$68,4,FALSE),0)</f>
        <v>0</v>
      </c>
      <c r="AK507" s="93">
        <f>IFERROR(VLOOKUP(T507,'Վարկանիշային չափորոշիչներ'!$G$6:$GE$68,4,FALSE),0)</f>
        <v>0</v>
      </c>
      <c r="AL507" s="93">
        <f>IFERROR(VLOOKUP(U507,'Վարկանիշային չափորոշիչներ'!$G$6:$GE$68,4,FALSE),0)</f>
        <v>0</v>
      </c>
      <c r="AM507" s="93">
        <f>IFERROR(VLOOKUP(V507,'Վարկանիշային չափորոշիչներ'!$G$6:$GE$68,4,FALSE),0)</f>
        <v>0</v>
      </c>
      <c r="AN507" s="93">
        <f t="shared" si="142"/>
        <v>0</v>
      </c>
    </row>
    <row r="508" spans="1:40" ht="24" outlineLevel="2">
      <c r="A508" s="239">
        <v>1165</v>
      </c>
      <c r="B508" s="252">
        <v>12004</v>
      </c>
      <c r="C508" s="333" t="s">
        <v>601</v>
      </c>
      <c r="D508" s="285"/>
      <c r="E508" s="263"/>
      <c r="F508" s="241"/>
      <c r="G508" s="242"/>
      <c r="H508" s="242"/>
      <c r="I508" s="112"/>
      <c r="J508" s="112"/>
      <c r="K508" s="94"/>
      <c r="L508" s="94"/>
      <c r="M508" s="94"/>
      <c r="N508" s="94"/>
      <c r="O508" s="94"/>
      <c r="P508" s="94"/>
      <c r="Q508" s="94"/>
      <c r="R508" s="94"/>
      <c r="S508" s="94"/>
      <c r="T508" s="94"/>
      <c r="U508" s="94"/>
      <c r="V508" s="94"/>
      <c r="W508" s="93">
        <f t="shared" si="148"/>
        <v>0</v>
      </c>
      <c r="X508" s="108"/>
      <c r="Y508" s="108"/>
      <c r="Z508" s="108"/>
      <c r="AA508" s="108"/>
      <c r="AB508" s="93">
        <f>IFERROR(VLOOKUP(K508,'Վարկանիշային չափորոշիչներ'!$G$6:$GE$68,4,FALSE),0)</f>
        <v>0</v>
      </c>
      <c r="AC508" s="93">
        <f>IFERROR(VLOOKUP(L508,'Վարկանիշային չափորոշիչներ'!$G$6:$GE$68,4,FALSE),0)</f>
        <v>0</v>
      </c>
      <c r="AD508" s="93">
        <f>IFERROR(VLOOKUP(M508,'Վարկանիշային չափորոշիչներ'!$G$6:$GE$68,4,FALSE),0)</f>
        <v>0</v>
      </c>
      <c r="AE508" s="93">
        <f>IFERROR(VLOOKUP(N508,'Վարկանիշային չափորոշիչներ'!$G$6:$GE$68,4,FALSE),0)</f>
        <v>0</v>
      </c>
      <c r="AF508" s="93">
        <f>IFERROR(VLOOKUP(O508,'Վարկանիշային չափորոշիչներ'!$G$6:$GE$68,4,FALSE),0)</f>
        <v>0</v>
      </c>
      <c r="AG508" s="93">
        <f>IFERROR(VLOOKUP(P508,'Վարկանիշային չափորոշիչներ'!$G$6:$GE$68,4,FALSE),0)</f>
        <v>0</v>
      </c>
      <c r="AH508" s="93">
        <f>IFERROR(VLOOKUP(Q508,'Վարկանիշային չափորոշիչներ'!$G$6:$GE$68,4,FALSE),0)</f>
        <v>0</v>
      </c>
      <c r="AI508" s="93">
        <f>IFERROR(VLOOKUP(R508,'Վարկանիշային չափորոշիչներ'!$G$6:$GE$68,4,FALSE),0)</f>
        <v>0</v>
      </c>
      <c r="AJ508" s="93">
        <f>IFERROR(VLOOKUP(S508,'Վարկանիշային չափորոշիչներ'!$G$6:$GE$68,4,FALSE),0)</f>
        <v>0</v>
      </c>
      <c r="AK508" s="93">
        <f>IFERROR(VLOOKUP(T508,'Վարկանիշային չափորոշիչներ'!$G$6:$GE$68,4,FALSE),0)</f>
        <v>0</v>
      </c>
      <c r="AL508" s="93">
        <f>IFERROR(VLOOKUP(U508,'Վարկանիշային չափորոշիչներ'!$G$6:$GE$68,4,FALSE),0)</f>
        <v>0</v>
      </c>
      <c r="AM508" s="93">
        <f>IFERROR(VLOOKUP(V508,'Վարկանիշային չափորոշիչներ'!$G$6:$GE$68,4,FALSE),0)</f>
        <v>0</v>
      </c>
      <c r="AN508" s="93">
        <f t="shared" si="142"/>
        <v>0</v>
      </c>
    </row>
    <row r="509" spans="1:40" outlineLevel="2">
      <c r="A509" s="239">
        <v>1165</v>
      </c>
      <c r="B509" s="252">
        <v>12005</v>
      </c>
      <c r="C509" s="333" t="s">
        <v>602</v>
      </c>
      <c r="D509" s="285"/>
      <c r="E509" s="263"/>
      <c r="F509" s="241"/>
      <c r="G509" s="242"/>
      <c r="H509" s="242"/>
      <c r="I509" s="112"/>
      <c r="J509" s="112"/>
      <c r="K509" s="94"/>
      <c r="L509" s="94"/>
      <c r="M509" s="94"/>
      <c r="N509" s="94"/>
      <c r="O509" s="94"/>
      <c r="P509" s="94"/>
      <c r="Q509" s="94"/>
      <c r="R509" s="94"/>
      <c r="S509" s="94"/>
      <c r="T509" s="94"/>
      <c r="U509" s="94"/>
      <c r="V509" s="94"/>
      <c r="W509" s="93">
        <f t="shared" si="148"/>
        <v>0</v>
      </c>
      <c r="X509" s="108"/>
      <c r="Y509" s="108"/>
      <c r="Z509" s="108"/>
      <c r="AA509" s="108"/>
      <c r="AB509" s="93">
        <f>IFERROR(VLOOKUP(K509,'Վարկանիշային չափորոշիչներ'!$G$6:$GE$68,4,FALSE),0)</f>
        <v>0</v>
      </c>
      <c r="AC509" s="93">
        <f>IFERROR(VLOOKUP(L509,'Վարկանիշային չափորոշիչներ'!$G$6:$GE$68,4,FALSE),0)</f>
        <v>0</v>
      </c>
      <c r="AD509" s="93">
        <f>IFERROR(VLOOKUP(M509,'Վարկանիշային չափորոշիչներ'!$G$6:$GE$68,4,FALSE),0)</f>
        <v>0</v>
      </c>
      <c r="AE509" s="93">
        <f>IFERROR(VLOOKUP(N509,'Վարկանիշային չափորոշիչներ'!$G$6:$GE$68,4,FALSE),0)</f>
        <v>0</v>
      </c>
      <c r="AF509" s="93">
        <f>IFERROR(VLOOKUP(O509,'Վարկանիշային չափորոշիչներ'!$G$6:$GE$68,4,FALSE),0)</f>
        <v>0</v>
      </c>
      <c r="AG509" s="93">
        <f>IFERROR(VLOOKUP(P509,'Վարկանիշային չափորոշիչներ'!$G$6:$GE$68,4,FALSE),0)</f>
        <v>0</v>
      </c>
      <c r="AH509" s="93">
        <f>IFERROR(VLOOKUP(Q509,'Վարկանիշային չափորոշիչներ'!$G$6:$GE$68,4,FALSE),0)</f>
        <v>0</v>
      </c>
      <c r="AI509" s="93">
        <f>IFERROR(VLOOKUP(R509,'Վարկանիշային չափորոշիչներ'!$G$6:$GE$68,4,FALSE),0)</f>
        <v>0</v>
      </c>
      <c r="AJ509" s="93">
        <f>IFERROR(VLOOKUP(S509,'Վարկանիշային չափորոշիչներ'!$G$6:$GE$68,4,FALSE),0)</f>
        <v>0</v>
      </c>
      <c r="AK509" s="93">
        <f>IFERROR(VLOOKUP(T509,'Վարկանիշային չափորոշիչներ'!$G$6:$GE$68,4,FALSE),0)</f>
        <v>0</v>
      </c>
      <c r="AL509" s="93">
        <f>IFERROR(VLOOKUP(U509,'Վարկանիշային չափորոշիչներ'!$G$6:$GE$68,4,FALSE),0)</f>
        <v>0</v>
      </c>
      <c r="AM509" s="93">
        <f>IFERROR(VLOOKUP(V509,'Վարկանիշային չափորոշիչներ'!$G$6:$GE$68,4,FALSE),0)</f>
        <v>0</v>
      </c>
      <c r="AN509" s="93">
        <f t="shared" si="142"/>
        <v>0</v>
      </c>
    </row>
    <row r="510" spans="1:40" outlineLevel="2">
      <c r="A510" s="239">
        <v>1165</v>
      </c>
      <c r="B510" s="252">
        <v>31003</v>
      </c>
      <c r="C510" s="377" t="s">
        <v>603</v>
      </c>
      <c r="D510" s="240"/>
      <c r="E510" s="240"/>
      <c r="F510" s="242"/>
      <c r="G510" s="242"/>
      <c r="H510" s="256"/>
      <c r="I510" s="119"/>
      <c r="J510" s="119"/>
      <c r="K510" s="95"/>
      <c r="L510" s="95"/>
      <c r="M510" s="95"/>
      <c r="N510" s="95"/>
      <c r="O510" s="95"/>
      <c r="P510" s="95"/>
      <c r="Q510" s="95"/>
      <c r="R510" s="95"/>
      <c r="S510" s="95"/>
      <c r="T510" s="95"/>
      <c r="U510" s="95"/>
      <c r="V510" s="95"/>
      <c r="W510" s="93">
        <f t="shared" si="148"/>
        <v>0</v>
      </c>
      <c r="X510" s="108"/>
      <c r="Y510" s="108"/>
      <c r="Z510" s="108"/>
      <c r="AA510" s="108"/>
      <c r="AB510" s="93">
        <f>IFERROR(VLOOKUP(K510,'Վարկանիշային չափորոշիչներ'!$G$6:$GE$68,4,FALSE),0)</f>
        <v>0</v>
      </c>
      <c r="AC510" s="93">
        <f>IFERROR(VLOOKUP(L510,'Վարկանիշային չափորոշիչներ'!$G$6:$GE$68,4,FALSE),0)</f>
        <v>0</v>
      </c>
      <c r="AD510" s="93">
        <f>IFERROR(VLOOKUP(M510,'Վարկանիշային չափորոշիչներ'!$G$6:$GE$68,4,FALSE),0)</f>
        <v>0</v>
      </c>
      <c r="AE510" s="93">
        <f>IFERROR(VLOOKUP(N510,'Վարկանիշային չափորոշիչներ'!$G$6:$GE$68,4,FALSE),0)</f>
        <v>0</v>
      </c>
      <c r="AF510" s="93">
        <f>IFERROR(VLOOKUP(O510,'Վարկանիշային չափորոշիչներ'!$G$6:$GE$68,4,FALSE),0)</f>
        <v>0</v>
      </c>
      <c r="AG510" s="93">
        <f>IFERROR(VLOOKUP(P510,'Վարկանիշային չափորոշիչներ'!$G$6:$GE$68,4,FALSE),0)</f>
        <v>0</v>
      </c>
      <c r="AH510" s="93">
        <f>IFERROR(VLOOKUP(Q510,'Վարկանիշային չափորոշիչներ'!$G$6:$GE$68,4,FALSE),0)</f>
        <v>0</v>
      </c>
      <c r="AI510" s="93">
        <f>IFERROR(VLOOKUP(R510,'Վարկանիշային չափորոշիչներ'!$G$6:$GE$68,4,FALSE),0)</f>
        <v>0</v>
      </c>
      <c r="AJ510" s="93">
        <f>IFERROR(VLOOKUP(S510,'Վարկանիշային չափորոշիչներ'!$G$6:$GE$68,4,FALSE),0)</f>
        <v>0</v>
      </c>
      <c r="AK510" s="93">
        <f>IFERROR(VLOOKUP(T510,'Վարկանիշային չափորոշիչներ'!$G$6:$GE$68,4,FALSE),0)</f>
        <v>0</v>
      </c>
      <c r="AL510" s="93">
        <f>IFERROR(VLOOKUP(U510,'Վարկանիշային չափորոշիչներ'!$G$6:$GE$68,4,FALSE),0)</f>
        <v>0</v>
      </c>
      <c r="AM510" s="93">
        <f>IFERROR(VLOOKUP(V510,'Վարկանիշային չափորոշիչներ'!$G$6:$GE$68,4,FALSE),0)</f>
        <v>0</v>
      </c>
      <c r="AN510" s="93">
        <f t="shared" si="142"/>
        <v>0</v>
      </c>
    </row>
    <row r="511" spans="1:40" outlineLevel="1">
      <c r="A511" s="236">
        <v>1187</v>
      </c>
      <c r="B511" s="236"/>
      <c r="C511" s="366" t="s">
        <v>604</v>
      </c>
      <c r="D511" s="237">
        <f>SUM(D512:D527)</f>
        <v>0</v>
      </c>
      <c r="E511" s="237">
        <f>SUM(E512:E527)</f>
        <v>0</v>
      </c>
      <c r="F511" s="238">
        <f t="shared" ref="F511:H511" si="149">SUM(F512:F527)</f>
        <v>0</v>
      </c>
      <c r="G511" s="238">
        <f t="shared" si="149"/>
        <v>0</v>
      </c>
      <c r="H511" s="238">
        <f t="shared" si="149"/>
        <v>0</v>
      </c>
      <c r="I511" s="114" t="s">
        <v>79</v>
      </c>
      <c r="J511" s="114" t="s">
        <v>79</v>
      </c>
      <c r="K511" s="114" t="s">
        <v>79</v>
      </c>
      <c r="L511" s="114" t="s">
        <v>79</v>
      </c>
      <c r="M511" s="114" t="s">
        <v>79</v>
      </c>
      <c r="N511" s="114" t="s">
        <v>79</v>
      </c>
      <c r="O511" s="114" t="s">
        <v>79</v>
      </c>
      <c r="P511" s="114" t="s">
        <v>79</v>
      </c>
      <c r="Q511" s="114" t="s">
        <v>79</v>
      </c>
      <c r="R511" s="114" t="s">
        <v>79</v>
      </c>
      <c r="S511" s="114" t="s">
        <v>79</v>
      </c>
      <c r="T511" s="114" t="s">
        <v>79</v>
      </c>
      <c r="U511" s="114" t="s">
        <v>79</v>
      </c>
      <c r="V511" s="114" t="s">
        <v>79</v>
      </c>
      <c r="W511" s="114" t="s">
        <v>79</v>
      </c>
      <c r="X511" s="108"/>
      <c r="Y511" s="108"/>
      <c r="Z511" s="108"/>
      <c r="AA511" s="108"/>
      <c r="AB511" s="93">
        <f>IFERROR(VLOOKUP(K511,'Վարկանիշային չափորոշիչներ'!$G$6:$GE$68,4,FALSE),0)</f>
        <v>0</v>
      </c>
      <c r="AC511" s="93">
        <f>IFERROR(VLOOKUP(L511,'Վարկանիշային չափորոշիչներ'!$G$6:$GE$68,4,FALSE),0)</f>
        <v>0</v>
      </c>
      <c r="AD511" s="93">
        <f>IFERROR(VLOOKUP(M511,'Վարկանիշային չափորոշիչներ'!$G$6:$GE$68,4,FALSE),0)</f>
        <v>0</v>
      </c>
      <c r="AE511" s="93">
        <f>IFERROR(VLOOKUP(N511,'Վարկանիշային չափորոշիչներ'!$G$6:$GE$68,4,FALSE),0)</f>
        <v>0</v>
      </c>
      <c r="AF511" s="93">
        <f>IFERROR(VLOOKUP(O511,'Վարկանիշային չափորոշիչներ'!$G$6:$GE$68,4,FALSE),0)</f>
        <v>0</v>
      </c>
      <c r="AG511" s="93">
        <f>IFERROR(VLOOKUP(P511,'Վարկանիշային չափորոշիչներ'!$G$6:$GE$68,4,FALSE),0)</f>
        <v>0</v>
      </c>
      <c r="AH511" s="93">
        <f>IFERROR(VLOOKUP(Q511,'Վարկանիշային չափորոշիչներ'!$G$6:$GE$68,4,FALSE),0)</f>
        <v>0</v>
      </c>
      <c r="AI511" s="93">
        <f>IFERROR(VLOOKUP(R511,'Վարկանիշային չափորոշիչներ'!$G$6:$GE$68,4,FALSE),0)</f>
        <v>0</v>
      </c>
      <c r="AJ511" s="93">
        <f>IFERROR(VLOOKUP(S511,'Վարկանիշային չափորոշիչներ'!$G$6:$GE$68,4,FALSE),0)</f>
        <v>0</v>
      </c>
      <c r="AK511" s="93">
        <f>IFERROR(VLOOKUP(T511,'Վարկանիշային չափորոշիչներ'!$G$6:$GE$68,4,FALSE),0)</f>
        <v>0</v>
      </c>
      <c r="AL511" s="93">
        <f>IFERROR(VLOOKUP(U511,'Վարկանիշային չափորոշիչներ'!$G$6:$GE$68,4,FALSE),0)</f>
        <v>0</v>
      </c>
      <c r="AM511" s="93">
        <f>IFERROR(VLOOKUP(V511,'Վարկանիշային չափորոշիչներ'!$G$6:$GE$68,4,FALSE),0)</f>
        <v>0</v>
      </c>
      <c r="AN511" s="93">
        <f t="shared" si="142"/>
        <v>0</v>
      </c>
    </row>
    <row r="512" spans="1:40" ht="48" outlineLevel="2">
      <c r="A512" s="239">
        <v>1187</v>
      </c>
      <c r="B512" s="239">
        <v>12002</v>
      </c>
      <c r="C512" s="333" t="s">
        <v>605</v>
      </c>
      <c r="D512" s="247"/>
      <c r="E512" s="247"/>
      <c r="F512" s="241"/>
      <c r="G512" s="242"/>
      <c r="H512" s="256"/>
      <c r="I512" s="119"/>
      <c r="J512" s="119"/>
      <c r="K512" s="95"/>
      <c r="L512" s="95"/>
      <c r="M512" s="95"/>
      <c r="N512" s="95"/>
      <c r="O512" s="95"/>
      <c r="P512" s="95"/>
      <c r="Q512" s="95"/>
      <c r="R512" s="95"/>
      <c r="S512" s="95"/>
      <c r="T512" s="95"/>
      <c r="U512" s="95"/>
      <c r="V512" s="95"/>
      <c r="W512" s="93">
        <f t="shared" ref="W512:W527" si="150">AN512</f>
        <v>0</v>
      </c>
      <c r="X512" s="108"/>
      <c r="Y512" s="108"/>
      <c r="Z512" s="108"/>
      <c r="AA512" s="108"/>
      <c r="AB512" s="93">
        <f>IFERROR(VLOOKUP(K512,'Վարկանիշային չափորոշիչներ'!$G$6:$GE$68,4,FALSE),0)</f>
        <v>0</v>
      </c>
      <c r="AC512" s="93">
        <f>IFERROR(VLOOKUP(L512,'Վարկանիշային չափորոշիչներ'!$G$6:$GE$68,4,FALSE),0)</f>
        <v>0</v>
      </c>
      <c r="AD512" s="93">
        <f>IFERROR(VLOOKUP(M512,'Վարկանիշային չափորոշիչներ'!$G$6:$GE$68,4,FALSE),0)</f>
        <v>0</v>
      </c>
      <c r="AE512" s="93">
        <f>IFERROR(VLOOKUP(N512,'Վարկանիշային չափորոշիչներ'!$G$6:$GE$68,4,FALSE),0)</f>
        <v>0</v>
      </c>
      <c r="AF512" s="93">
        <f>IFERROR(VLOOKUP(O512,'Վարկանիշային չափորոշիչներ'!$G$6:$GE$68,4,FALSE),0)</f>
        <v>0</v>
      </c>
      <c r="AG512" s="93">
        <f>IFERROR(VLOOKUP(P512,'Վարկանիշային չափորոշիչներ'!$G$6:$GE$68,4,FALSE),0)</f>
        <v>0</v>
      </c>
      <c r="AH512" s="93">
        <f>IFERROR(VLOOKUP(Q512,'Վարկանիշային չափորոշիչներ'!$G$6:$GE$68,4,FALSE),0)</f>
        <v>0</v>
      </c>
      <c r="AI512" s="93">
        <f>IFERROR(VLOOKUP(R512,'Վարկանիշային չափորոշիչներ'!$G$6:$GE$68,4,FALSE),0)</f>
        <v>0</v>
      </c>
      <c r="AJ512" s="93">
        <f>IFERROR(VLOOKUP(S512,'Վարկանիշային չափորոշիչներ'!$G$6:$GE$68,4,FALSE),0)</f>
        <v>0</v>
      </c>
      <c r="AK512" s="93">
        <f>IFERROR(VLOOKUP(T512,'Վարկանիշային չափորոշիչներ'!$G$6:$GE$68,4,FALSE),0)</f>
        <v>0</v>
      </c>
      <c r="AL512" s="93">
        <f>IFERROR(VLOOKUP(U512,'Վարկանիշային չափորոշիչներ'!$G$6:$GE$68,4,FALSE),0)</f>
        <v>0</v>
      </c>
      <c r="AM512" s="93">
        <f>IFERROR(VLOOKUP(V512,'Վարկանիշային չափորոշիչներ'!$G$6:$GE$68,4,FALSE),0)</f>
        <v>0</v>
      </c>
      <c r="AN512" s="93">
        <f t="shared" si="142"/>
        <v>0</v>
      </c>
    </row>
    <row r="513" spans="1:40" ht="24" outlineLevel="2">
      <c r="A513" s="239">
        <v>1187</v>
      </c>
      <c r="B513" s="239">
        <v>12003</v>
      </c>
      <c r="C513" s="333" t="s">
        <v>606</v>
      </c>
      <c r="D513" s="247"/>
      <c r="E513" s="247"/>
      <c r="F513" s="241"/>
      <c r="G513" s="241"/>
      <c r="H513" s="256"/>
      <c r="I513" s="119"/>
      <c r="J513" s="119"/>
      <c r="K513" s="95"/>
      <c r="L513" s="95"/>
      <c r="M513" s="95"/>
      <c r="N513" s="95"/>
      <c r="O513" s="95"/>
      <c r="P513" s="95"/>
      <c r="Q513" s="95"/>
      <c r="R513" s="95"/>
      <c r="S513" s="95"/>
      <c r="T513" s="95"/>
      <c r="U513" s="95"/>
      <c r="V513" s="95"/>
      <c r="W513" s="93">
        <f t="shared" si="150"/>
        <v>0</v>
      </c>
      <c r="X513" s="108"/>
      <c r="Y513" s="108"/>
      <c r="Z513" s="108"/>
      <c r="AA513" s="108"/>
      <c r="AB513" s="93">
        <f>IFERROR(VLOOKUP(K513,'Վարկանիշային չափորոշիչներ'!$G$6:$GE$68,4,FALSE),0)</f>
        <v>0</v>
      </c>
      <c r="AC513" s="93">
        <f>IFERROR(VLOOKUP(L513,'Վարկանիշային չափորոշիչներ'!$G$6:$GE$68,4,FALSE),0)</f>
        <v>0</v>
      </c>
      <c r="AD513" s="93">
        <f>IFERROR(VLOOKUP(M513,'Վարկանիշային չափորոշիչներ'!$G$6:$GE$68,4,FALSE),0)</f>
        <v>0</v>
      </c>
      <c r="AE513" s="93">
        <f>IFERROR(VLOOKUP(N513,'Վարկանիշային չափորոշիչներ'!$G$6:$GE$68,4,FALSE),0)</f>
        <v>0</v>
      </c>
      <c r="AF513" s="93">
        <f>IFERROR(VLOOKUP(O513,'Վարկանիշային չափորոշիչներ'!$G$6:$GE$68,4,FALSE),0)</f>
        <v>0</v>
      </c>
      <c r="AG513" s="93">
        <f>IFERROR(VLOOKUP(P513,'Վարկանիշային չափորոշիչներ'!$G$6:$GE$68,4,FALSE),0)</f>
        <v>0</v>
      </c>
      <c r="AH513" s="93">
        <f>IFERROR(VLOOKUP(Q513,'Վարկանիշային չափորոշիչներ'!$G$6:$GE$68,4,FALSE),0)</f>
        <v>0</v>
      </c>
      <c r="AI513" s="93">
        <f>IFERROR(VLOOKUP(R513,'Վարկանիշային չափորոշիչներ'!$G$6:$GE$68,4,FALSE),0)</f>
        <v>0</v>
      </c>
      <c r="AJ513" s="93">
        <f>IFERROR(VLOOKUP(S513,'Վարկանիշային չափորոշիչներ'!$G$6:$GE$68,4,FALSE),0)</f>
        <v>0</v>
      </c>
      <c r="AK513" s="93">
        <f>IFERROR(VLOOKUP(T513,'Վարկանիշային չափորոշիչներ'!$G$6:$GE$68,4,FALSE),0)</f>
        <v>0</v>
      </c>
      <c r="AL513" s="93">
        <f>IFERROR(VLOOKUP(U513,'Վարկանիշային չափորոշիչներ'!$G$6:$GE$68,4,FALSE),0)</f>
        <v>0</v>
      </c>
      <c r="AM513" s="93">
        <f>IFERROR(VLOOKUP(V513,'Վարկանիշային չափորոշիչներ'!$G$6:$GE$68,4,FALSE),0)</f>
        <v>0</v>
      </c>
      <c r="AN513" s="93">
        <f t="shared" si="142"/>
        <v>0</v>
      </c>
    </row>
    <row r="514" spans="1:40" ht="24" outlineLevel="2">
      <c r="A514" s="239">
        <v>1187</v>
      </c>
      <c r="B514" s="239">
        <v>12004</v>
      </c>
      <c r="C514" s="333" t="s">
        <v>607</v>
      </c>
      <c r="D514" s="247"/>
      <c r="E514" s="247"/>
      <c r="F514" s="241"/>
      <c r="G514" s="241"/>
      <c r="H514" s="256"/>
      <c r="I514" s="119"/>
      <c r="J514" s="119"/>
      <c r="K514" s="95"/>
      <c r="L514" s="95"/>
      <c r="M514" s="95"/>
      <c r="N514" s="95"/>
      <c r="O514" s="95"/>
      <c r="P514" s="95"/>
      <c r="Q514" s="95"/>
      <c r="R514" s="95"/>
      <c r="S514" s="95"/>
      <c r="T514" s="95"/>
      <c r="U514" s="95"/>
      <c r="V514" s="95"/>
      <c r="W514" s="93">
        <f t="shared" si="150"/>
        <v>0</v>
      </c>
      <c r="X514" s="108"/>
      <c r="Y514" s="108"/>
      <c r="Z514" s="108"/>
      <c r="AA514" s="108"/>
      <c r="AB514" s="93">
        <f>IFERROR(VLOOKUP(K514,'Վարկանիշային չափորոշիչներ'!$G$6:$GE$68,4,FALSE),0)</f>
        <v>0</v>
      </c>
      <c r="AC514" s="93">
        <f>IFERROR(VLOOKUP(L514,'Վարկանիշային չափորոշիչներ'!$G$6:$GE$68,4,FALSE),0)</f>
        <v>0</v>
      </c>
      <c r="AD514" s="93">
        <f>IFERROR(VLOOKUP(M514,'Վարկանիշային չափորոշիչներ'!$G$6:$GE$68,4,FALSE),0)</f>
        <v>0</v>
      </c>
      <c r="AE514" s="93">
        <f>IFERROR(VLOOKUP(N514,'Վարկանիշային չափորոշիչներ'!$G$6:$GE$68,4,FALSE),0)</f>
        <v>0</v>
      </c>
      <c r="AF514" s="93">
        <f>IFERROR(VLOOKUP(O514,'Վարկանիշային չափորոշիչներ'!$G$6:$GE$68,4,FALSE),0)</f>
        <v>0</v>
      </c>
      <c r="AG514" s="93">
        <f>IFERROR(VLOOKUP(P514,'Վարկանիշային չափորոշիչներ'!$G$6:$GE$68,4,FALSE),0)</f>
        <v>0</v>
      </c>
      <c r="AH514" s="93">
        <f>IFERROR(VLOOKUP(Q514,'Վարկանիշային չափորոշիչներ'!$G$6:$GE$68,4,FALSE),0)</f>
        <v>0</v>
      </c>
      <c r="AI514" s="93">
        <f>IFERROR(VLOOKUP(R514,'Վարկանիշային չափորոշիչներ'!$G$6:$GE$68,4,FALSE),0)</f>
        <v>0</v>
      </c>
      <c r="AJ514" s="93">
        <f>IFERROR(VLOOKUP(S514,'Վարկանիշային չափորոշիչներ'!$G$6:$GE$68,4,FALSE),0)</f>
        <v>0</v>
      </c>
      <c r="AK514" s="93">
        <f>IFERROR(VLOOKUP(T514,'Վարկանիշային չափորոշիչներ'!$G$6:$GE$68,4,FALSE),0)</f>
        <v>0</v>
      </c>
      <c r="AL514" s="93">
        <f>IFERROR(VLOOKUP(U514,'Վարկանիշային չափորոշիչներ'!$G$6:$GE$68,4,FALSE),0)</f>
        <v>0</v>
      </c>
      <c r="AM514" s="93">
        <f>IFERROR(VLOOKUP(V514,'Վարկանիշային չափորոշիչներ'!$G$6:$GE$68,4,FALSE),0)</f>
        <v>0</v>
      </c>
      <c r="AN514" s="93">
        <f t="shared" si="142"/>
        <v>0</v>
      </c>
    </row>
    <row r="515" spans="1:40" ht="24" outlineLevel="2">
      <c r="A515" s="239">
        <v>1187</v>
      </c>
      <c r="B515" s="239">
        <v>12005</v>
      </c>
      <c r="C515" s="333" t="s">
        <v>608</v>
      </c>
      <c r="D515" s="247"/>
      <c r="E515" s="247"/>
      <c r="F515" s="241"/>
      <c r="G515" s="242"/>
      <c r="H515" s="242"/>
      <c r="I515" s="112"/>
      <c r="J515" s="112"/>
      <c r="K515" s="94"/>
      <c r="L515" s="94"/>
      <c r="M515" s="94"/>
      <c r="N515" s="94"/>
      <c r="O515" s="94"/>
      <c r="P515" s="94"/>
      <c r="Q515" s="94"/>
      <c r="R515" s="94"/>
      <c r="S515" s="94"/>
      <c r="T515" s="94"/>
      <c r="U515" s="94"/>
      <c r="V515" s="94"/>
      <c r="W515" s="93">
        <f t="shared" si="150"/>
        <v>0</v>
      </c>
      <c r="X515" s="108"/>
      <c r="Y515" s="108"/>
      <c r="Z515" s="108"/>
      <c r="AA515" s="108"/>
      <c r="AB515" s="93">
        <f>IFERROR(VLOOKUP(K515,'Վարկանիշային չափորոշիչներ'!$G$6:$GE$68,4,FALSE),0)</f>
        <v>0</v>
      </c>
      <c r="AC515" s="93">
        <f>IFERROR(VLOOKUP(L515,'Վարկանիշային չափորոշիչներ'!$G$6:$GE$68,4,FALSE),0)</f>
        <v>0</v>
      </c>
      <c r="AD515" s="93">
        <f>IFERROR(VLOOKUP(M515,'Վարկանիշային չափորոշիչներ'!$G$6:$GE$68,4,FALSE),0)</f>
        <v>0</v>
      </c>
      <c r="AE515" s="93">
        <f>IFERROR(VLOOKUP(N515,'Վարկանիշային չափորոշիչներ'!$G$6:$GE$68,4,FALSE),0)</f>
        <v>0</v>
      </c>
      <c r="AF515" s="93">
        <f>IFERROR(VLOOKUP(O515,'Վարկանիշային չափորոշիչներ'!$G$6:$GE$68,4,FALSE),0)</f>
        <v>0</v>
      </c>
      <c r="AG515" s="93">
        <f>IFERROR(VLOOKUP(P515,'Վարկանիշային չափորոշիչներ'!$G$6:$GE$68,4,FALSE),0)</f>
        <v>0</v>
      </c>
      <c r="AH515" s="93">
        <f>IFERROR(VLOOKUP(Q515,'Վարկանիշային չափորոշիչներ'!$G$6:$GE$68,4,FALSE),0)</f>
        <v>0</v>
      </c>
      <c r="AI515" s="93">
        <f>IFERROR(VLOOKUP(R515,'Վարկանիշային չափորոշիչներ'!$G$6:$GE$68,4,FALSE),0)</f>
        <v>0</v>
      </c>
      <c r="AJ515" s="93">
        <f>IFERROR(VLOOKUP(S515,'Վարկանիշային չափորոշիչներ'!$G$6:$GE$68,4,FALSE),0)</f>
        <v>0</v>
      </c>
      <c r="AK515" s="93">
        <f>IFERROR(VLOOKUP(T515,'Վարկանիշային չափորոշիչներ'!$G$6:$GE$68,4,FALSE),0)</f>
        <v>0</v>
      </c>
      <c r="AL515" s="93">
        <f>IFERROR(VLOOKUP(U515,'Վարկանիշային չափորոշիչներ'!$G$6:$GE$68,4,FALSE),0)</f>
        <v>0</v>
      </c>
      <c r="AM515" s="93">
        <f>IFERROR(VLOOKUP(V515,'Վարկանիշային չափորոշիչներ'!$G$6:$GE$68,4,FALSE),0)</f>
        <v>0</v>
      </c>
      <c r="AN515" s="93">
        <f t="shared" si="142"/>
        <v>0</v>
      </c>
    </row>
    <row r="516" spans="1:40" ht="36" outlineLevel="2">
      <c r="A516" s="239">
        <v>1187</v>
      </c>
      <c r="B516" s="239">
        <v>12006</v>
      </c>
      <c r="C516" s="333" t="s">
        <v>609</v>
      </c>
      <c r="D516" s="247"/>
      <c r="E516" s="247"/>
      <c r="F516" s="241"/>
      <c r="G516" s="242"/>
      <c r="H516" s="256"/>
      <c r="I516" s="119"/>
      <c r="J516" s="119"/>
      <c r="K516" s="95"/>
      <c r="L516" s="95"/>
      <c r="M516" s="95"/>
      <c r="N516" s="95"/>
      <c r="O516" s="95"/>
      <c r="P516" s="95"/>
      <c r="Q516" s="95"/>
      <c r="R516" s="95"/>
      <c r="S516" s="95"/>
      <c r="T516" s="95"/>
      <c r="U516" s="95"/>
      <c r="V516" s="95"/>
      <c r="W516" s="93">
        <f t="shared" si="150"/>
        <v>0</v>
      </c>
      <c r="X516" s="108"/>
      <c r="Y516" s="108"/>
      <c r="Z516" s="108"/>
      <c r="AA516" s="108"/>
      <c r="AB516" s="93">
        <f>IFERROR(VLOOKUP(K516,'Վարկանիշային չափորոշիչներ'!$G$6:$GE$68,4,FALSE),0)</f>
        <v>0</v>
      </c>
      <c r="AC516" s="93">
        <f>IFERROR(VLOOKUP(L516,'Վարկանիշային չափորոշիչներ'!$G$6:$GE$68,4,FALSE),0)</f>
        <v>0</v>
      </c>
      <c r="AD516" s="93">
        <f>IFERROR(VLOOKUP(M516,'Վարկանիշային չափորոշիչներ'!$G$6:$GE$68,4,FALSE),0)</f>
        <v>0</v>
      </c>
      <c r="AE516" s="93">
        <f>IFERROR(VLOOKUP(N516,'Վարկանիշային չափորոշիչներ'!$G$6:$GE$68,4,FALSE),0)</f>
        <v>0</v>
      </c>
      <c r="AF516" s="93">
        <f>IFERROR(VLOOKUP(O516,'Վարկանիշային չափորոշիչներ'!$G$6:$GE$68,4,FALSE),0)</f>
        <v>0</v>
      </c>
      <c r="AG516" s="93">
        <f>IFERROR(VLOOKUP(P516,'Վարկանիշային չափորոշիչներ'!$G$6:$GE$68,4,FALSE),0)</f>
        <v>0</v>
      </c>
      <c r="AH516" s="93">
        <f>IFERROR(VLOOKUP(Q516,'Վարկանիշային չափորոշիչներ'!$G$6:$GE$68,4,FALSE),0)</f>
        <v>0</v>
      </c>
      <c r="AI516" s="93">
        <f>IFERROR(VLOOKUP(R516,'Վարկանիշային չափորոշիչներ'!$G$6:$GE$68,4,FALSE),0)</f>
        <v>0</v>
      </c>
      <c r="AJ516" s="93">
        <f>IFERROR(VLOOKUP(S516,'Վարկանիշային չափորոշիչներ'!$G$6:$GE$68,4,FALSE),0)</f>
        <v>0</v>
      </c>
      <c r="AK516" s="93">
        <f>IFERROR(VLOOKUP(T516,'Վարկանիշային չափորոշիչներ'!$G$6:$GE$68,4,FALSE),0)</f>
        <v>0</v>
      </c>
      <c r="AL516" s="93">
        <f>IFERROR(VLOOKUP(U516,'Վարկանիշային չափորոշիչներ'!$G$6:$GE$68,4,FALSE),0)</f>
        <v>0</v>
      </c>
      <c r="AM516" s="93">
        <f>IFERROR(VLOOKUP(V516,'Վարկանիշային չափորոշիչներ'!$G$6:$GE$68,4,FALSE),0)</f>
        <v>0</v>
      </c>
      <c r="AN516" s="93">
        <f t="shared" si="142"/>
        <v>0</v>
      </c>
    </row>
    <row r="517" spans="1:40" ht="24" outlineLevel="2">
      <c r="A517" s="239">
        <v>1187</v>
      </c>
      <c r="B517" s="239">
        <v>12007</v>
      </c>
      <c r="C517" s="333" t="s">
        <v>610</v>
      </c>
      <c r="D517" s="247"/>
      <c r="E517" s="247"/>
      <c r="F517" s="241"/>
      <c r="G517" s="242"/>
      <c r="H517" s="242"/>
      <c r="I517" s="112"/>
      <c r="J517" s="112"/>
      <c r="K517" s="94"/>
      <c r="L517" s="94"/>
      <c r="M517" s="94"/>
      <c r="N517" s="94"/>
      <c r="O517" s="94"/>
      <c r="P517" s="94"/>
      <c r="Q517" s="94"/>
      <c r="R517" s="94"/>
      <c r="S517" s="94"/>
      <c r="T517" s="94"/>
      <c r="U517" s="94"/>
      <c r="V517" s="94"/>
      <c r="W517" s="93">
        <f t="shared" si="150"/>
        <v>0</v>
      </c>
      <c r="X517" s="108"/>
      <c r="Y517" s="108"/>
      <c r="Z517" s="108"/>
      <c r="AA517" s="108"/>
      <c r="AB517" s="93">
        <f>IFERROR(VLOOKUP(K517,'Վարկանիշային չափորոշիչներ'!$G$6:$GE$68,4,FALSE),0)</f>
        <v>0</v>
      </c>
      <c r="AC517" s="93">
        <f>IFERROR(VLOOKUP(L517,'Վարկանիշային չափորոշիչներ'!$G$6:$GE$68,4,FALSE),0)</f>
        <v>0</v>
      </c>
      <c r="AD517" s="93">
        <f>IFERROR(VLOOKUP(M517,'Վարկանիշային չափորոշիչներ'!$G$6:$GE$68,4,FALSE),0)</f>
        <v>0</v>
      </c>
      <c r="AE517" s="93">
        <f>IFERROR(VLOOKUP(N517,'Վարկանիշային չափորոշիչներ'!$G$6:$GE$68,4,FALSE),0)</f>
        <v>0</v>
      </c>
      <c r="AF517" s="93">
        <f>IFERROR(VLOOKUP(O517,'Վարկանիշային չափորոշիչներ'!$G$6:$GE$68,4,FALSE),0)</f>
        <v>0</v>
      </c>
      <c r="AG517" s="93">
        <f>IFERROR(VLOOKUP(P517,'Վարկանիշային չափորոշիչներ'!$G$6:$GE$68,4,FALSE),0)</f>
        <v>0</v>
      </c>
      <c r="AH517" s="93">
        <f>IFERROR(VLOOKUP(Q517,'Վարկանիշային չափորոշիչներ'!$G$6:$GE$68,4,FALSE),0)</f>
        <v>0</v>
      </c>
      <c r="AI517" s="93">
        <f>IFERROR(VLOOKUP(R517,'Վարկանիշային չափորոշիչներ'!$G$6:$GE$68,4,FALSE),0)</f>
        <v>0</v>
      </c>
      <c r="AJ517" s="93">
        <f>IFERROR(VLOOKUP(S517,'Վարկանիշային չափորոշիչներ'!$G$6:$GE$68,4,FALSE),0)</f>
        <v>0</v>
      </c>
      <c r="AK517" s="93">
        <f>IFERROR(VLOOKUP(T517,'Վարկանիշային չափորոշիչներ'!$G$6:$GE$68,4,FALSE),0)</f>
        <v>0</v>
      </c>
      <c r="AL517" s="93">
        <f>IFERROR(VLOOKUP(U517,'Վարկանիշային չափորոշիչներ'!$G$6:$GE$68,4,FALSE),0)</f>
        <v>0</v>
      </c>
      <c r="AM517" s="93">
        <f>IFERROR(VLOOKUP(V517,'Վարկանիշային չափորոշիչներ'!$G$6:$GE$68,4,FALSE),0)</f>
        <v>0</v>
      </c>
      <c r="AN517" s="93">
        <f t="shared" si="142"/>
        <v>0</v>
      </c>
    </row>
    <row r="518" spans="1:40" ht="24" outlineLevel="2">
      <c r="A518" s="239">
        <v>1187</v>
      </c>
      <c r="B518" s="239">
        <v>12008</v>
      </c>
      <c r="C518" s="333" t="s">
        <v>611</v>
      </c>
      <c r="D518" s="247"/>
      <c r="E518" s="247"/>
      <c r="F518" s="241"/>
      <c r="G518" s="242"/>
      <c r="H518" s="256"/>
      <c r="I518" s="119"/>
      <c r="J518" s="119"/>
      <c r="K518" s="95"/>
      <c r="L518" s="95"/>
      <c r="M518" s="95"/>
      <c r="N518" s="95"/>
      <c r="O518" s="95"/>
      <c r="P518" s="95"/>
      <c r="Q518" s="95"/>
      <c r="R518" s="95"/>
      <c r="S518" s="95"/>
      <c r="T518" s="95"/>
      <c r="U518" s="95"/>
      <c r="V518" s="95"/>
      <c r="W518" s="93">
        <f t="shared" si="150"/>
        <v>0</v>
      </c>
      <c r="X518" s="108"/>
      <c r="Y518" s="108"/>
      <c r="Z518" s="108"/>
      <c r="AA518" s="108"/>
      <c r="AB518" s="93">
        <f>IFERROR(VLOOKUP(K518,'Վարկանիշային չափորոշիչներ'!$G$6:$GE$68,4,FALSE),0)</f>
        <v>0</v>
      </c>
      <c r="AC518" s="93">
        <f>IFERROR(VLOOKUP(L518,'Վարկանիշային չափորոշիչներ'!$G$6:$GE$68,4,FALSE),0)</f>
        <v>0</v>
      </c>
      <c r="AD518" s="93">
        <f>IFERROR(VLOOKUP(M518,'Վարկանիշային չափորոշիչներ'!$G$6:$GE$68,4,FALSE),0)</f>
        <v>0</v>
      </c>
      <c r="AE518" s="93">
        <f>IFERROR(VLOOKUP(N518,'Վարկանիշային չափորոշիչներ'!$G$6:$GE$68,4,FALSE),0)</f>
        <v>0</v>
      </c>
      <c r="AF518" s="93">
        <f>IFERROR(VLOOKUP(O518,'Վարկանիշային չափորոշիչներ'!$G$6:$GE$68,4,FALSE),0)</f>
        <v>0</v>
      </c>
      <c r="AG518" s="93">
        <f>IFERROR(VLOOKUP(P518,'Վարկանիշային չափորոշիչներ'!$G$6:$GE$68,4,FALSE),0)</f>
        <v>0</v>
      </c>
      <c r="AH518" s="93">
        <f>IFERROR(VLOOKUP(Q518,'Վարկանիշային չափորոշիչներ'!$G$6:$GE$68,4,FALSE),0)</f>
        <v>0</v>
      </c>
      <c r="AI518" s="93">
        <f>IFERROR(VLOOKUP(R518,'Վարկանիշային չափորոշիչներ'!$G$6:$GE$68,4,FALSE),0)</f>
        <v>0</v>
      </c>
      <c r="AJ518" s="93">
        <f>IFERROR(VLOOKUP(S518,'Վարկանիշային չափորոշիչներ'!$G$6:$GE$68,4,FALSE),0)</f>
        <v>0</v>
      </c>
      <c r="AK518" s="93">
        <f>IFERROR(VLOOKUP(T518,'Վարկանիշային չափորոշիչներ'!$G$6:$GE$68,4,FALSE),0)</f>
        <v>0</v>
      </c>
      <c r="AL518" s="93">
        <f>IFERROR(VLOOKUP(U518,'Վարկանիշային չափորոշիչներ'!$G$6:$GE$68,4,FALSE),0)</f>
        <v>0</v>
      </c>
      <c r="AM518" s="93">
        <f>IFERROR(VLOOKUP(V518,'Վարկանիշային չափորոշիչներ'!$G$6:$GE$68,4,FALSE),0)</f>
        <v>0</v>
      </c>
      <c r="AN518" s="93">
        <f t="shared" si="142"/>
        <v>0</v>
      </c>
    </row>
    <row r="519" spans="1:40" ht="36" outlineLevel="2">
      <c r="A519" s="239">
        <v>1187</v>
      </c>
      <c r="B519" s="239">
        <v>12009</v>
      </c>
      <c r="C519" s="333" t="s">
        <v>612</v>
      </c>
      <c r="D519" s="247"/>
      <c r="E519" s="247"/>
      <c r="F519" s="241"/>
      <c r="G519" s="242"/>
      <c r="H519" s="242"/>
      <c r="I519" s="112"/>
      <c r="J519" s="112"/>
      <c r="K519" s="94"/>
      <c r="L519" s="94"/>
      <c r="M519" s="94"/>
      <c r="N519" s="94"/>
      <c r="O519" s="94"/>
      <c r="P519" s="94"/>
      <c r="Q519" s="94"/>
      <c r="R519" s="94"/>
      <c r="S519" s="94"/>
      <c r="T519" s="94"/>
      <c r="U519" s="94"/>
      <c r="V519" s="94"/>
      <c r="W519" s="93">
        <f t="shared" si="150"/>
        <v>0</v>
      </c>
      <c r="X519" s="108"/>
      <c r="Y519" s="108"/>
      <c r="Z519" s="108"/>
      <c r="AA519" s="108"/>
      <c r="AB519" s="93">
        <f>IFERROR(VLOOKUP(K519,'Վարկանիշային չափորոշիչներ'!$G$6:$GE$68,4,FALSE),0)</f>
        <v>0</v>
      </c>
      <c r="AC519" s="93">
        <f>IFERROR(VLOOKUP(L519,'Վարկանիշային չափորոշիչներ'!$G$6:$GE$68,4,FALSE),0)</f>
        <v>0</v>
      </c>
      <c r="AD519" s="93">
        <f>IFERROR(VLOOKUP(M519,'Վարկանիշային չափորոշիչներ'!$G$6:$GE$68,4,FALSE),0)</f>
        <v>0</v>
      </c>
      <c r="AE519" s="93">
        <f>IFERROR(VLOOKUP(N519,'Վարկանիշային չափորոշիչներ'!$G$6:$GE$68,4,FALSE),0)</f>
        <v>0</v>
      </c>
      <c r="AF519" s="93">
        <f>IFERROR(VLOOKUP(O519,'Վարկանիշային չափորոշիչներ'!$G$6:$GE$68,4,FALSE),0)</f>
        <v>0</v>
      </c>
      <c r="AG519" s="93">
        <f>IFERROR(VLOOKUP(P519,'Վարկանիշային չափորոշիչներ'!$G$6:$GE$68,4,FALSE),0)</f>
        <v>0</v>
      </c>
      <c r="AH519" s="93">
        <f>IFERROR(VLOOKUP(Q519,'Վարկանիշային չափորոշիչներ'!$G$6:$GE$68,4,FALSE),0)</f>
        <v>0</v>
      </c>
      <c r="AI519" s="93">
        <f>IFERROR(VLOOKUP(R519,'Վարկանիշային չափորոշիչներ'!$G$6:$GE$68,4,FALSE),0)</f>
        <v>0</v>
      </c>
      <c r="AJ519" s="93">
        <f>IFERROR(VLOOKUP(S519,'Վարկանիշային չափորոշիչներ'!$G$6:$GE$68,4,FALSE),0)</f>
        <v>0</v>
      </c>
      <c r="AK519" s="93">
        <f>IFERROR(VLOOKUP(T519,'Վարկանիշային չափորոշիչներ'!$G$6:$GE$68,4,FALSE),0)</f>
        <v>0</v>
      </c>
      <c r="AL519" s="93">
        <f>IFERROR(VLOOKUP(U519,'Վարկանիշային չափորոշիչներ'!$G$6:$GE$68,4,FALSE),0)</f>
        <v>0</v>
      </c>
      <c r="AM519" s="93">
        <f>IFERROR(VLOOKUP(V519,'Վարկանիշային չափորոշիչներ'!$G$6:$GE$68,4,FALSE),0)</f>
        <v>0</v>
      </c>
      <c r="AN519" s="93">
        <f t="shared" si="142"/>
        <v>0</v>
      </c>
    </row>
    <row r="520" spans="1:40" ht="24" outlineLevel="2">
      <c r="A520" s="239">
        <v>1187</v>
      </c>
      <c r="B520" s="239">
        <v>12011</v>
      </c>
      <c r="C520" s="333" t="s">
        <v>613</v>
      </c>
      <c r="D520" s="247"/>
      <c r="E520" s="247"/>
      <c r="F520" s="241"/>
      <c r="G520" s="242"/>
      <c r="H520" s="242"/>
      <c r="I520" s="112"/>
      <c r="J520" s="112"/>
      <c r="K520" s="94"/>
      <c r="L520" s="94"/>
      <c r="M520" s="94"/>
      <c r="N520" s="94"/>
      <c r="O520" s="94"/>
      <c r="P520" s="94"/>
      <c r="Q520" s="94"/>
      <c r="R520" s="94"/>
      <c r="S520" s="94"/>
      <c r="T520" s="94"/>
      <c r="U520" s="94"/>
      <c r="V520" s="94"/>
      <c r="W520" s="93">
        <f t="shared" si="150"/>
        <v>0</v>
      </c>
      <c r="X520" s="108"/>
      <c r="Y520" s="108"/>
      <c r="Z520" s="108"/>
      <c r="AA520" s="108"/>
      <c r="AB520" s="93">
        <f>IFERROR(VLOOKUP(K520,'Վարկանիշային չափորոշիչներ'!$G$6:$GE$68,4,FALSE),0)</f>
        <v>0</v>
      </c>
      <c r="AC520" s="93">
        <f>IFERROR(VLOOKUP(L520,'Վարկանիշային չափորոշիչներ'!$G$6:$GE$68,4,FALSE),0)</f>
        <v>0</v>
      </c>
      <c r="AD520" s="93">
        <f>IFERROR(VLOOKUP(M520,'Վարկանիշային չափորոշիչներ'!$G$6:$GE$68,4,FALSE),0)</f>
        <v>0</v>
      </c>
      <c r="AE520" s="93">
        <f>IFERROR(VLOOKUP(N520,'Վարկանիշային չափորոշիչներ'!$G$6:$GE$68,4,FALSE),0)</f>
        <v>0</v>
      </c>
      <c r="AF520" s="93">
        <f>IFERROR(VLOOKUP(O520,'Վարկանիշային չափորոշիչներ'!$G$6:$GE$68,4,FALSE),0)</f>
        <v>0</v>
      </c>
      <c r="AG520" s="93">
        <f>IFERROR(VLOOKUP(P520,'Վարկանիշային չափորոշիչներ'!$G$6:$GE$68,4,FALSE),0)</f>
        <v>0</v>
      </c>
      <c r="AH520" s="93">
        <f>IFERROR(VLOOKUP(Q520,'Վարկանիշային չափորոշիչներ'!$G$6:$GE$68,4,FALSE),0)</f>
        <v>0</v>
      </c>
      <c r="AI520" s="93">
        <f>IFERROR(VLOOKUP(R520,'Վարկանիշային չափորոշիչներ'!$G$6:$GE$68,4,FALSE),0)</f>
        <v>0</v>
      </c>
      <c r="AJ520" s="93">
        <f>IFERROR(VLOOKUP(S520,'Վարկանիշային չափորոշիչներ'!$G$6:$GE$68,4,FALSE),0)</f>
        <v>0</v>
      </c>
      <c r="AK520" s="93">
        <f>IFERROR(VLOOKUP(T520,'Վարկանիշային չափորոշիչներ'!$G$6:$GE$68,4,FALSE),0)</f>
        <v>0</v>
      </c>
      <c r="AL520" s="93">
        <f>IFERROR(VLOOKUP(U520,'Վարկանիշային չափորոշիչներ'!$G$6:$GE$68,4,FALSE),0)</f>
        <v>0</v>
      </c>
      <c r="AM520" s="93">
        <f>IFERROR(VLOOKUP(V520,'Վարկանիշային չափորոշիչներ'!$G$6:$GE$68,4,FALSE),0)</f>
        <v>0</v>
      </c>
      <c r="AN520" s="93">
        <f t="shared" si="142"/>
        <v>0</v>
      </c>
    </row>
    <row r="521" spans="1:40" ht="24" outlineLevel="2">
      <c r="A521" s="239">
        <v>1187</v>
      </c>
      <c r="B521" s="239">
        <v>12012</v>
      </c>
      <c r="C521" s="333" t="s">
        <v>614</v>
      </c>
      <c r="D521" s="247"/>
      <c r="E521" s="247"/>
      <c r="F521" s="241"/>
      <c r="G521" s="242"/>
      <c r="H521" s="242"/>
      <c r="I521" s="112"/>
      <c r="J521" s="112"/>
      <c r="K521" s="94"/>
      <c r="L521" s="94"/>
      <c r="M521" s="94"/>
      <c r="N521" s="94"/>
      <c r="O521" s="94"/>
      <c r="P521" s="94"/>
      <c r="Q521" s="94"/>
      <c r="R521" s="94"/>
      <c r="S521" s="94"/>
      <c r="T521" s="94"/>
      <c r="U521" s="94"/>
      <c r="V521" s="94"/>
      <c r="W521" s="93">
        <f t="shared" si="150"/>
        <v>0</v>
      </c>
      <c r="X521" s="108"/>
      <c r="Y521" s="108"/>
      <c r="Z521" s="108"/>
      <c r="AA521" s="108"/>
      <c r="AB521" s="93">
        <f>IFERROR(VLOOKUP(K521,'Վարկանիշային չափորոշիչներ'!$G$6:$GE$68,4,FALSE),0)</f>
        <v>0</v>
      </c>
      <c r="AC521" s="93">
        <f>IFERROR(VLOOKUP(L521,'Վարկանիշային չափորոշիչներ'!$G$6:$GE$68,4,FALSE),0)</f>
        <v>0</v>
      </c>
      <c r="AD521" s="93">
        <f>IFERROR(VLOOKUP(M521,'Վարկանիշային չափորոշիչներ'!$G$6:$GE$68,4,FALSE),0)</f>
        <v>0</v>
      </c>
      <c r="AE521" s="93">
        <f>IFERROR(VLOOKUP(N521,'Վարկանիշային չափորոշիչներ'!$G$6:$GE$68,4,FALSE),0)</f>
        <v>0</v>
      </c>
      <c r="AF521" s="93">
        <f>IFERROR(VLOOKUP(O521,'Վարկանիշային չափորոշիչներ'!$G$6:$GE$68,4,FALSE),0)</f>
        <v>0</v>
      </c>
      <c r="AG521" s="93">
        <f>IFERROR(VLOOKUP(P521,'Վարկանիշային չափորոշիչներ'!$G$6:$GE$68,4,FALSE),0)</f>
        <v>0</v>
      </c>
      <c r="AH521" s="93">
        <f>IFERROR(VLOOKUP(Q521,'Վարկանիշային չափորոշիչներ'!$G$6:$GE$68,4,FALSE),0)</f>
        <v>0</v>
      </c>
      <c r="AI521" s="93">
        <f>IFERROR(VLOOKUP(R521,'Վարկանիշային չափորոշիչներ'!$G$6:$GE$68,4,FALSE),0)</f>
        <v>0</v>
      </c>
      <c r="AJ521" s="93">
        <f>IFERROR(VLOOKUP(S521,'Վարկանիշային չափորոշիչներ'!$G$6:$GE$68,4,FALSE),0)</f>
        <v>0</v>
      </c>
      <c r="AK521" s="93">
        <f>IFERROR(VLOOKUP(T521,'Վարկանիշային չափորոշիչներ'!$G$6:$GE$68,4,FALSE),0)</f>
        <v>0</v>
      </c>
      <c r="AL521" s="93">
        <f>IFERROR(VLOOKUP(U521,'Վարկանիշային չափորոշիչներ'!$G$6:$GE$68,4,FALSE),0)</f>
        <v>0</v>
      </c>
      <c r="AM521" s="93">
        <f>IFERROR(VLOOKUP(V521,'Վարկանիշային չափորոշիչներ'!$G$6:$GE$68,4,FALSE),0)</f>
        <v>0</v>
      </c>
      <c r="AN521" s="93">
        <f t="shared" si="142"/>
        <v>0</v>
      </c>
    </row>
    <row r="522" spans="1:40" ht="24" outlineLevel="2">
      <c r="A522" s="239">
        <v>1187</v>
      </c>
      <c r="B522" s="239">
        <v>12013</v>
      </c>
      <c r="C522" s="333" t="s">
        <v>615</v>
      </c>
      <c r="D522" s="247"/>
      <c r="E522" s="247"/>
      <c r="F522" s="241"/>
      <c r="G522" s="242"/>
      <c r="H522" s="242"/>
      <c r="I522" s="112"/>
      <c r="J522" s="112"/>
      <c r="K522" s="94"/>
      <c r="L522" s="94"/>
      <c r="M522" s="94"/>
      <c r="N522" s="94"/>
      <c r="O522" s="94"/>
      <c r="P522" s="94"/>
      <c r="Q522" s="94"/>
      <c r="R522" s="94"/>
      <c r="S522" s="94"/>
      <c r="T522" s="94"/>
      <c r="U522" s="94"/>
      <c r="V522" s="94"/>
      <c r="W522" s="93">
        <f t="shared" si="150"/>
        <v>0</v>
      </c>
      <c r="X522" s="108"/>
      <c r="Y522" s="108"/>
      <c r="Z522" s="108"/>
      <c r="AA522" s="108"/>
      <c r="AB522" s="93">
        <f>IFERROR(VLOOKUP(K522,'Վարկանիշային չափորոշիչներ'!$G$6:$GE$68,4,FALSE),0)</f>
        <v>0</v>
      </c>
      <c r="AC522" s="93">
        <f>IFERROR(VLOOKUP(L522,'Վարկանիշային չափորոշիչներ'!$G$6:$GE$68,4,FALSE),0)</f>
        <v>0</v>
      </c>
      <c r="AD522" s="93">
        <f>IFERROR(VLOOKUP(M522,'Վարկանիշային չափորոշիչներ'!$G$6:$GE$68,4,FALSE),0)</f>
        <v>0</v>
      </c>
      <c r="AE522" s="93">
        <f>IFERROR(VLOOKUP(N522,'Վարկանիշային չափորոշիչներ'!$G$6:$GE$68,4,FALSE),0)</f>
        <v>0</v>
      </c>
      <c r="AF522" s="93">
        <f>IFERROR(VLOOKUP(O522,'Վարկանիշային չափորոշիչներ'!$G$6:$GE$68,4,FALSE),0)</f>
        <v>0</v>
      </c>
      <c r="AG522" s="93">
        <f>IFERROR(VLOOKUP(P522,'Վարկանիշային չափորոշիչներ'!$G$6:$GE$68,4,FALSE),0)</f>
        <v>0</v>
      </c>
      <c r="AH522" s="93">
        <f>IFERROR(VLOOKUP(Q522,'Վարկանիշային չափորոշիչներ'!$G$6:$GE$68,4,FALSE),0)</f>
        <v>0</v>
      </c>
      <c r="AI522" s="93">
        <f>IFERROR(VLOOKUP(R522,'Վարկանիշային չափորոշիչներ'!$G$6:$GE$68,4,FALSE),0)</f>
        <v>0</v>
      </c>
      <c r="AJ522" s="93">
        <f>IFERROR(VLOOKUP(S522,'Վարկանիշային չափորոշիչներ'!$G$6:$GE$68,4,FALSE),0)</f>
        <v>0</v>
      </c>
      <c r="AK522" s="93">
        <f>IFERROR(VLOOKUP(T522,'Վարկանիշային չափորոշիչներ'!$G$6:$GE$68,4,FALSE),0)</f>
        <v>0</v>
      </c>
      <c r="AL522" s="93">
        <f>IFERROR(VLOOKUP(U522,'Վարկանիշային չափորոշիչներ'!$G$6:$GE$68,4,FALSE),0)</f>
        <v>0</v>
      </c>
      <c r="AM522" s="93">
        <f>IFERROR(VLOOKUP(V522,'Վարկանիշային չափորոշիչներ'!$G$6:$GE$68,4,FALSE),0)</f>
        <v>0</v>
      </c>
      <c r="AN522" s="93">
        <f t="shared" si="142"/>
        <v>0</v>
      </c>
    </row>
    <row r="523" spans="1:40" ht="24" outlineLevel="2">
      <c r="A523" s="239">
        <v>1187</v>
      </c>
      <c r="B523" s="239">
        <v>12014</v>
      </c>
      <c r="C523" s="333" t="s">
        <v>616</v>
      </c>
      <c r="D523" s="247"/>
      <c r="E523" s="247"/>
      <c r="F523" s="241"/>
      <c r="G523" s="242"/>
      <c r="H523" s="256"/>
      <c r="I523" s="119"/>
      <c r="J523" s="119"/>
      <c r="K523" s="95"/>
      <c r="L523" s="95"/>
      <c r="M523" s="95"/>
      <c r="N523" s="95"/>
      <c r="O523" s="95"/>
      <c r="P523" s="95"/>
      <c r="Q523" s="95"/>
      <c r="R523" s="95"/>
      <c r="S523" s="95"/>
      <c r="T523" s="95"/>
      <c r="U523" s="95"/>
      <c r="V523" s="95"/>
      <c r="W523" s="93">
        <f t="shared" si="150"/>
        <v>0</v>
      </c>
      <c r="X523" s="108"/>
      <c r="Y523" s="108"/>
      <c r="Z523" s="108"/>
      <c r="AA523" s="108"/>
      <c r="AB523" s="93">
        <f>IFERROR(VLOOKUP(K523,'Վարկանիշային չափորոշիչներ'!$G$6:$GE$68,4,FALSE),0)</f>
        <v>0</v>
      </c>
      <c r="AC523" s="93">
        <f>IFERROR(VLOOKUP(L523,'Վարկանիշային չափորոշիչներ'!$G$6:$GE$68,4,FALSE),0)</f>
        <v>0</v>
      </c>
      <c r="AD523" s="93">
        <f>IFERROR(VLOOKUP(M523,'Վարկանիշային չափորոշիչներ'!$G$6:$GE$68,4,FALSE),0)</f>
        <v>0</v>
      </c>
      <c r="AE523" s="93">
        <f>IFERROR(VLOOKUP(N523,'Վարկանիշային չափորոշիչներ'!$G$6:$GE$68,4,FALSE),0)</f>
        <v>0</v>
      </c>
      <c r="AF523" s="93">
        <f>IFERROR(VLOOKUP(O523,'Վարկանիշային չափորոշիչներ'!$G$6:$GE$68,4,FALSE),0)</f>
        <v>0</v>
      </c>
      <c r="AG523" s="93">
        <f>IFERROR(VLOOKUP(P523,'Վարկանիշային չափորոշիչներ'!$G$6:$GE$68,4,FALSE),0)</f>
        <v>0</v>
      </c>
      <c r="AH523" s="93">
        <f>IFERROR(VLOOKUP(Q523,'Վարկանիշային չափորոշիչներ'!$G$6:$GE$68,4,FALSE),0)</f>
        <v>0</v>
      </c>
      <c r="AI523" s="93">
        <f>IFERROR(VLOOKUP(R523,'Վարկանիշային չափորոշիչներ'!$G$6:$GE$68,4,FALSE),0)</f>
        <v>0</v>
      </c>
      <c r="AJ523" s="93">
        <f>IFERROR(VLOOKUP(S523,'Վարկանիշային չափորոշիչներ'!$G$6:$GE$68,4,FALSE),0)</f>
        <v>0</v>
      </c>
      <c r="AK523" s="93">
        <f>IFERROR(VLOOKUP(T523,'Վարկանիշային չափորոշիչներ'!$G$6:$GE$68,4,FALSE),0)</f>
        <v>0</v>
      </c>
      <c r="AL523" s="93">
        <f>IFERROR(VLOOKUP(U523,'Վարկանիշային չափորոշիչներ'!$G$6:$GE$68,4,FALSE),0)</f>
        <v>0</v>
      </c>
      <c r="AM523" s="93">
        <f>IFERROR(VLOOKUP(V523,'Վարկանիշային չափորոշիչներ'!$G$6:$GE$68,4,FALSE),0)</f>
        <v>0</v>
      </c>
      <c r="AN523" s="93">
        <f t="shared" si="142"/>
        <v>0</v>
      </c>
    </row>
    <row r="524" spans="1:40" ht="24" outlineLevel="2">
      <c r="A524" s="239">
        <v>1187</v>
      </c>
      <c r="B524" s="239">
        <v>12015</v>
      </c>
      <c r="C524" s="333" t="s">
        <v>617</v>
      </c>
      <c r="D524" s="247"/>
      <c r="E524" s="255"/>
      <c r="F524" s="241"/>
      <c r="G524" s="242"/>
      <c r="H524" s="242"/>
      <c r="I524" s="112"/>
      <c r="J524" s="112"/>
      <c r="K524" s="94"/>
      <c r="L524" s="94"/>
      <c r="M524" s="94"/>
      <c r="N524" s="94"/>
      <c r="O524" s="94"/>
      <c r="P524" s="94"/>
      <c r="Q524" s="94"/>
      <c r="R524" s="94"/>
      <c r="S524" s="94"/>
      <c r="T524" s="94"/>
      <c r="U524" s="94"/>
      <c r="V524" s="94"/>
      <c r="W524" s="93">
        <f t="shared" si="150"/>
        <v>0</v>
      </c>
      <c r="X524" s="108"/>
      <c r="Y524" s="108"/>
      <c r="Z524" s="108"/>
      <c r="AA524" s="108"/>
      <c r="AB524" s="93">
        <f>IFERROR(VLOOKUP(K524,'Վարկանիշային չափորոշիչներ'!$G$6:$GE$68,4,FALSE),0)</f>
        <v>0</v>
      </c>
      <c r="AC524" s="93">
        <f>IFERROR(VLOOKUP(L524,'Վարկանիշային չափորոշիչներ'!$G$6:$GE$68,4,FALSE),0)</f>
        <v>0</v>
      </c>
      <c r="AD524" s="93">
        <f>IFERROR(VLOOKUP(M524,'Վարկանիշային չափորոշիչներ'!$G$6:$GE$68,4,FALSE),0)</f>
        <v>0</v>
      </c>
      <c r="AE524" s="93">
        <f>IFERROR(VLOOKUP(N524,'Վարկանիշային չափորոշիչներ'!$G$6:$GE$68,4,FALSE),0)</f>
        <v>0</v>
      </c>
      <c r="AF524" s="93">
        <f>IFERROR(VLOOKUP(O524,'Վարկանիշային չափորոշիչներ'!$G$6:$GE$68,4,FALSE),0)</f>
        <v>0</v>
      </c>
      <c r="AG524" s="93">
        <f>IFERROR(VLOOKUP(P524,'Վարկանիշային չափորոշիչներ'!$G$6:$GE$68,4,FALSE),0)</f>
        <v>0</v>
      </c>
      <c r="AH524" s="93">
        <f>IFERROR(VLOOKUP(Q524,'Վարկանիշային չափորոշիչներ'!$G$6:$GE$68,4,FALSE),0)</f>
        <v>0</v>
      </c>
      <c r="AI524" s="93">
        <f>IFERROR(VLOOKUP(R524,'Վարկանիշային չափորոշիչներ'!$G$6:$GE$68,4,FALSE),0)</f>
        <v>0</v>
      </c>
      <c r="AJ524" s="93">
        <f>IFERROR(VLOOKUP(S524,'Վարկանիշային չափորոշիչներ'!$G$6:$GE$68,4,FALSE),0)</f>
        <v>0</v>
      </c>
      <c r="AK524" s="93">
        <f>IFERROR(VLOOKUP(T524,'Վարկանիշային չափորոշիչներ'!$G$6:$GE$68,4,FALSE),0)</f>
        <v>0</v>
      </c>
      <c r="AL524" s="93">
        <f>IFERROR(VLOOKUP(U524,'Վարկանիշային չափորոշիչներ'!$G$6:$GE$68,4,FALSE),0)</f>
        <v>0</v>
      </c>
      <c r="AM524" s="93">
        <f>IFERROR(VLOOKUP(V524,'Վարկանիշային չափորոշիչներ'!$G$6:$GE$68,4,FALSE),0)</f>
        <v>0</v>
      </c>
      <c r="AN524" s="93">
        <f t="shared" si="142"/>
        <v>0</v>
      </c>
    </row>
    <row r="525" spans="1:40" ht="24" outlineLevel="2">
      <c r="A525" s="239">
        <v>1187</v>
      </c>
      <c r="B525" s="239">
        <v>12016</v>
      </c>
      <c r="C525" s="333" t="s">
        <v>618</v>
      </c>
      <c r="D525" s="248"/>
      <c r="E525" s="262"/>
      <c r="F525" s="241"/>
      <c r="G525" s="242"/>
      <c r="H525" s="242"/>
      <c r="I525" s="112"/>
      <c r="J525" s="112"/>
      <c r="K525" s="94"/>
      <c r="L525" s="94"/>
      <c r="M525" s="94"/>
      <c r="N525" s="94"/>
      <c r="O525" s="94"/>
      <c r="P525" s="94"/>
      <c r="Q525" s="94"/>
      <c r="R525" s="94"/>
      <c r="S525" s="94"/>
      <c r="T525" s="94"/>
      <c r="U525" s="94"/>
      <c r="V525" s="94"/>
      <c r="W525" s="93">
        <f t="shared" si="150"/>
        <v>0</v>
      </c>
      <c r="X525" s="108"/>
      <c r="Y525" s="108"/>
      <c r="Z525" s="108"/>
      <c r="AA525" s="108"/>
      <c r="AB525" s="93">
        <f>IFERROR(VLOOKUP(K525,'Վարկանիշային չափորոշիչներ'!$G$6:$GE$68,4,FALSE),0)</f>
        <v>0</v>
      </c>
      <c r="AC525" s="93">
        <f>IFERROR(VLOOKUP(L525,'Վարկանիշային չափորոշիչներ'!$G$6:$GE$68,4,FALSE),0)</f>
        <v>0</v>
      </c>
      <c r="AD525" s="93">
        <f>IFERROR(VLOOKUP(M525,'Վարկանիշային չափորոշիչներ'!$G$6:$GE$68,4,FALSE),0)</f>
        <v>0</v>
      </c>
      <c r="AE525" s="93">
        <f>IFERROR(VLOOKUP(N525,'Վարկանիշային չափորոշիչներ'!$G$6:$GE$68,4,FALSE),0)</f>
        <v>0</v>
      </c>
      <c r="AF525" s="93">
        <f>IFERROR(VLOOKUP(O525,'Վարկանիշային չափորոշիչներ'!$G$6:$GE$68,4,FALSE),0)</f>
        <v>0</v>
      </c>
      <c r="AG525" s="93">
        <f>IFERROR(VLOOKUP(P525,'Վարկանիշային չափորոշիչներ'!$G$6:$GE$68,4,FALSE),0)</f>
        <v>0</v>
      </c>
      <c r="AH525" s="93">
        <f>IFERROR(VLOOKUP(Q525,'Վարկանիշային չափորոշիչներ'!$G$6:$GE$68,4,FALSE),0)</f>
        <v>0</v>
      </c>
      <c r="AI525" s="93">
        <f>IFERROR(VLOOKUP(R525,'Վարկանիշային չափորոշիչներ'!$G$6:$GE$68,4,FALSE),0)</f>
        <v>0</v>
      </c>
      <c r="AJ525" s="93">
        <f>IFERROR(VLOOKUP(S525,'Վարկանիշային չափորոշիչներ'!$G$6:$GE$68,4,FALSE),0)</f>
        <v>0</v>
      </c>
      <c r="AK525" s="93">
        <f>IFERROR(VLOOKUP(T525,'Վարկանիշային չափորոշիչներ'!$G$6:$GE$68,4,FALSE),0)</f>
        <v>0</v>
      </c>
      <c r="AL525" s="93">
        <f>IFERROR(VLOOKUP(U525,'Վարկանիշային չափորոշիչներ'!$G$6:$GE$68,4,FALSE),0)</f>
        <v>0</v>
      </c>
      <c r="AM525" s="93">
        <f>IFERROR(VLOOKUP(V525,'Վարկանիշային չափորոշիչներ'!$G$6:$GE$68,4,FALSE),0)</f>
        <v>0</v>
      </c>
      <c r="AN525" s="93">
        <f t="shared" si="142"/>
        <v>0</v>
      </c>
    </row>
    <row r="526" spans="1:40" ht="24" outlineLevel="2">
      <c r="A526" s="239">
        <v>1187</v>
      </c>
      <c r="B526" s="239">
        <v>12017</v>
      </c>
      <c r="C526" s="333" t="s">
        <v>619</v>
      </c>
      <c r="D526" s="285"/>
      <c r="E526" s="263"/>
      <c r="F526" s="241"/>
      <c r="G526" s="242"/>
      <c r="H526" s="242"/>
      <c r="I526" s="112"/>
      <c r="J526" s="112"/>
      <c r="K526" s="94"/>
      <c r="L526" s="94"/>
      <c r="M526" s="94"/>
      <c r="N526" s="94"/>
      <c r="O526" s="94"/>
      <c r="P526" s="94"/>
      <c r="Q526" s="94"/>
      <c r="R526" s="94"/>
      <c r="S526" s="94"/>
      <c r="T526" s="94"/>
      <c r="U526" s="94"/>
      <c r="V526" s="94"/>
      <c r="W526" s="93">
        <f t="shared" si="150"/>
        <v>0</v>
      </c>
      <c r="X526" s="108"/>
      <c r="Y526" s="108"/>
      <c r="Z526" s="108"/>
      <c r="AA526" s="108"/>
      <c r="AB526" s="93">
        <f>IFERROR(VLOOKUP(K526,'Վարկանիշային չափորոշիչներ'!$G$6:$GE$68,4,FALSE),0)</f>
        <v>0</v>
      </c>
      <c r="AC526" s="93">
        <f>IFERROR(VLOOKUP(L526,'Վարկանիշային չափորոշիչներ'!$G$6:$GE$68,4,FALSE),0)</f>
        <v>0</v>
      </c>
      <c r="AD526" s="93">
        <f>IFERROR(VLOOKUP(M526,'Վարկանիշային չափորոշիչներ'!$G$6:$GE$68,4,FALSE),0)</f>
        <v>0</v>
      </c>
      <c r="AE526" s="93">
        <f>IFERROR(VLOOKUP(N526,'Վարկանիշային չափորոշիչներ'!$G$6:$GE$68,4,FALSE),0)</f>
        <v>0</v>
      </c>
      <c r="AF526" s="93">
        <f>IFERROR(VLOOKUP(O526,'Վարկանիշային չափորոշիչներ'!$G$6:$GE$68,4,FALSE),0)</f>
        <v>0</v>
      </c>
      <c r="AG526" s="93">
        <f>IFERROR(VLOOKUP(P526,'Վարկանիշային չափորոշիչներ'!$G$6:$GE$68,4,FALSE),0)</f>
        <v>0</v>
      </c>
      <c r="AH526" s="93">
        <f>IFERROR(VLOOKUP(Q526,'Վարկանիշային չափորոշիչներ'!$G$6:$GE$68,4,FALSE),0)</f>
        <v>0</v>
      </c>
      <c r="AI526" s="93">
        <f>IFERROR(VLOOKUP(R526,'Վարկանիշային չափորոշիչներ'!$G$6:$GE$68,4,FALSE),0)</f>
        <v>0</v>
      </c>
      <c r="AJ526" s="93">
        <f>IFERROR(VLOOKUP(S526,'Վարկանիշային չափորոշիչներ'!$G$6:$GE$68,4,FALSE),0)</f>
        <v>0</v>
      </c>
      <c r="AK526" s="93">
        <f>IFERROR(VLOOKUP(T526,'Վարկանիշային չափորոշիչներ'!$G$6:$GE$68,4,FALSE),0)</f>
        <v>0</v>
      </c>
      <c r="AL526" s="93">
        <f>IFERROR(VLOOKUP(U526,'Վարկանիշային չափորոշիչներ'!$G$6:$GE$68,4,FALSE),0)</f>
        <v>0</v>
      </c>
      <c r="AM526" s="93">
        <f>IFERROR(VLOOKUP(V526,'Վարկանիշային չափորոշիչներ'!$G$6:$GE$68,4,FALSE),0)</f>
        <v>0</v>
      </c>
      <c r="AN526" s="93">
        <f t="shared" si="142"/>
        <v>0</v>
      </c>
    </row>
    <row r="527" spans="1:40" ht="24" outlineLevel="2">
      <c r="A527" s="239">
        <v>1187</v>
      </c>
      <c r="B527" s="239">
        <v>12018</v>
      </c>
      <c r="C527" s="333" t="s">
        <v>620</v>
      </c>
      <c r="D527" s="247"/>
      <c r="E527" s="247"/>
      <c r="F527" s="287"/>
      <c r="G527" s="242"/>
      <c r="H527" s="242"/>
      <c r="I527" s="112"/>
      <c r="J527" s="112"/>
      <c r="K527" s="94"/>
      <c r="L527" s="94"/>
      <c r="M527" s="94"/>
      <c r="N527" s="94"/>
      <c r="O527" s="94"/>
      <c r="P527" s="94"/>
      <c r="Q527" s="94"/>
      <c r="R527" s="94"/>
      <c r="S527" s="94"/>
      <c r="T527" s="94"/>
      <c r="U527" s="94"/>
      <c r="V527" s="94"/>
      <c r="W527" s="93">
        <f t="shared" si="150"/>
        <v>0</v>
      </c>
      <c r="X527" s="108"/>
      <c r="Y527" s="108"/>
      <c r="Z527" s="108"/>
      <c r="AA527" s="108"/>
      <c r="AB527" s="93">
        <f>IFERROR(VLOOKUP(K527,'Վարկանիշային չափորոշիչներ'!$G$6:$GE$68,4,FALSE),0)</f>
        <v>0</v>
      </c>
      <c r="AC527" s="93">
        <f>IFERROR(VLOOKUP(L527,'Վարկանիշային չափորոշիչներ'!$G$6:$GE$68,4,FALSE),0)</f>
        <v>0</v>
      </c>
      <c r="AD527" s="93">
        <f>IFERROR(VLOOKUP(M527,'Վարկանիշային չափորոշիչներ'!$G$6:$GE$68,4,FALSE),0)</f>
        <v>0</v>
      </c>
      <c r="AE527" s="93">
        <f>IFERROR(VLOOKUP(N527,'Վարկանիշային չափորոշիչներ'!$G$6:$GE$68,4,FALSE),0)</f>
        <v>0</v>
      </c>
      <c r="AF527" s="93">
        <f>IFERROR(VLOOKUP(O527,'Վարկանիշային չափորոշիչներ'!$G$6:$GE$68,4,FALSE),0)</f>
        <v>0</v>
      </c>
      <c r="AG527" s="93">
        <f>IFERROR(VLOOKUP(P527,'Վարկանիշային չափորոշիչներ'!$G$6:$GE$68,4,FALSE),0)</f>
        <v>0</v>
      </c>
      <c r="AH527" s="93">
        <f>IFERROR(VLOOKUP(Q527,'Վարկանիշային չափորոշիչներ'!$G$6:$GE$68,4,FALSE),0)</f>
        <v>0</v>
      </c>
      <c r="AI527" s="93">
        <f>IFERROR(VLOOKUP(R527,'Վարկանիշային չափորոշիչներ'!$G$6:$GE$68,4,FALSE),0)</f>
        <v>0</v>
      </c>
      <c r="AJ527" s="93">
        <f>IFERROR(VLOOKUP(S527,'Վարկանիշային չափորոշիչներ'!$G$6:$GE$68,4,FALSE),0)</f>
        <v>0</v>
      </c>
      <c r="AK527" s="93">
        <f>IFERROR(VLOOKUP(T527,'Վարկանիշային չափորոշիչներ'!$G$6:$GE$68,4,FALSE),0)</f>
        <v>0</v>
      </c>
      <c r="AL527" s="93">
        <f>IFERROR(VLOOKUP(U527,'Վարկանիշային չափորոշիչներ'!$G$6:$GE$68,4,FALSE),0)</f>
        <v>0</v>
      </c>
      <c r="AM527" s="93">
        <f>IFERROR(VLOOKUP(V527,'Վարկանիշային չափորոշիչներ'!$G$6:$GE$68,4,FALSE),0)</f>
        <v>0</v>
      </c>
      <c r="AN527" s="93">
        <f t="shared" si="142"/>
        <v>0</v>
      </c>
    </row>
    <row r="528" spans="1:40" outlineLevel="1">
      <c r="A528" s="236">
        <v>1190</v>
      </c>
      <c r="B528" s="236"/>
      <c r="C528" s="366" t="s">
        <v>621</v>
      </c>
      <c r="D528" s="237">
        <f>SUM(D529:D534)</f>
        <v>0</v>
      </c>
      <c r="E528" s="237">
        <f>SUM(E529:E534)</f>
        <v>0</v>
      </c>
      <c r="F528" s="238">
        <f t="shared" ref="F528:H528" si="151">SUM(F529:F534)</f>
        <v>0</v>
      </c>
      <c r="G528" s="238">
        <f t="shared" si="151"/>
        <v>0</v>
      </c>
      <c r="H528" s="238">
        <f t="shared" si="151"/>
        <v>0</v>
      </c>
      <c r="I528" s="114" t="s">
        <v>79</v>
      </c>
      <c r="J528" s="114" t="s">
        <v>79</v>
      </c>
      <c r="K528" s="114" t="s">
        <v>79</v>
      </c>
      <c r="L528" s="114" t="s">
        <v>79</v>
      </c>
      <c r="M528" s="114" t="s">
        <v>79</v>
      </c>
      <c r="N528" s="114" t="s">
        <v>79</v>
      </c>
      <c r="O528" s="114" t="s">
        <v>79</v>
      </c>
      <c r="P528" s="114" t="s">
        <v>79</v>
      </c>
      <c r="Q528" s="114" t="s">
        <v>79</v>
      </c>
      <c r="R528" s="114" t="s">
        <v>79</v>
      </c>
      <c r="S528" s="114" t="s">
        <v>79</v>
      </c>
      <c r="T528" s="114" t="s">
        <v>79</v>
      </c>
      <c r="U528" s="114" t="s">
        <v>79</v>
      </c>
      <c r="V528" s="114" t="s">
        <v>79</v>
      </c>
      <c r="W528" s="114" t="s">
        <v>79</v>
      </c>
      <c r="X528" s="108"/>
      <c r="Y528" s="108"/>
      <c r="Z528" s="108"/>
      <c r="AA528" s="108"/>
      <c r="AB528" s="93">
        <f>IFERROR(VLOOKUP(K528,'Վարկանիշային չափորոշիչներ'!$G$6:$GE$68,4,FALSE),0)</f>
        <v>0</v>
      </c>
      <c r="AC528" s="93">
        <f>IFERROR(VLOOKUP(L528,'Վարկանիշային չափորոշիչներ'!$G$6:$GE$68,4,FALSE),0)</f>
        <v>0</v>
      </c>
      <c r="AD528" s="93">
        <f>IFERROR(VLOOKUP(M528,'Վարկանիշային չափորոշիչներ'!$G$6:$GE$68,4,FALSE),0)</f>
        <v>0</v>
      </c>
      <c r="AE528" s="93">
        <f>IFERROR(VLOOKUP(N528,'Վարկանիշային չափորոշիչներ'!$G$6:$GE$68,4,FALSE),0)</f>
        <v>0</v>
      </c>
      <c r="AF528" s="93">
        <f>IFERROR(VLOOKUP(O528,'Վարկանիշային չափորոշիչներ'!$G$6:$GE$68,4,FALSE),0)</f>
        <v>0</v>
      </c>
      <c r="AG528" s="93">
        <f>IFERROR(VLOOKUP(P528,'Վարկանիշային չափորոշիչներ'!$G$6:$GE$68,4,FALSE),0)</f>
        <v>0</v>
      </c>
      <c r="AH528" s="93">
        <f>IFERROR(VLOOKUP(Q528,'Վարկանիշային չափորոշիչներ'!$G$6:$GE$68,4,FALSE),0)</f>
        <v>0</v>
      </c>
      <c r="AI528" s="93">
        <f>IFERROR(VLOOKUP(R528,'Վարկանիշային չափորոշիչներ'!$G$6:$GE$68,4,FALSE),0)</f>
        <v>0</v>
      </c>
      <c r="AJ528" s="93">
        <f>IFERROR(VLOOKUP(S528,'Վարկանիշային չափորոշիչներ'!$G$6:$GE$68,4,FALSE),0)</f>
        <v>0</v>
      </c>
      <c r="AK528" s="93">
        <f>IFERROR(VLOOKUP(T528,'Վարկանիշային չափորոշիչներ'!$G$6:$GE$68,4,FALSE),0)</f>
        <v>0</v>
      </c>
      <c r="AL528" s="93">
        <f>IFERROR(VLOOKUP(U528,'Վարկանիշային չափորոշիչներ'!$G$6:$GE$68,4,FALSE),0)</f>
        <v>0</v>
      </c>
      <c r="AM528" s="93">
        <f>IFERROR(VLOOKUP(V528,'Վարկանիշային չափորոշիչներ'!$G$6:$GE$68,4,FALSE),0)</f>
        <v>0</v>
      </c>
      <c r="AN528" s="93">
        <f t="shared" si="142"/>
        <v>0</v>
      </c>
    </row>
    <row r="529" spans="1:40" ht="48" outlineLevel="2">
      <c r="A529" s="239">
        <v>1190</v>
      </c>
      <c r="B529" s="239">
        <v>11001</v>
      </c>
      <c r="C529" s="333" t="s">
        <v>622</v>
      </c>
      <c r="D529" s="248"/>
      <c r="E529" s="248"/>
      <c r="F529" s="264"/>
      <c r="G529" s="242"/>
      <c r="H529" s="242"/>
      <c r="I529" s="112"/>
      <c r="J529" s="112"/>
      <c r="K529" s="94"/>
      <c r="L529" s="94"/>
      <c r="M529" s="94"/>
      <c r="N529" s="94"/>
      <c r="O529" s="94"/>
      <c r="P529" s="94"/>
      <c r="Q529" s="94"/>
      <c r="R529" s="94"/>
      <c r="S529" s="94"/>
      <c r="T529" s="94"/>
      <c r="U529" s="94"/>
      <c r="V529" s="94"/>
      <c r="W529" s="93">
        <f t="shared" ref="W529:W534" si="152">AN529</f>
        <v>0</v>
      </c>
      <c r="X529" s="108"/>
      <c r="Y529" s="108"/>
      <c r="Z529" s="108"/>
      <c r="AA529" s="108"/>
      <c r="AB529" s="93">
        <f>IFERROR(VLOOKUP(K529,'Վարկանիշային չափորոշիչներ'!$G$6:$GE$68,4,FALSE),0)</f>
        <v>0</v>
      </c>
      <c r="AC529" s="93">
        <f>IFERROR(VLOOKUP(L529,'Վարկանիշային չափորոշիչներ'!$G$6:$GE$68,4,FALSE),0)</f>
        <v>0</v>
      </c>
      <c r="AD529" s="93">
        <f>IFERROR(VLOOKUP(M529,'Վարկանիշային չափորոշիչներ'!$G$6:$GE$68,4,FALSE),0)</f>
        <v>0</v>
      </c>
      <c r="AE529" s="93">
        <f>IFERROR(VLOOKUP(N529,'Վարկանիշային չափորոշիչներ'!$G$6:$GE$68,4,FALSE),0)</f>
        <v>0</v>
      </c>
      <c r="AF529" s="93">
        <f>IFERROR(VLOOKUP(O529,'Վարկանիշային չափորոշիչներ'!$G$6:$GE$68,4,FALSE),0)</f>
        <v>0</v>
      </c>
      <c r="AG529" s="93">
        <f>IFERROR(VLOOKUP(P529,'Վարկանիշային չափորոշիչներ'!$G$6:$GE$68,4,FALSE),0)</f>
        <v>0</v>
      </c>
      <c r="AH529" s="93">
        <f>IFERROR(VLOOKUP(Q529,'Վարկանիշային չափորոշիչներ'!$G$6:$GE$68,4,FALSE),0)</f>
        <v>0</v>
      </c>
      <c r="AI529" s="93">
        <f>IFERROR(VLOOKUP(R529,'Վարկանիշային չափորոշիչներ'!$G$6:$GE$68,4,FALSE),0)</f>
        <v>0</v>
      </c>
      <c r="AJ529" s="93">
        <f>IFERROR(VLOOKUP(S529,'Վարկանիշային չափորոշիչներ'!$G$6:$GE$68,4,FALSE),0)</f>
        <v>0</v>
      </c>
      <c r="AK529" s="93">
        <f>IFERROR(VLOOKUP(T529,'Վարկանիշային չափորոշիչներ'!$G$6:$GE$68,4,FALSE),0)</f>
        <v>0</v>
      </c>
      <c r="AL529" s="93">
        <f>IFERROR(VLOOKUP(U529,'Վարկանիշային չափորոշիչներ'!$G$6:$GE$68,4,FALSE),0)</f>
        <v>0</v>
      </c>
      <c r="AM529" s="93">
        <f>IFERROR(VLOOKUP(V529,'Վարկանիշային չափորոշիչներ'!$G$6:$GE$68,4,FALSE),0)</f>
        <v>0</v>
      </c>
      <c r="AN529" s="93">
        <f t="shared" si="142"/>
        <v>0</v>
      </c>
    </row>
    <row r="530" spans="1:40" outlineLevel="2">
      <c r="A530" s="239">
        <v>1190</v>
      </c>
      <c r="B530" s="239">
        <v>11002</v>
      </c>
      <c r="C530" s="333" t="s">
        <v>623</v>
      </c>
      <c r="D530" s="248"/>
      <c r="E530" s="248"/>
      <c r="F530" s="264"/>
      <c r="G530" s="242"/>
      <c r="H530" s="259"/>
      <c r="I530" s="116"/>
      <c r="J530" s="116"/>
      <c r="K530" s="99"/>
      <c r="L530" s="99"/>
      <c r="M530" s="99"/>
      <c r="N530" s="99"/>
      <c r="O530" s="99"/>
      <c r="P530" s="99"/>
      <c r="Q530" s="99"/>
      <c r="R530" s="99"/>
      <c r="S530" s="99"/>
      <c r="T530" s="99"/>
      <c r="U530" s="99"/>
      <c r="V530" s="99"/>
      <c r="W530" s="93">
        <f t="shared" si="152"/>
        <v>0</v>
      </c>
      <c r="X530" s="108"/>
      <c r="Y530" s="108"/>
      <c r="Z530" s="108"/>
      <c r="AA530" s="108"/>
      <c r="AB530" s="93">
        <f>IFERROR(VLOOKUP(K530,'Վարկանիշային չափորոշիչներ'!$G$6:$GE$68,4,FALSE),0)</f>
        <v>0</v>
      </c>
      <c r="AC530" s="93">
        <f>IFERROR(VLOOKUP(L530,'Վարկանիշային չափորոշիչներ'!$G$6:$GE$68,4,FALSE),0)</f>
        <v>0</v>
      </c>
      <c r="AD530" s="93">
        <f>IFERROR(VLOOKUP(M530,'Վարկանիշային չափորոշիչներ'!$G$6:$GE$68,4,FALSE),0)</f>
        <v>0</v>
      </c>
      <c r="AE530" s="93">
        <f>IFERROR(VLOOKUP(N530,'Վարկանիշային չափորոշիչներ'!$G$6:$GE$68,4,FALSE),0)</f>
        <v>0</v>
      </c>
      <c r="AF530" s="93">
        <f>IFERROR(VLOOKUP(O530,'Վարկանիշային չափորոշիչներ'!$G$6:$GE$68,4,FALSE),0)</f>
        <v>0</v>
      </c>
      <c r="AG530" s="93">
        <f>IFERROR(VLOOKUP(P530,'Վարկանիշային չափորոշիչներ'!$G$6:$GE$68,4,FALSE),0)</f>
        <v>0</v>
      </c>
      <c r="AH530" s="93">
        <f>IFERROR(VLOOKUP(Q530,'Վարկանիշային չափորոշիչներ'!$G$6:$GE$68,4,FALSE),0)</f>
        <v>0</v>
      </c>
      <c r="AI530" s="93">
        <f>IFERROR(VLOOKUP(R530,'Վարկանիշային չափորոշիչներ'!$G$6:$GE$68,4,FALSE),0)</f>
        <v>0</v>
      </c>
      <c r="AJ530" s="93">
        <f>IFERROR(VLOOKUP(S530,'Վարկանիշային չափորոշիչներ'!$G$6:$GE$68,4,FALSE),0)</f>
        <v>0</v>
      </c>
      <c r="AK530" s="93">
        <f>IFERROR(VLOOKUP(T530,'Վարկանիշային չափորոշիչներ'!$G$6:$GE$68,4,FALSE),0)</f>
        <v>0</v>
      </c>
      <c r="AL530" s="93">
        <f>IFERROR(VLOOKUP(U530,'Վարկանիշային չափորոշիչներ'!$G$6:$GE$68,4,FALSE),0)</f>
        <v>0</v>
      </c>
      <c r="AM530" s="93">
        <f>IFERROR(VLOOKUP(V530,'Վարկանիշային չափորոշիչներ'!$G$6:$GE$68,4,FALSE),0)</f>
        <v>0</v>
      </c>
      <c r="AN530" s="93">
        <f t="shared" si="142"/>
        <v>0</v>
      </c>
    </row>
    <row r="531" spans="1:40" s="44" customFormat="1" ht="24" outlineLevel="2">
      <c r="A531" s="239">
        <v>1190</v>
      </c>
      <c r="B531" s="239">
        <v>11004</v>
      </c>
      <c r="C531" s="333" t="s">
        <v>624</v>
      </c>
      <c r="D531" s="248"/>
      <c r="E531" s="248"/>
      <c r="F531" s="241"/>
      <c r="G531" s="242"/>
      <c r="H531" s="242"/>
      <c r="I531" s="112"/>
      <c r="J531" s="112"/>
      <c r="K531" s="94"/>
      <c r="L531" s="94"/>
      <c r="M531" s="94"/>
      <c r="N531" s="94"/>
      <c r="O531" s="94"/>
      <c r="P531" s="94"/>
      <c r="Q531" s="94"/>
      <c r="R531" s="94"/>
      <c r="S531" s="94"/>
      <c r="T531" s="94"/>
      <c r="U531" s="94"/>
      <c r="V531" s="94"/>
      <c r="W531" s="93">
        <f t="shared" si="152"/>
        <v>0</v>
      </c>
      <c r="X531" s="124"/>
      <c r="Y531" s="124"/>
      <c r="Z531" s="124"/>
      <c r="AA531" s="124"/>
      <c r="AB531" s="93">
        <f>IFERROR(VLOOKUP(K531,'Վարկանիշային չափորոշիչներ'!$G$6:$GE$68,4,FALSE),0)</f>
        <v>0</v>
      </c>
      <c r="AC531" s="93">
        <f>IFERROR(VLOOKUP(L531,'Վարկանիշային չափորոշիչներ'!$G$6:$GE$68,4,FALSE),0)</f>
        <v>0</v>
      </c>
      <c r="AD531" s="93">
        <f>IFERROR(VLOOKUP(M531,'Վարկանիշային չափորոշիչներ'!$G$6:$GE$68,4,FALSE),0)</f>
        <v>0</v>
      </c>
      <c r="AE531" s="93">
        <f>IFERROR(VLOOKUP(N531,'Վարկանիշային չափորոշիչներ'!$G$6:$GE$68,4,FALSE),0)</f>
        <v>0</v>
      </c>
      <c r="AF531" s="93">
        <f>IFERROR(VLOOKUP(O531,'Վարկանիշային չափորոշիչներ'!$G$6:$GE$68,4,FALSE),0)</f>
        <v>0</v>
      </c>
      <c r="AG531" s="93">
        <f>IFERROR(VLOOKUP(P531,'Վարկանիշային չափորոշիչներ'!$G$6:$GE$68,4,FALSE),0)</f>
        <v>0</v>
      </c>
      <c r="AH531" s="93">
        <f>IFERROR(VLOOKUP(Q531,'Վարկանիշային չափորոշիչներ'!$G$6:$GE$68,4,FALSE),0)</f>
        <v>0</v>
      </c>
      <c r="AI531" s="93">
        <f>IFERROR(VLOOKUP(R531,'Վարկանիշային չափորոշիչներ'!$G$6:$GE$68,4,FALSE),0)</f>
        <v>0</v>
      </c>
      <c r="AJ531" s="93">
        <f>IFERROR(VLOOKUP(S531,'Վարկանիշային չափորոշիչներ'!$G$6:$GE$68,4,FALSE),0)</f>
        <v>0</v>
      </c>
      <c r="AK531" s="93">
        <f>IFERROR(VLOOKUP(T531,'Վարկանիշային չափորոշիչներ'!$G$6:$GE$68,4,FALSE),0)</f>
        <v>0</v>
      </c>
      <c r="AL531" s="93">
        <f>IFERROR(VLOOKUP(U531,'Վարկանիշային չափորոշիչներ'!$G$6:$GE$68,4,FALSE),0)</f>
        <v>0</v>
      </c>
      <c r="AM531" s="93">
        <f>IFERROR(VLOOKUP(V531,'Վարկանիշային չափորոշիչներ'!$G$6:$GE$68,4,FALSE),0)</f>
        <v>0</v>
      </c>
      <c r="AN531" s="93">
        <f t="shared" si="142"/>
        <v>0</v>
      </c>
    </row>
    <row r="532" spans="1:40" s="44" customFormat="1" ht="48" outlineLevel="2">
      <c r="A532" s="239">
        <v>1190</v>
      </c>
      <c r="B532" s="239">
        <v>11007</v>
      </c>
      <c r="C532" s="333" t="s">
        <v>625</v>
      </c>
      <c r="D532" s="248"/>
      <c r="E532" s="248"/>
      <c r="F532" s="241"/>
      <c r="G532" s="242"/>
      <c r="H532" s="242"/>
      <c r="I532" s="112"/>
      <c r="J532" s="112"/>
      <c r="K532" s="94"/>
      <c r="L532" s="94"/>
      <c r="M532" s="94"/>
      <c r="N532" s="94"/>
      <c r="O532" s="94"/>
      <c r="P532" s="94"/>
      <c r="Q532" s="94"/>
      <c r="R532" s="94"/>
      <c r="S532" s="94"/>
      <c r="T532" s="94"/>
      <c r="U532" s="94"/>
      <c r="V532" s="94"/>
      <c r="W532" s="93">
        <f t="shared" si="152"/>
        <v>0</v>
      </c>
      <c r="X532" s="124"/>
      <c r="Y532" s="124"/>
      <c r="Z532" s="124"/>
      <c r="AA532" s="124"/>
      <c r="AB532" s="93">
        <f>IFERROR(VLOOKUP(K532,'Վարկանիշային չափորոշիչներ'!$G$6:$GE$68,4,FALSE),0)</f>
        <v>0</v>
      </c>
      <c r="AC532" s="93">
        <f>IFERROR(VLOOKUP(L532,'Վարկանիշային չափորոշիչներ'!$G$6:$GE$68,4,FALSE),0)</f>
        <v>0</v>
      </c>
      <c r="AD532" s="93">
        <f>IFERROR(VLOOKUP(M532,'Վարկանիշային չափորոշիչներ'!$G$6:$GE$68,4,FALSE),0)</f>
        <v>0</v>
      </c>
      <c r="AE532" s="93">
        <f>IFERROR(VLOOKUP(N532,'Վարկանիշային չափորոշիչներ'!$G$6:$GE$68,4,FALSE),0)</f>
        <v>0</v>
      </c>
      <c r="AF532" s="93">
        <f>IFERROR(VLOOKUP(O532,'Վարկանիշային չափորոշիչներ'!$G$6:$GE$68,4,FALSE),0)</f>
        <v>0</v>
      </c>
      <c r="AG532" s="93">
        <f>IFERROR(VLOOKUP(P532,'Վարկանիշային չափորոշիչներ'!$G$6:$GE$68,4,FALSE),0)</f>
        <v>0</v>
      </c>
      <c r="AH532" s="93">
        <f>IFERROR(VLOOKUP(Q532,'Վարկանիշային չափորոշիչներ'!$G$6:$GE$68,4,FALSE),0)</f>
        <v>0</v>
      </c>
      <c r="AI532" s="93">
        <f>IFERROR(VLOOKUP(R532,'Վարկանիշային չափորոշիչներ'!$G$6:$GE$68,4,FALSE),0)</f>
        <v>0</v>
      </c>
      <c r="AJ532" s="93">
        <f>IFERROR(VLOOKUP(S532,'Վարկանիշային չափորոշիչներ'!$G$6:$GE$68,4,FALSE),0)</f>
        <v>0</v>
      </c>
      <c r="AK532" s="93">
        <f>IFERROR(VLOOKUP(T532,'Վարկանիշային չափորոշիչներ'!$G$6:$GE$68,4,FALSE),0)</f>
        <v>0</v>
      </c>
      <c r="AL532" s="93">
        <f>IFERROR(VLOOKUP(U532,'Վարկանիշային չափորոշիչներ'!$G$6:$GE$68,4,FALSE),0)</f>
        <v>0</v>
      </c>
      <c r="AM532" s="93">
        <f>IFERROR(VLOOKUP(V532,'Վարկանիշային չափորոշիչներ'!$G$6:$GE$68,4,FALSE),0)</f>
        <v>0</v>
      </c>
      <c r="AN532" s="93">
        <f t="shared" si="142"/>
        <v>0</v>
      </c>
    </row>
    <row r="533" spans="1:40" s="44" customFormat="1" ht="24" outlineLevel="2">
      <c r="A533" s="239">
        <v>1190</v>
      </c>
      <c r="B533" s="239">
        <v>12002</v>
      </c>
      <c r="C533" s="333" t="s">
        <v>626</v>
      </c>
      <c r="D533" s="248"/>
      <c r="E533" s="248"/>
      <c r="F533" s="241"/>
      <c r="G533" s="242"/>
      <c r="H533" s="242"/>
      <c r="I533" s="112"/>
      <c r="J533" s="112"/>
      <c r="K533" s="94"/>
      <c r="L533" s="94"/>
      <c r="M533" s="94"/>
      <c r="N533" s="94"/>
      <c r="O533" s="94"/>
      <c r="P533" s="94"/>
      <c r="Q533" s="94"/>
      <c r="R533" s="94"/>
      <c r="S533" s="94"/>
      <c r="T533" s="94"/>
      <c r="U533" s="94"/>
      <c r="V533" s="94"/>
      <c r="W533" s="93">
        <f t="shared" si="152"/>
        <v>0</v>
      </c>
      <c r="X533" s="124"/>
      <c r="Y533" s="124"/>
      <c r="Z533" s="124"/>
      <c r="AA533" s="124"/>
      <c r="AB533" s="93">
        <f>IFERROR(VLOOKUP(K533,'Վարկանիշային չափորոշիչներ'!$G$6:$GE$68,4,FALSE),0)</f>
        <v>0</v>
      </c>
      <c r="AC533" s="93">
        <f>IFERROR(VLOOKUP(L533,'Վարկանիշային չափորոշիչներ'!$G$6:$GE$68,4,FALSE),0)</f>
        <v>0</v>
      </c>
      <c r="AD533" s="93">
        <f>IFERROR(VLOOKUP(M533,'Վարկանիշային չափորոշիչներ'!$G$6:$GE$68,4,FALSE),0)</f>
        <v>0</v>
      </c>
      <c r="AE533" s="93">
        <f>IFERROR(VLOOKUP(N533,'Վարկանիշային չափորոշիչներ'!$G$6:$GE$68,4,FALSE),0)</f>
        <v>0</v>
      </c>
      <c r="AF533" s="93">
        <f>IFERROR(VLOOKUP(O533,'Վարկանիշային չափորոշիչներ'!$G$6:$GE$68,4,FALSE),0)</f>
        <v>0</v>
      </c>
      <c r="AG533" s="93">
        <f>IFERROR(VLOOKUP(P533,'Վարկանիշային չափորոշիչներ'!$G$6:$GE$68,4,FALSE),0)</f>
        <v>0</v>
      </c>
      <c r="AH533" s="93">
        <f>IFERROR(VLOOKUP(Q533,'Վարկանիշային չափորոշիչներ'!$G$6:$GE$68,4,FALSE),0)</f>
        <v>0</v>
      </c>
      <c r="AI533" s="93">
        <f>IFERROR(VLOOKUP(R533,'Վարկանիշային չափորոշիչներ'!$G$6:$GE$68,4,FALSE),0)</f>
        <v>0</v>
      </c>
      <c r="AJ533" s="93">
        <f>IFERROR(VLOOKUP(S533,'Վարկանիշային չափորոշիչներ'!$G$6:$GE$68,4,FALSE),0)</f>
        <v>0</v>
      </c>
      <c r="AK533" s="93">
        <f>IFERROR(VLOOKUP(T533,'Վարկանիշային չափորոշիչներ'!$G$6:$GE$68,4,FALSE),0)</f>
        <v>0</v>
      </c>
      <c r="AL533" s="93">
        <f>IFERROR(VLOOKUP(U533,'Վարկանիշային չափորոշիչներ'!$G$6:$GE$68,4,FALSE),0)</f>
        <v>0</v>
      </c>
      <c r="AM533" s="93">
        <f>IFERROR(VLOOKUP(V533,'Վարկանիշային չափորոշիչներ'!$G$6:$GE$68,4,FALSE),0)</f>
        <v>0</v>
      </c>
      <c r="AN533" s="93">
        <f t="shared" si="142"/>
        <v>0</v>
      </c>
    </row>
    <row r="534" spans="1:40" s="44" customFormat="1" ht="48" outlineLevel="2">
      <c r="A534" s="239">
        <v>1190</v>
      </c>
      <c r="B534" s="239">
        <v>12001</v>
      </c>
      <c r="C534" s="333" t="s">
        <v>627</v>
      </c>
      <c r="D534" s="248"/>
      <c r="E534" s="248"/>
      <c r="F534" s="241"/>
      <c r="G534" s="242"/>
      <c r="H534" s="242"/>
      <c r="I534" s="112"/>
      <c r="J534" s="112"/>
      <c r="K534" s="94"/>
      <c r="L534" s="94"/>
      <c r="M534" s="94"/>
      <c r="N534" s="94"/>
      <c r="O534" s="94"/>
      <c r="P534" s="94"/>
      <c r="Q534" s="94"/>
      <c r="R534" s="94"/>
      <c r="S534" s="94"/>
      <c r="T534" s="94"/>
      <c r="U534" s="94"/>
      <c r="V534" s="94"/>
      <c r="W534" s="93">
        <f t="shared" si="152"/>
        <v>0</v>
      </c>
      <c r="X534" s="124"/>
      <c r="Y534" s="124"/>
      <c r="Z534" s="124"/>
      <c r="AA534" s="124"/>
      <c r="AB534" s="93">
        <f>IFERROR(VLOOKUP(K534,'Վարկանիշային չափորոշիչներ'!$G$6:$GE$68,4,FALSE),0)</f>
        <v>0</v>
      </c>
      <c r="AC534" s="93">
        <f>IFERROR(VLOOKUP(L534,'Վարկանիշային չափորոշիչներ'!$G$6:$GE$68,4,FALSE),0)</f>
        <v>0</v>
      </c>
      <c r="AD534" s="93">
        <f>IFERROR(VLOOKUP(M534,'Վարկանիշային չափորոշիչներ'!$G$6:$GE$68,4,FALSE),0)</f>
        <v>0</v>
      </c>
      <c r="AE534" s="93">
        <f>IFERROR(VLOOKUP(N534,'Վարկանիշային չափորոշիչներ'!$G$6:$GE$68,4,FALSE),0)</f>
        <v>0</v>
      </c>
      <c r="AF534" s="93">
        <f>IFERROR(VLOOKUP(O534,'Վարկանիշային չափորոշիչներ'!$G$6:$GE$68,4,FALSE),0)</f>
        <v>0</v>
      </c>
      <c r="AG534" s="93">
        <f>IFERROR(VLOOKUP(P534,'Վարկանիշային չափորոշիչներ'!$G$6:$GE$68,4,FALSE),0)</f>
        <v>0</v>
      </c>
      <c r="AH534" s="93">
        <f>IFERROR(VLOOKUP(Q534,'Վարկանիշային չափորոշիչներ'!$G$6:$GE$68,4,FALSE),0)</f>
        <v>0</v>
      </c>
      <c r="AI534" s="93">
        <f>IFERROR(VLOOKUP(R534,'Վարկանիշային չափորոշիչներ'!$G$6:$GE$68,4,FALSE),0)</f>
        <v>0</v>
      </c>
      <c r="AJ534" s="93">
        <f>IFERROR(VLOOKUP(S534,'Վարկանիշային չափորոշիչներ'!$G$6:$GE$68,4,FALSE),0)</f>
        <v>0</v>
      </c>
      <c r="AK534" s="93">
        <f>IFERROR(VLOOKUP(T534,'Վարկանիշային չափորոշիչներ'!$G$6:$GE$68,4,FALSE),0)</f>
        <v>0</v>
      </c>
      <c r="AL534" s="93">
        <f>IFERROR(VLOOKUP(U534,'Վարկանիշային չափորոշիչներ'!$G$6:$GE$68,4,FALSE),0)</f>
        <v>0</v>
      </c>
      <c r="AM534" s="93">
        <f>IFERROR(VLOOKUP(V534,'Վարկանիշային չափորոշիչներ'!$G$6:$GE$68,4,FALSE),0)</f>
        <v>0</v>
      </c>
      <c r="AN534" s="93">
        <f t="shared" ref="AN534:AN571" si="153">SUM(AB534:AM534)</f>
        <v>0</v>
      </c>
    </row>
    <row r="535" spans="1:40" outlineLevel="1">
      <c r="A535" s="243">
        <v>9999</v>
      </c>
      <c r="B535" s="243"/>
      <c r="C535" s="333" t="s">
        <v>104</v>
      </c>
      <c r="D535" s="240"/>
      <c r="E535" s="240"/>
      <c r="F535" s="241"/>
      <c r="G535" s="242"/>
      <c r="H535" s="242"/>
      <c r="I535" s="112"/>
      <c r="J535" s="112"/>
      <c r="K535" s="94"/>
      <c r="L535" s="94"/>
      <c r="M535" s="94"/>
      <c r="N535" s="94"/>
      <c r="O535" s="94"/>
      <c r="P535" s="94"/>
      <c r="Q535" s="94"/>
      <c r="R535" s="94"/>
      <c r="S535" s="94"/>
      <c r="T535" s="94"/>
      <c r="U535" s="94"/>
      <c r="V535" s="94"/>
      <c r="W535" s="93">
        <f>AN535</f>
        <v>0</v>
      </c>
      <c r="X535" s="108"/>
      <c r="Y535" s="108"/>
      <c r="Z535" s="108"/>
      <c r="AA535" s="108"/>
      <c r="AB535" s="93">
        <f>IFERROR(VLOOKUP(K535,'Վարկանիշային չափորոշիչներ'!$G$6:$GE$68,4,FALSE),0)</f>
        <v>0</v>
      </c>
      <c r="AC535" s="93">
        <f>IFERROR(VLOOKUP(L535,'Վարկանիշային չափորոշիչներ'!$G$6:$GE$68,4,FALSE),0)</f>
        <v>0</v>
      </c>
      <c r="AD535" s="93">
        <f>IFERROR(VLOOKUP(M535,'Վարկանիշային չափորոշիչներ'!$G$6:$GE$68,4,FALSE),0)</f>
        <v>0</v>
      </c>
      <c r="AE535" s="93">
        <f>IFERROR(VLOOKUP(N535,'Վարկանիշային չափորոշիչներ'!$G$6:$GE$68,4,FALSE),0)</f>
        <v>0</v>
      </c>
      <c r="AF535" s="93">
        <f>IFERROR(VLOOKUP(O535,'Վարկանիշային չափորոշիչներ'!$G$6:$GE$68,4,FALSE),0)</f>
        <v>0</v>
      </c>
      <c r="AG535" s="93">
        <f>IFERROR(VLOOKUP(P535,'Վարկանիշային չափորոշիչներ'!$G$6:$GE$68,4,FALSE),0)</f>
        <v>0</v>
      </c>
      <c r="AH535" s="93">
        <f>IFERROR(VLOOKUP(Q535,'Վարկանիշային չափորոշիչներ'!$G$6:$GE$68,4,FALSE),0)</f>
        <v>0</v>
      </c>
      <c r="AI535" s="93">
        <f>IFERROR(VLOOKUP(R535,'Վարկանիշային չափորոշիչներ'!$G$6:$GE$68,4,FALSE),0)</f>
        <v>0</v>
      </c>
      <c r="AJ535" s="93">
        <f>IFERROR(VLOOKUP(S535,'Վարկանիշային չափորոշիչներ'!$G$6:$GE$68,4,FALSE),0)</f>
        <v>0</v>
      </c>
      <c r="AK535" s="93">
        <f>IFERROR(VLOOKUP(T535,'Վարկանիշային չափորոշիչներ'!$G$6:$GE$68,4,FALSE),0)</f>
        <v>0</v>
      </c>
      <c r="AL535" s="93">
        <f>IFERROR(VLOOKUP(U535,'Վարկանիշային չափորոշիչներ'!$G$6:$GE$68,4,FALSE),0)</f>
        <v>0</v>
      </c>
      <c r="AM535" s="93">
        <f>IFERROR(VLOOKUP(V535,'Վարկանիշային չափորոշիչներ'!$G$6:$GE$68,4,FALSE),0)</f>
        <v>0</v>
      </c>
      <c r="AN535" s="93">
        <f t="shared" si="153"/>
        <v>0</v>
      </c>
    </row>
    <row r="536" spans="1:40">
      <c r="A536" s="244" t="s">
        <v>0</v>
      </c>
      <c r="B536" s="244"/>
      <c r="C536" s="367" t="s">
        <v>628</v>
      </c>
      <c r="D536" s="245">
        <f>D537+D539+D545+D548+D552+D555</f>
        <v>0</v>
      </c>
      <c r="E536" s="245">
        <f>E537+E539+E545+E548+E552+E555</f>
        <v>0</v>
      </c>
      <c r="F536" s="246">
        <f t="shared" ref="F536:H536" si="154">F537+F539+F545+F548+F552+F555</f>
        <v>0</v>
      </c>
      <c r="G536" s="246">
        <f t="shared" si="154"/>
        <v>0</v>
      </c>
      <c r="H536" s="246">
        <f t="shared" si="154"/>
        <v>0</v>
      </c>
      <c r="I536" s="113" t="s">
        <v>79</v>
      </c>
      <c r="J536" s="113" t="s">
        <v>79</v>
      </c>
      <c r="K536" s="113" t="s">
        <v>79</v>
      </c>
      <c r="L536" s="113" t="s">
        <v>79</v>
      </c>
      <c r="M536" s="113" t="s">
        <v>79</v>
      </c>
      <c r="N536" s="113" t="s">
        <v>79</v>
      </c>
      <c r="O536" s="113" t="s">
        <v>79</v>
      </c>
      <c r="P536" s="113" t="s">
        <v>79</v>
      </c>
      <c r="Q536" s="113" t="s">
        <v>79</v>
      </c>
      <c r="R536" s="113" t="s">
        <v>79</v>
      </c>
      <c r="S536" s="113" t="s">
        <v>79</v>
      </c>
      <c r="T536" s="113" t="s">
        <v>79</v>
      </c>
      <c r="U536" s="113" t="s">
        <v>79</v>
      </c>
      <c r="V536" s="113" t="s">
        <v>79</v>
      </c>
      <c r="W536" s="113" t="s">
        <v>79</v>
      </c>
      <c r="X536" s="108"/>
      <c r="Y536" s="108"/>
      <c r="Z536" s="108"/>
      <c r="AA536" s="108"/>
      <c r="AB536" s="93">
        <f>IFERROR(VLOOKUP(K536,'Վարկանիշային չափորոշիչներ'!$G$6:$GE$68,4,FALSE),0)</f>
        <v>0</v>
      </c>
      <c r="AC536" s="93">
        <f>IFERROR(VLOOKUP(L536,'Վարկանիշային չափորոշիչներ'!$G$6:$GE$68,4,FALSE),0)</f>
        <v>0</v>
      </c>
      <c r="AD536" s="93">
        <f>IFERROR(VLOOKUP(M536,'Վարկանիշային չափորոշիչներ'!$G$6:$GE$68,4,FALSE),0)</f>
        <v>0</v>
      </c>
      <c r="AE536" s="93">
        <f>IFERROR(VLOOKUP(N536,'Վարկանիշային չափորոշիչներ'!$G$6:$GE$68,4,FALSE),0)</f>
        <v>0</v>
      </c>
      <c r="AF536" s="93">
        <f>IFERROR(VLOOKUP(O536,'Վարկանիշային չափորոշիչներ'!$G$6:$GE$68,4,FALSE),0)</f>
        <v>0</v>
      </c>
      <c r="AG536" s="93">
        <f>IFERROR(VLOOKUP(P536,'Վարկանիշային չափորոշիչներ'!$G$6:$GE$68,4,FALSE),0)</f>
        <v>0</v>
      </c>
      <c r="AH536" s="93">
        <f>IFERROR(VLOOKUP(Q536,'Վարկանիշային չափորոշիչներ'!$G$6:$GE$68,4,FALSE),0)</f>
        <v>0</v>
      </c>
      <c r="AI536" s="93">
        <f>IFERROR(VLOOKUP(R536,'Վարկանիշային չափորոշիչներ'!$G$6:$GE$68,4,FALSE),0)</f>
        <v>0</v>
      </c>
      <c r="AJ536" s="93">
        <f>IFERROR(VLOOKUP(S536,'Վարկանիշային չափորոշիչներ'!$G$6:$GE$68,4,FALSE),0)</f>
        <v>0</v>
      </c>
      <c r="AK536" s="93">
        <f>IFERROR(VLOOKUP(T536,'Վարկանիշային չափորոշիչներ'!$G$6:$GE$68,4,FALSE),0)</f>
        <v>0</v>
      </c>
      <c r="AL536" s="93">
        <f>IFERROR(VLOOKUP(U536,'Վարկանիշային չափորոշիչներ'!$G$6:$GE$68,4,FALSE),0)</f>
        <v>0</v>
      </c>
      <c r="AM536" s="93">
        <f>IFERROR(VLOOKUP(V536,'Վարկանիշային չափորոշիչներ'!$G$6:$GE$68,4,FALSE),0)</f>
        <v>0</v>
      </c>
      <c r="AN536" s="93">
        <f t="shared" si="153"/>
        <v>0</v>
      </c>
    </row>
    <row r="537" spans="1:40" ht="24" outlineLevel="1">
      <c r="A537" s="236">
        <v>1050</v>
      </c>
      <c r="B537" s="236"/>
      <c r="C537" s="366" t="s">
        <v>629</v>
      </c>
      <c r="D537" s="237">
        <f>SUM(D538)</f>
        <v>0</v>
      </c>
      <c r="E537" s="237">
        <f>SUM(E538)</f>
        <v>0</v>
      </c>
      <c r="F537" s="238">
        <f t="shared" ref="F537:H537" si="155">SUM(F538)</f>
        <v>0</v>
      </c>
      <c r="G537" s="238">
        <f t="shared" si="155"/>
        <v>0</v>
      </c>
      <c r="H537" s="238">
        <f t="shared" si="155"/>
        <v>0</v>
      </c>
      <c r="I537" s="114" t="s">
        <v>79</v>
      </c>
      <c r="J537" s="114" t="s">
        <v>79</v>
      </c>
      <c r="K537" s="114" t="s">
        <v>79</v>
      </c>
      <c r="L537" s="114" t="s">
        <v>79</v>
      </c>
      <c r="M537" s="114" t="s">
        <v>79</v>
      </c>
      <c r="N537" s="114" t="s">
        <v>79</v>
      </c>
      <c r="O537" s="114" t="s">
        <v>79</v>
      </c>
      <c r="P537" s="114" t="s">
        <v>79</v>
      </c>
      <c r="Q537" s="114" t="s">
        <v>79</v>
      </c>
      <c r="R537" s="114" t="s">
        <v>79</v>
      </c>
      <c r="S537" s="114" t="s">
        <v>79</v>
      </c>
      <c r="T537" s="114" t="s">
        <v>79</v>
      </c>
      <c r="U537" s="114" t="s">
        <v>79</v>
      </c>
      <c r="V537" s="114" t="s">
        <v>79</v>
      </c>
      <c r="W537" s="114" t="s">
        <v>79</v>
      </c>
      <c r="X537" s="108"/>
      <c r="Y537" s="108"/>
      <c r="Z537" s="108"/>
      <c r="AA537" s="108"/>
      <c r="AB537" s="93">
        <f>IFERROR(VLOOKUP(K537,'Վարկանիշային չափորոշիչներ'!$G$6:$GE$68,4,FALSE),0)</f>
        <v>0</v>
      </c>
      <c r="AC537" s="93">
        <f>IFERROR(VLOOKUP(L537,'Վարկանիշային չափորոշիչներ'!$G$6:$GE$68,4,FALSE),0)</f>
        <v>0</v>
      </c>
      <c r="AD537" s="93">
        <f>IFERROR(VLOOKUP(M537,'Վարկանիշային չափորոշիչներ'!$G$6:$GE$68,4,FALSE),0)</f>
        <v>0</v>
      </c>
      <c r="AE537" s="93">
        <f>IFERROR(VLOOKUP(N537,'Վարկանիշային չափորոշիչներ'!$G$6:$GE$68,4,FALSE),0)</f>
        <v>0</v>
      </c>
      <c r="AF537" s="93">
        <f>IFERROR(VLOOKUP(O537,'Վարկանիշային չափորոշիչներ'!$G$6:$GE$68,4,FALSE),0)</f>
        <v>0</v>
      </c>
      <c r="AG537" s="93">
        <f>IFERROR(VLOOKUP(P537,'Վարկանիշային չափորոշիչներ'!$G$6:$GE$68,4,FALSE),0)</f>
        <v>0</v>
      </c>
      <c r="AH537" s="93">
        <f>IFERROR(VLOOKUP(Q537,'Վարկանիշային չափորոշիչներ'!$G$6:$GE$68,4,FALSE),0)</f>
        <v>0</v>
      </c>
      <c r="AI537" s="93">
        <f>IFERROR(VLOOKUP(R537,'Վարկանիշային չափորոշիչներ'!$G$6:$GE$68,4,FALSE),0)</f>
        <v>0</v>
      </c>
      <c r="AJ537" s="93">
        <f>IFERROR(VLOOKUP(S537,'Վարկանիշային չափորոշիչներ'!$G$6:$GE$68,4,FALSE),0)</f>
        <v>0</v>
      </c>
      <c r="AK537" s="93">
        <f>IFERROR(VLOOKUP(T537,'Վարկանիշային չափորոշիչներ'!$G$6:$GE$68,4,FALSE),0)</f>
        <v>0</v>
      </c>
      <c r="AL537" s="93">
        <f>IFERROR(VLOOKUP(U537,'Վարկանիշային չափորոշիչներ'!$G$6:$GE$68,4,FALSE),0)</f>
        <v>0</v>
      </c>
      <c r="AM537" s="93">
        <f>IFERROR(VLOOKUP(V537,'Վարկանիշային չափորոշիչներ'!$G$6:$GE$68,4,FALSE),0)</f>
        <v>0</v>
      </c>
      <c r="AN537" s="93">
        <f t="shared" si="153"/>
        <v>0</v>
      </c>
    </row>
    <row r="538" spans="1:40" ht="24" outlineLevel="2">
      <c r="A538" s="239">
        <v>1050</v>
      </c>
      <c r="B538" s="239">
        <v>11001</v>
      </c>
      <c r="C538" s="333" t="s">
        <v>629</v>
      </c>
      <c r="D538" s="248"/>
      <c r="E538" s="248"/>
      <c r="F538" s="241"/>
      <c r="G538" s="242"/>
      <c r="H538" s="242"/>
      <c r="I538" s="112"/>
      <c r="J538" s="112"/>
      <c r="K538" s="94"/>
      <c r="L538" s="94"/>
      <c r="M538" s="94"/>
      <c r="N538" s="94"/>
      <c r="O538" s="94"/>
      <c r="P538" s="94"/>
      <c r="Q538" s="94"/>
      <c r="R538" s="94"/>
      <c r="S538" s="94"/>
      <c r="T538" s="94"/>
      <c r="U538" s="94"/>
      <c r="V538" s="94"/>
      <c r="W538" s="93">
        <f>AN538</f>
        <v>0</v>
      </c>
      <c r="X538" s="108"/>
      <c r="Y538" s="108"/>
      <c r="Z538" s="108"/>
      <c r="AA538" s="108"/>
      <c r="AB538" s="93">
        <f>IFERROR(VLOOKUP(K538,'Վարկանիշային չափորոշիչներ'!$G$6:$GE$68,4,FALSE),0)</f>
        <v>0</v>
      </c>
      <c r="AC538" s="93">
        <f>IFERROR(VLOOKUP(L538,'Վարկանիշային չափորոշիչներ'!$G$6:$GE$68,4,FALSE),0)</f>
        <v>0</v>
      </c>
      <c r="AD538" s="93">
        <f>IFERROR(VLOOKUP(M538,'Վարկանիշային չափորոշիչներ'!$G$6:$GE$68,4,FALSE),0)</f>
        <v>0</v>
      </c>
      <c r="AE538" s="93">
        <f>IFERROR(VLOOKUP(N538,'Վարկանիշային չափորոշիչներ'!$G$6:$GE$68,4,FALSE),0)</f>
        <v>0</v>
      </c>
      <c r="AF538" s="93">
        <f>IFERROR(VLOOKUP(O538,'Վարկանիշային չափորոշիչներ'!$G$6:$GE$68,4,FALSE),0)</f>
        <v>0</v>
      </c>
      <c r="AG538" s="93">
        <f>IFERROR(VLOOKUP(P538,'Վարկանիշային չափորոշիչներ'!$G$6:$GE$68,4,FALSE),0)</f>
        <v>0</v>
      </c>
      <c r="AH538" s="93">
        <f>IFERROR(VLOOKUP(Q538,'Վարկանիշային չափորոշիչներ'!$G$6:$GE$68,4,FALSE),0)</f>
        <v>0</v>
      </c>
      <c r="AI538" s="93">
        <f>IFERROR(VLOOKUP(R538,'Վարկանիշային չափորոշիչներ'!$G$6:$GE$68,4,FALSE),0)</f>
        <v>0</v>
      </c>
      <c r="AJ538" s="93">
        <f>IFERROR(VLOOKUP(S538,'Վարկանիշային չափորոշիչներ'!$G$6:$GE$68,4,FALSE),0)</f>
        <v>0</v>
      </c>
      <c r="AK538" s="93">
        <f>IFERROR(VLOOKUP(T538,'Վարկանիշային չափորոշիչներ'!$G$6:$GE$68,4,FALSE),0)</f>
        <v>0</v>
      </c>
      <c r="AL538" s="93">
        <f>IFERROR(VLOOKUP(U538,'Վարկանիշային չափորոշիչներ'!$G$6:$GE$68,4,FALSE),0)</f>
        <v>0</v>
      </c>
      <c r="AM538" s="93">
        <f>IFERROR(VLOOKUP(V538,'Վարկանիշային չափորոշիչներ'!$G$6:$GE$68,4,FALSE),0)</f>
        <v>0</v>
      </c>
      <c r="AN538" s="93">
        <f t="shared" si="153"/>
        <v>0</v>
      </c>
    </row>
    <row r="539" spans="1:40" ht="24" outlineLevel="1">
      <c r="A539" s="236">
        <v>1061</v>
      </c>
      <c r="B539" s="236"/>
      <c r="C539" s="366" t="s">
        <v>630</v>
      </c>
      <c r="D539" s="237">
        <f>SUM(D540:D544)</f>
        <v>0</v>
      </c>
      <c r="E539" s="237">
        <f>SUM(E540:E544)</f>
        <v>0</v>
      </c>
      <c r="F539" s="238">
        <f t="shared" ref="F539:H539" si="156">SUM(F540:F544)</f>
        <v>0</v>
      </c>
      <c r="G539" s="238">
        <f t="shared" si="156"/>
        <v>0</v>
      </c>
      <c r="H539" s="238">
        <f t="shared" si="156"/>
        <v>0</v>
      </c>
      <c r="I539" s="114" t="s">
        <v>79</v>
      </c>
      <c r="J539" s="114" t="s">
        <v>79</v>
      </c>
      <c r="K539" s="114" t="s">
        <v>79</v>
      </c>
      <c r="L539" s="114" t="s">
        <v>79</v>
      </c>
      <c r="M539" s="114" t="s">
        <v>79</v>
      </c>
      <c r="N539" s="114" t="s">
        <v>79</v>
      </c>
      <c r="O539" s="114" t="s">
        <v>79</v>
      </c>
      <c r="P539" s="114" t="s">
        <v>79</v>
      </c>
      <c r="Q539" s="114" t="s">
        <v>79</v>
      </c>
      <c r="R539" s="114" t="s">
        <v>79</v>
      </c>
      <c r="S539" s="114" t="s">
        <v>79</v>
      </c>
      <c r="T539" s="114" t="s">
        <v>79</v>
      </c>
      <c r="U539" s="114" t="s">
        <v>79</v>
      </c>
      <c r="V539" s="114" t="s">
        <v>79</v>
      </c>
      <c r="W539" s="114" t="s">
        <v>79</v>
      </c>
      <c r="X539" s="108"/>
      <c r="Y539" s="108"/>
      <c r="Z539" s="108"/>
      <c r="AA539" s="108"/>
      <c r="AB539" s="93">
        <f>IFERROR(VLOOKUP(K539,'Վարկանիշային չափորոշիչներ'!$G$6:$GE$68,4,FALSE),0)</f>
        <v>0</v>
      </c>
      <c r="AC539" s="93">
        <f>IFERROR(VLOOKUP(L539,'Վարկանիշային չափորոշիչներ'!$G$6:$GE$68,4,FALSE),0)</f>
        <v>0</v>
      </c>
      <c r="AD539" s="93">
        <f>IFERROR(VLOOKUP(M539,'Վարկանիշային չափորոշիչներ'!$G$6:$GE$68,4,FALSE),0)</f>
        <v>0</v>
      </c>
      <c r="AE539" s="93">
        <f>IFERROR(VLOOKUP(N539,'Վարկանիշային չափորոշիչներ'!$G$6:$GE$68,4,FALSE),0)</f>
        <v>0</v>
      </c>
      <c r="AF539" s="93">
        <f>IFERROR(VLOOKUP(O539,'Վարկանիշային չափորոշիչներ'!$G$6:$GE$68,4,FALSE),0)</f>
        <v>0</v>
      </c>
      <c r="AG539" s="93">
        <f>IFERROR(VLOOKUP(P539,'Վարկանիշային չափորոշիչներ'!$G$6:$GE$68,4,FALSE),0)</f>
        <v>0</v>
      </c>
      <c r="AH539" s="93">
        <f>IFERROR(VLOOKUP(Q539,'Վարկանիշային չափորոշիչներ'!$G$6:$GE$68,4,FALSE),0)</f>
        <v>0</v>
      </c>
      <c r="AI539" s="93">
        <f>IFERROR(VLOOKUP(R539,'Վարկանիշային չափորոշիչներ'!$G$6:$GE$68,4,FALSE),0)</f>
        <v>0</v>
      </c>
      <c r="AJ539" s="93">
        <f>IFERROR(VLOOKUP(S539,'Վարկանիշային չափորոշիչներ'!$G$6:$GE$68,4,FALSE),0)</f>
        <v>0</v>
      </c>
      <c r="AK539" s="93">
        <f>IFERROR(VLOOKUP(T539,'Վարկանիշային չափորոշիչներ'!$G$6:$GE$68,4,FALSE),0)</f>
        <v>0</v>
      </c>
      <c r="AL539" s="93">
        <f>IFERROR(VLOOKUP(U539,'Վարկանիշային չափորոշիչներ'!$G$6:$GE$68,4,FALSE),0)</f>
        <v>0</v>
      </c>
      <c r="AM539" s="93">
        <f>IFERROR(VLOOKUP(V539,'Վարկանիշային չափորոշիչներ'!$G$6:$GE$68,4,FALSE),0)</f>
        <v>0</v>
      </c>
      <c r="AN539" s="93">
        <f t="shared" si="153"/>
        <v>0</v>
      </c>
    </row>
    <row r="540" spans="1:40" ht="24" outlineLevel="2">
      <c r="A540" s="239">
        <v>1061</v>
      </c>
      <c r="B540" s="239">
        <v>11001</v>
      </c>
      <c r="C540" s="333" t="s">
        <v>631</v>
      </c>
      <c r="D540" s="247"/>
      <c r="E540" s="262"/>
      <c r="F540" s="241"/>
      <c r="G540" s="242"/>
      <c r="H540" s="242"/>
      <c r="I540" s="112"/>
      <c r="J540" s="112"/>
      <c r="K540" s="94"/>
      <c r="L540" s="94"/>
      <c r="M540" s="94"/>
      <c r="N540" s="94"/>
      <c r="O540" s="94"/>
      <c r="P540" s="94"/>
      <c r="Q540" s="94"/>
      <c r="R540" s="94"/>
      <c r="S540" s="94"/>
      <c r="T540" s="94"/>
      <c r="U540" s="94"/>
      <c r="V540" s="94"/>
      <c r="W540" s="93">
        <f t="shared" ref="W540:W544" si="157">AN540</f>
        <v>0</v>
      </c>
      <c r="X540" s="108"/>
      <c r="Y540" s="108"/>
      <c r="Z540" s="108"/>
      <c r="AA540" s="108"/>
      <c r="AB540" s="93">
        <f>IFERROR(VLOOKUP(K540,'Վարկանիշային չափորոշիչներ'!$G$6:$GE$68,4,FALSE),0)</f>
        <v>0</v>
      </c>
      <c r="AC540" s="93">
        <f>IFERROR(VLOOKUP(L540,'Վարկանիշային չափորոշիչներ'!$G$6:$GE$68,4,FALSE),0)</f>
        <v>0</v>
      </c>
      <c r="AD540" s="93">
        <f>IFERROR(VLOOKUP(M540,'Վարկանիշային չափորոշիչներ'!$G$6:$GE$68,4,FALSE),0)</f>
        <v>0</v>
      </c>
      <c r="AE540" s="93">
        <f>IFERROR(VLOOKUP(N540,'Վարկանիշային չափորոշիչներ'!$G$6:$GE$68,4,FALSE),0)</f>
        <v>0</v>
      </c>
      <c r="AF540" s="93">
        <f>IFERROR(VLOOKUP(O540,'Վարկանիշային չափորոշիչներ'!$G$6:$GE$68,4,FALSE),0)</f>
        <v>0</v>
      </c>
      <c r="AG540" s="93">
        <f>IFERROR(VLOOKUP(P540,'Վարկանիշային չափորոշիչներ'!$G$6:$GE$68,4,FALSE),0)</f>
        <v>0</v>
      </c>
      <c r="AH540" s="93">
        <f>IFERROR(VLOOKUP(Q540,'Վարկանիշային չափորոշիչներ'!$G$6:$GE$68,4,FALSE),0)</f>
        <v>0</v>
      </c>
      <c r="AI540" s="93">
        <f>IFERROR(VLOOKUP(R540,'Վարկանիշային չափորոշիչներ'!$G$6:$GE$68,4,FALSE),0)</f>
        <v>0</v>
      </c>
      <c r="AJ540" s="93">
        <f>IFERROR(VLOOKUP(S540,'Վարկանիշային չափորոշիչներ'!$G$6:$GE$68,4,FALSE),0)</f>
        <v>0</v>
      </c>
      <c r="AK540" s="93">
        <f>IFERROR(VLOOKUP(T540,'Վարկանիշային չափորոշիչներ'!$G$6:$GE$68,4,FALSE),0)</f>
        <v>0</v>
      </c>
      <c r="AL540" s="93">
        <f>IFERROR(VLOOKUP(U540,'Վարկանիշային չափորոշիչներ'!$G$6:$GE$68,4,FALSE),0)</f>
        <v>0</v>
      </c>
      <c r="AM540" s="93">
        <f>IFERROR(VLOOKUP(V540,'Վարկանիշային չափորոշիչներ'!$G$6:$GE$68,4,FALSE),0)</f>
        <v>0</v>
      </c>
      <c r="AN540" s="93">
        <f t="shared" si="153"/>
        <v>0</v>
      </c>
    </row>
    <row r="541" spans="1:40" outlineLevel="2">
      <c r="A541" s="239">
        <v>1061</v>
      </c>
      <c r="B541" s="252">
        <v>11008</v>
      </c>
      <c r="C541" s="333" t="s">
        <v>632</v>
      </c>
      <c r="D541" s="240"/>
      <c r="E541" s="240"/>
      <c r="F541" s="241"/>
      <c r="G541" s="242"/>
      <c r="H541" s="242"/>
      <c r="I541" s="112"/>
      <c r="J541" s="112"/>
      <c r="K541" s="94"/>
      <c r="L541" s="94"/>
      <c r="M541" s="94"/>
      <c r="N541" s="94"/>
      <c r="O541" s="94"/>
      <c r="P541" s="94"/>
      <c r="Q541" s="94"/>
      <c r="R541" s="94"/>
      <c r="S541" s="94"/>
      <c r="T541" s="94"/>
      <c r="U541" s="94"/>
      <c r="V541" s="94"/>
      <c r="W541" s="93">
        <f t="shared" si="157"/>
        <v>0</v>
      </c>
      <c r="X541" s="108"/>
      <c r="Y541" s="108"/>
      <c r="Z541" s="108"/>
      <c r="AA541" s="108"/>
      <c r="AB541" s="93">
        <f>IFERROR(VLOOKUP(K541,'Վարկանիշային չափորոշիչներ'!$G$6:$GE$68,4,FALSE),0)</f>
        <v>0</v>
      </c>
      <c r="AC541" s="93">
        <f>IFERROR(VLOOKUP(L541,'Վարկանիշային չափորոշիչներ'!$G$6:$GE$68,4,FALSE),0)</f>
        <v>0</v>
      </c>
      <c r="AD541" s="93">
        <f>IFERROR(VLOOKUP(M541,'Վարկանիշային չափորոշիչներ'!$G$6:$GE$68,4,FALSE),0)</f>
        <v>0</v>
      </c>
      <c r="AE541" s="93">
        <f>IFERROR(VLOOKUP(N541,'Վարկանիշային չափորոշիչներ'!$G$6:$GE$68,4,FALSE),0)</f>
        <v>0</v>
      </c>
      <c r="AF541" s="93">
        <f>IFERROR(VLOOKUP(O541,'Վարկանիշային չափորոշիչներ'!$G$6:$GE$68,4,FALSE),0)</f>
        <v>0</v>
      </c>
      <c r="AG541" s="93">
        <f>IFERROR(VLOOKUP(P541,'Վարկանիշային չափորոշիչներ'!$G$6:$GE$68,4,FALSE),0)</f>
        <v>0</v>
      </c>
      <c r="AH541" s="93">
        <f>IFERROR(VLOOKUP(Q541,'Վարկանիշային չափորոշիչներ'!$G$6:$GE$68,4,FALSE),0)</f>
        <v>0</v>
      </c>
      <c r="AI541" s="93">
        <f>IFERROR(VLOOKUP(R541,'Վարկանիշային չափորոշիչներ'!$G$6:$GE$68,4,FALSE),0)</f>
        <v>0</v>
      </c>
      <c r="AJ541" s="93">
        <f>IFERROR(VLOOKUP(S541,'Վարկանիշային չափորոշիչներ'!$G$6:$GE$68,4,FALSE),0)</f>
        <v>0</v>
      </c>
      <c r="AK541" s="93">
        <f>IFERROR(VLOOKUP(T541,'Վարկանիշային չափորոշիչներ'!$G$6:$GE$68,4,FALSE),0)</f>
        <v>0</v>
      </c>
      <c r="AL541" s="93">
        <f>IFERROR(VLOOKUP(U541,'Վարկանիշային չափորոշիչներ'!$G$6:$GE$68,4,FALSE),0)</f>
        <v>0</v>
      </c>
      <c r="AM541" s="93">
        <f>IFERROR(VLOOKUP(V541,'Վարկանիշային չափորոշիչներ'!$G$6:$GE$68,4,FALSE),0)</f>
        <v>0</v>
      </c>
      <c r="AN541" s="93">
        <f t="shared" si="153"/>
        <v>0</v>
      </c>
    </row>
    <row r="542" spans="1:40" ht="24" outlineLevel="2">
      <c r="A542" s="239">
        <v>1061</v>
      </c>
      <c r="B542" s="239">
        <v>11009</v>
      </c>
      <c r="C542" s="333" t="s">
        <v>633</v>
      </c>
      <c r="D542" s="247"/>
      <c r="E542" s="269"/>
      <c r="F542" s="241"/>
      <c r="G542" s="242"/>
      <c r="H542" s="242"/>
      <c r="I542" s="112"/>
      <c r="J542" s="112"/>
      <c r="K542" s="94"/>
      <c r="L542" s="94"/>
      <c r="M542" s="94"/>
      <c r="N542" s="94"/>
      <c r="O542" s="94"/>
      <c r="P542" s="94"/>
      <c r="Q542" s="94"/>
      <c r="R542" s="94"/>
      <c r="S542" s="94"/>
      <c r="T542" s="94"/>
      <c r="U542" s="94"/>
      <c r="V542" s="94"/>
      <c r="W542" s="93">
        <f t="shared" si="157"/>
        <v>0</v>
      </c>
      <c r="X542" s="108"/>
      <c r="Y542" s="108"/>
      <c r="Z542" s="108"/>
      <c r="AA542" s="108"/>
      <c r="AB542" s="93">
        <f>IFERROR(VLOOKUP(K542,'Վարկանիշային չափորոշիչներ'!$G$6:$GE$68,4,FALSE),0)</f>
        <v>0</v>
      </c>
      <c r="AC542" s="93">
        <f>IFERROR(VLOOKUP(L542,'Վարկանիշային չափորոշիչներ'!$G$6:$GE$68,4,FALSE),0)</f>
        <v>0</v>
      </c>
      <c r="AD542" s="93">
        <f>IFERROR(VLOOKUP(M542,'Վարկանիշային չափորոշիչներ'!$G$6:$GE$68,4,FALSE),0)</f>
        <v>0</v>
      </c>
      <c r="AE542" s="93">
        <f>IFERROR(VLOOKUP(N542,'Վարկանիշային չափորոշիչներ'!$G$6:$GE$68,4,FALSE),0)</f>
        <v>0</v>
      </c>
      <c r="AF542" s="93">
        <f>IFERROR(VLOOKUP(O542,'Վարկանիշային չափորոշիչներ'!$G$6:$GE$68,4,FALSE),0)</f>
        <v>0</v>
      </c>
      <c r="AG542" s="93">
        <f>IFERROR(VLOOKUP(P542,'Վարկանիշային չափորոշիչներ'!$G$6:$GE$68,4,FALSE),0)</f>
        <v>0</v>
      </c>
      <c r="AH542" s="93">
        <f>IFERROR(VLOOKUP(Q542,'Վարկանիշային չափորոշիչներ'!$G$6:$GE$68,4,FALSE),0)</f>
        <v>0</v>
      </c>
      <c r="AI542" s="93">
        <f>IFERROR(VLOOKUP(R542,'Վարկանիշային չափորոշիչներ'!$G$6:$GE$68,4,FALSE),0)</f>
        <v>0</v>
      </c>
      <c r="AJ542" s="93">
        <f>IFERROR(VLOOKUP(S542,'Վարկանիշային չափորոշիչներ'!$G$6:$GE$68,4,FALSE),0)</f>
        <v>0</v>
      </c>
      <c r="AK542" s="93">
        <f>IFERROR(VLOOKUP(T542,'Վարկանիշային չափորոշիչներ'!$G$6:$GE$68,4,FALSE),0)</f>
        <v>0</v>
      </c>
      <c r="AL542" s="93">
        <f>IFERROR(VLOOKUP(U542,'Վարկանիշային չափորոշիչներ'!$G$6:$GE$68,4,FALSE),0)</f>
        <v>0</v>
      </c>
      <c r="AM542" s="93">
        <f>IFERROR(VLOOKUP(V542,'Վարկանիշային չափորոշիչներ'!$G$6:$GE$68,4,FALSE),0)</f>
        <v>0</v>
      </c>
      <c r="AN542" s="93">
        <f t="shared" si="153"/>
        <v>0</v>
      </c>
    </row>
    <row r="543" spans="1:40" ht="24" outlineLevel="2">
      <c r="A543" s="239">
        <v>1061</v>
      </c>
      <c r="B543" s="239">
        <v>31001</v>
      </c>
      <c r="C543" s="333" t="s">
        <v>634</v>
      </c>
      <c r="D543" s="247"/>
      <c r="E543" s="247"/>
      <c r="F543" s="241"/>
      <c r="G543" s="242"/>
      <c r="H543" s="242"/>
      <c r="I543" s="112"/>
      <c r="J543" s="112"/>
      <c r="K543" s="94"/>
      <c r="L543" s="94"/>
      <c r="M543" s="94"/>
      <c r="N543" s="94"/>
      <c r="O543" s="94"/>
      <c r="P543" s="94"/>
      <c r="Q543" s="94"/>
      <c r="R543" s="94"/>
      <c r="S543" s="94"/>
      <c r="T543" s="94"/>
      <c r="U543" s="94"/>
      <c r="V543" s="94"/>
      <c r="W543" s="93">
        <f t="shared" si="157"/>
        <v>0</v>
      </c>
      <c r="X543" s="108"/>
      <c r="Y543" s="108"/>
      <c r="Z543" s="108"/>
      <c r="AA543" s="108"/>
      <c r="AB543" s="93">
        <f>IFERROR(VLOOKUP(K543,'Վարկանիշային չափորոշիչներ'!$G$6:$GE$68,4,FALSE),0)</f>
        <v>0</v>
      </c>
      <c r="AC543" s="93">
        <f>IFERROR(VLOOKUP(L543,'Վարկանիշային չափորոշիչներ'!$G$6:$GE$68,4,FALSE),0)</f>
        <v>0</v>
      </c>
      <c r="AD543" s="93">
        <f>IFERROR(VLOOKUP(M543,'Վարկանիշային չափորոշիչներ'!$G$6:$GE$68,4,FALSE),0)</f>
        <v>0</v>
      </c>
      <c r="AE543" s="93">
        <f>IFERROR(VLOOKUP(N543,'Վարկանիշային չափորոշիչներ'!$G$6:$GE$68,4,FALSE),0)</f>
        <v>0</v>
      </c>
      <c r="AF543" s="93">
        <f>IFERROR(VLOOKUP(O543,'Վարկանիշային չափորոշիչներ'!$G$6:$GE$68,4,FALSE),0)</f>
        <v>0</v>
      </c>
      <c r="AG543" s="93">
        <f>IFERROR(VLOOKUP(P543,'Վարկանիշային չափորոշիչներ'!$G$6:$GE$68,4,FALSE),0)</f>
        <v>0</v>
      </c>
      <c r="AH543" s="93">
        <f>IFERROR(VLOOKUP(Q543,'Վարկանիշային չափորոշիչներ'!$G$6:$GE$68,4,FALSE),0)</f>
        <v>0</v>
      </c>
      <c r="AI543" s="93">
        <f>IFERROR(VLOOKUP(R543,'Վարկանիշային չափորոշիչներ'!$G$6:$GE$68,4,FALSE),0)</f>
        <v>0</v>
      </c>
      <c r="AJ543" s="93">
        <f>IFERROR(VLOOKUP(S543,'Վարկանիշային չափորոշիչներ'!$G$6:$GE$68,4,FALSE),0)</f>
        <v>0</v>
      </c>
      <c r="AK543" s="93">
        <f>IFERROR(VLOOKUP(T543,'Վարկանիշային չափորոշիչներ'!$G$6:$GE$68,4,FALSE),0)</f>
        <v>0</v>
      </c>
      <c r="AL543" s="93">
        <f>IFERROR(VLOOKUP(U543,'Վարկանիշային չափորոշիչներ'!$G$6:$GE$68,4,FALSE),0)</f>
        <v>0</v>
      </c>
      <c r="AM543" s="93">
        <f>IFERROR(VLOOKUP(V543,'Վարկանիշային չափորոշիչներ'!$G$6:$GE$68,4,FALSE),0)</f>
        <v>0</v>
      </c>
      <c r="AN543" s="93">
        <f t="shared" si="153"/>
        <v>0</v>
      </c>
    </row>
    <row r="544" spans="1:40" outlineLevel="2">
      <c r="A544" s="239">
        <v>1061</v>
      </c>
      <c r="B544" s="239">
        <v>31004</v>
      </c>
      <c r="C544" s="333" t="s">
        <v>635</v>
      </c>
      <c r="D544" s="247"/>
      <c r="E544" s="247"/>
      <c r="F544" s="241"/>
      <c r="G544" s="242"/>
      <c r="H544" s="242"/>
      <c r="I544" s="112"/>
      <c r="J544" s="112"/>
      <c r="K544" s="94"/>
      <c r="L544" s="94"/>
      <c r="M544" s="94"/>
      <c r="N544" s="94"/>
      <c r="O544" s="94"/>
      <c r="P544" s="94"/>
      <c r="Q544" s="94"/>
      <c r="R544" s="94"/>
      <c r="S544" s="94"/>
      <c r="T544" s="94"/>
      <c r="U544" s="94"/>
      <c r="V544" s="94"/>
      <c r="W544" s="93">
        <f t="shared" si="157"/>
        <v>0</v>
      </c>
      <c r="X544" s="108"/>
      <c r="Y544" s="108"/>
      <c r="Z544" s="108"/>
      <c r="AA544" s="108"/>
      <c r="AB544" s="93">
        <f>IFERROR(VLOOKUP(K544,'Վարկանիշային չափորոշիչներ'!$G$6:$GE$68,4,FALSE),0)</f>
        <v>0</v>
      </c>
      <c r="AC544" s="93">
        <f>IFERROR(VLOOKUP(L544,'Վարկանիշային չափորոշիչներ'!$G$6:$GE$68,4,FALSE),0)</f>
        <v>0</v>
      </c>
      <c r="AD544" s="93">
        <f>IFERROR(VLOOKUP(M544,'Վարկանիշային չափորոշիչներ'!$G$6:$GE$68,4,FALSE),0)</f>
        <v>0</v>
      </c>
      <c r="AE544" s="93">
        <f>IFERROR(VLOOKUP(N544,'Վարկանիշային չափորոշիչներ'!$G$6:$GE$68,4,FALSE),0)</f>
        <v>0</v>
      </c>
      <c r="AF544" s="93">
        <f>IFERROR(VLOOKUP(O544,'Վարկանիշային չափորոշիչներ'!$G$6:$GE$68,4,FALSE),0)</f>
        <v>0</v>
      </c>
      <c r="AG544" s="93">
        <f>IFERROR(VLOOKUP(P544,'Վարկանիշային չափորոշիչներ'!$G$6:$GE$68,4,FALSE),0)</f>
        <v>0</v>
      </c>
      <c r="AH544" s="93">
        <f>IFERROR(VLOOKUP(Q544,'Վարկանիշային չափորոշիչներ'!$G$6:$GE$68,4,FALSE),0)</f>
        <v>0</v>
      </c>
      <c r="AI544" s="93">
        <f>IFERROR(VLOOKUP(R544,'Վարկանիշային չափորոշիչներ'!$G$6:$GE$68,4,FALSE),0)</f>
        <v>0</v>
      </c>
      <c r="AJ544" s="93">
        <f>IFERROR(VLOOKUP(S544,'Վարկանիշային չափորոշիչներ'!$G$6:$GE$68,4,FALSE),0)</f>
        <v>0</v>
      </c>
      <c r="AK544" s="93">
        <f>IFERROR(VLOOKUP(T544,'Վարկանիշային չափորոշիչներ'!$G$6:$GE$68,4,FALSE),0)</f>
        <v>0</v>
      </c>
      <c r="AL544" s="93">
        <f>IFERROR(VLOOKUP(U544,'Վարկանիշային չափորոշիչներ'!$G$6:$GE$68,4,FALSE),0)</f>
        <v>0</v>
      </c>
      <c r="AM544" s="93">
        <f>IFERROR(VLOOKUP(V544,'Վարկանիշային չափորոշիչներ'!$G$6:$GE$68,4,FALSE),0)</f>
        <v>0</v>
      </c>
      <c r="AN544" s="93">
        <f t="shared" si="153"/>
        <v>0</v>
      </c>
    </row>
    <row r="545" spans="1:40" outlineLevel="1">
      <c r="A545" s="236">
        <v>1118</v>
      </c>
      <c r="B545" s="236"/>
      <c r="C545" s="366" t="s">
        <v>636</v>
      </c>
      <c r="D545" s="237">
        <f>SUM(D546:D547)</f>
        <v>0</v>
      </c>
      <c r="E545" s="237">
        <f>SUM(E546:E547)</f>
        <v>0</v>
      </c>
      <c r="F545" s="238">
        <f t="shared" ref="F545:H545" si="158">SUM(F546:F547)</f>
        <v>0</v>
      </c>
      <c r="G545" s="238">
        <f t="shared" si="158"/>
        <v>0</v>
      </c>
      <c r="H545" s="238">
        <f t="shared" si="158"/>
        <v>0</v>
      </c>
      <c r="I545" s="114" t="s">
        <v>79</v>
      </c>
      <c r="J545" s="114" t="s">
        <v>79</v>
      </c>
      <c r="K545" s="114" t="s">
        <v>79</v>
      </c>
      <c r="L545" s="114" t="s">
        <v>79</v>
      </c>
      <c r="M545" s="114" t="s">
        <v>79</v>
      </c>
      <c r="N545" s="114" t="s">
        <v>79</v>
      </c>
      <c r="O545" s="114" t="s">
        <v>79</v>
      </c>
      <c r="P545" s="114" t="s">
        <v>79</v>
      </c>
      <c r="Q545" s="114" t="s">
        <v>79</v>
      </c>
      <c r="R545" s="114" t="s">
        <v>79</v>
      </c>
      <c r="S545" s="114" t="s">
        <v>79</v>
      </c>
      <c r="T545" s="114" t="s">
        <v>79</v>
      </c>
      <c r="U545" s="114" t="s">
        <v>79</v>
      </c>
      <c r="V545" s="114" t="s">
        <v>79</v>
      </c>
      <c r="W545" s="114" t="s">
        <v>79</v>
      </c>
      <c r="X545" s="108"/>
      <c r="Y545" s="108"/>
      <c r="Z545" s="108"/>
      <c r="AA545" s="108"/>
      <c r="AB545" s="93">
        <f>IFERROR(VLOOKUP(K545,'Վարկանիշային չափորոշիչներ'!$G$6:$GE$68,4,FALSE),0)</f>
        <v>0</v>
      </c>
      <c r="AC545" s="93">
        <f>IFERROR(VLOOKUP(L545,'Վարկանիշային չափորոշիչներ'!$G$6:$GE$68,4,FALSE),0)</f>
        <v>0</v>
      </c>
      <c r="AD545" s="93">
        <f>IFERROR(VLOOKUP(M545,'Վարկանիշային չափորոշիչներ'!$G$6:$GE$68,4,FALSE),0)</f>
        <v>0</v>
      </c>
      <c r="AE545" s="93">
        <f>IFERROR(VLOOKUP(N545,'Վարկանիշային չափորոշիչներ'!$G$6:$GE$68,4,FALSE),0)</f>
        <v>0</v>
      </c>
      <c r="AF545" s="93">
        <f>IFERROR(VLOOKUP(O545,'Վարկանիշային չափորոշիչներ'!$G$6:$GE$68,4,FALSE),0)</f>
        <v>0</v>
      </c>
      <c r="AG545" s="93">
        <f>IFERROR(VLOOKUP(P545,'Վարկանիշային չափորոշիչներ'!$G$6:$GE$68,4,FALSE),0)</f>
        <v>0</v>
      </c>
      <c r="AH545" s="93">
        <f>IFERROR(VLOOKUP(Q545,'Վարկանիշային չափորոշիչներ'!$G$6:$GE$68,4,FALSE),0)</f>
        <v>0</v>
      </c>
      <c r="AI545" s="93">
        <f>IFERROR(VLOOKUP(R545,'Վարկանիշային չափորոշիչներ'!$G$6:$GE$68,4,FALSE),0)</f>
        <v>0</v>
      </c>
      <c r="AJ545" s="93">
        <f>IFERROR(VLOOKUP(S545,'Վարկանիշային չափորոշիչներ'!$G$6:$GE$68,4,FALSE),0)</f>
        <v>0</v>
      </c>
      <c r="AK545" s="93">
        <f>IFERROR(VLOOKUP(T545,'Վարկանիշային չափորոշիչներ'!$G$6:$GE$68,4,FALSE),0)</f>
        <v>0</v>
      </c>
      <c r="AL545" s="93">
        <f>IFERROR(VLOOKUP(U545,'Վարկանիշային չափորոշիչներ'!$G$6:$GE$68,4,FALSE),0)</f>
        <v>0</v>
      </c>
      <c r="AM545" s="93">
        <f>IFERROR(VLOOKUP(V545,'Վարկանիշային չափորոշիչներ'!$G$6:$GE$68,4,FALSE),0)</f>
        <v>0</v>
      </c>
      <c r="AN545" s="93">
        <f t="shared" si="153"/>
        <v>0</v>
      </c>
    </row>
    <row r="546" spans="1:40" outlineLevel="2">
      <c r="A546" s="239">
        <v>1118</v>
      </c>
      <c r="B546" s="252">
        <v>12001</v>
      </c>
      <c r="C546" s="333" t="s">
        <v>637</v>
      </c>
      <c r="D546" s="240"/>
      <c r="E546" s="240"/>
      <c r="F546" s="242"/>
      <c r="G546" s="242"/>
      <c r="H546" s="242"/>
      <c r="I546" s="112"/>
      <c r="J546" s="112"/>
      <c r="K546" s="94"/>
      <c r="L546" s="94"/>
      <c r="M546" s="94"/>
      <c r="N546" s="94"/>
      <c r="O546" s="94"/>
      <c r="P546" s="94"/>
      <c r="Q546" s="94"/>
      <c r="R546" s="94"/>
      <c r="S546" s="94"/>
      <c r="T546" s="94"/>
      <c r="U546" s="94"/>
      <c r="V546" s="94"/>
      <c r="W546" s="93">
        <f>AN546</f>
        <v>0</v>
      </c>
      <c r="X546" s="108"/>
      <c r="Y546" s="108"/>
      <c r="Z546" s="108"/>
      <c r="AA546" s="108"/>
      <c r="AB546" s="93">
        <f>IFERROR(VLOOKUP(K546,'Վարկանիշային չափորոշիչներ'!$G$6:$GE$68,4,FALSE),0)</f>
        <v>0</v>
      </c>
      <c r="AC546" s="93">
        <f>IFERROR(VLOOKUP(L546,'Վարկանիշային չափորոշիչներ'!$G$6:$GE$68,4,FALSE),0)</f>
        <v>0</v>
      </c>
      <c r="AD546" s="93">
        <f>IFERROR(VLOOKUP(M546,'Վարկանիշային չափորոշիչներ'!$G$6:$GE$68,4,FALSE),0)</f>
        <v>0</v>
      </c>
      <c r="AE546" s="93">
        <f>IFERROR(VLOOKUP(N546,'Վարկանիշային չափորոշիչներ'!$G$6:$GE$68,4,FALSE),0)</f>
        <v>0</v>
      </c>
      <c r="AF546" s="93">
        <f>IFERROR(VLOOKUP(O546,'Վարկանիշային չափորոշիչներ'!$G$6:$GE$68,4,FALSE),0)</f>
        <v>0</v>
      </c>
      <c r="AG546" s="93">
        <f>IFERROR(VLOOKUP(P546,'Վարկանիշային չափորոշիչներ'!$G$6:$GE$68,4,FALSE),0)</f>
        <v>0</v>
      </c>
      <c r="AH546" s="93">
        <f>IFERROR(VLOOKUP(Q546,'Վարկանիշային չափորոշիչներ'!$G$6:$GE$68,4,FALSE),0)</f>
        <v>0</v>
      </c>
      <c r="AI546" s="93">
        <f>IFERROR(VLOOKUP(R546,'Վարկանիշային չափորոշիչներ'!$G$6:$GE$68,4,FALSE),0)</f>
        <v>0</v>
      </c>
      <c r="AJ546" s="93">
        <f>IFERROR(VLOOKUP(S546,'Վարկանիշային չափորոշիչներ'!$G$6:$GE$68,4,FALSE),0)</f>
        <v>0</v>
      </c>
      <c r="AK546" s="93">
        <f>IFERROR(VLOOKUP(T546,'Վարկանիշային չափորոշիչներ'!$G$6:$GE$68,4,FALSE),0)</f>
        <v>0</v>
      </c>
      <c r="AL546" s="93">
        <f>IFERROR(VLOOKUP(U546,'Վարկանիշային չափորոշիչներ'!$G$6:$GE$68,4,FALSE),0)</f>
        <v>0</v>
      </c>
      <c r="AM546" s="93">
        <f>IFERROR(VLOOKUP(V546,'Վարկանիշային չափորոշիչներ'!$G$6:$GE$68,4,FALSE),0)</f>
        <v>0</v>
      </c>
      <c r="AN546" s="93">
        <f t="shared" si="153"/>
        <v>0</v>
      </c>
    </row>
    <row r="547" spans="1:40" ht="24" outlineLevel="2">
      <c r="A547" s="239">
        <v>1118</v>
      </c>
      <c r="B547" s="239">
        <v>12002</v>
      </c>
      <c r="C547" s="333" t="s">
        <v>638</v>
      </c>
      <c r="D547" s="247"/>
      <c r="E547" s="247"/>
      <c r="F547" s="242"/>
      <c r="G547" s="242"/>
      <c r="H547" s="242"/>
      <c r="I547" s="112"/>
      <c r="J547" s="112"/>
      <c r="K547" s="94"/>
      <c r="L547" s="94"/>
      <c r="M547" s="94"/>
      <c r="N547" s="94"/>
      <c r="O547" s="94"/>
      <c r="P547" s="94"/>
      <c r="Q547" s="94"/>
      <c r="R547" s="94"/>
      <c r="S547" s="94"/>
      <c r="T547" s="94"/>
      <c r="U547" s="94"/>
      <c r="V547" s="94"/>
      <c r="W547" s="93">
        <f>AN547</f>
        <v>0</v>
      </c>
      <c r="X547" s="108"/>
      <c r="Y547" s="108"/>
      <c r="Z547" s="108"/>
      <c r="AA547" s="108"/>
      <c r="AB547" s="93">
        <f>IFERROR(VLOOKUP(K547,'Վարկանիշային չափորոշիչներ'!$G$6:$GE$68,4,FALSE),0)</f>
        <v>0</v>
      </c>
      <c r="AC547" s="93">
        <f>IFERROR(VLOOKUP(L547,'Վարկանիշային չափորոշիչներ'!$G$6:$GE$68,4,FALSE),0)</f>
        <v>0</v>
      </c>
      <c r="AD547" s="93">
        <f>IFERROR(VLOOKUP(M547,'Վարկանիշային չափորոշիչներ'!$G$6:$GE$68,4,FALSE),0)</f>
        <v>0</v>
      </c>
      <c r="AE547" s="93">
        <f>IFERROR(VLOOKUP(N547,'Վարկանիշային չափորոշիչներ'!$G$6:$GE$68,4,FALSE),0)</f>
        <v>0</v>
      </c>
      <c r="AF547" s="93">
        <f>IFERROR(VLOOKUP(O547,'Վարկանիշային չափորոշիչներ'!$G$6:$GE$68,4,FALSE),0)</f>
        <v>0</v>
      </c>
      <c r="AG547" s="93">
        <f>IFERROR(VLOOKUP(P547,'Վարկանիշային չափորոշիչներ'!$G$6:$GE$68,4,FALSE),0)</f>
        <v>0</v>
      </c>
      <c r="AH547" s="93">
        <f>IFERROR(VLOOKUP(Q547,'Վարկանիշային չափորոշիչներ'!$G$6:$GE$68,4,FALSE),0)</f>
        <v>0</v>
      </c>
      <c r="AI547" s="93">
        <f>IFERROR(VLOOKUP(R547,'Վարկանիշային չափորոշիչներ'!$G$6:$GE$68,4,FALSE),0)</f>
        <v>0</v>
      </c>
      <c r="AJ547" s="93">
        <f>IFERROR(VLOOKUP(S547,'Վարկանիշային չափորոշիչներ'!$G$6:$GE$68,4,FALSE),0)</f>
        <v>0</v>
      </c>
      <c r="AK547" s="93">
        <f>IFERROR(VLOOKUP(T547,'Վարկանիշային չափորոշիչներ'!$G$6:$GE$68,4,FALSE),0)</f>
        <v>0</v>
      </c>
      <c r="AL547" s="93">
        <f>IFERROR(VLOOKUP(U547,'Վարկանիշային չափորոշիչներ'!$G$6:$GE$68,4,FALSE),0)</f>
        <v>0</v>
      </c>
      <c r="AM547" s="93">
        <f>IFERROR(VLOOKUP(V547,'Վարկանիշային չափորոշիչներ'!$G$6:$GE$68,4,FALSE),0)</f>
        <v>0</v>
      </c>
      <c r="AN547" s="93">
        <f t="shared" si="153"/>
        <v>0</v>
      </c>
    </row>
    <row r="548" spans="1:40" ht="24" outlineLevel="1">
      <c r="A548" s="236">
        <v>1128</v>
      </c>
      <c r="B548" s="236"/>
      <c r="C548" s="366" t="s">
        <v>639</v>
      </c>
      <c r="D548" s="237">
        <f>SUM(D549:D551)</f>
        <v>0</v>
      </c>
      <c r="E548" s="237">
        <f>SUM(E549:E551)</f>
        <v>0</v>
      </c>
      <c r="F548" s="238">
        <f t="shared" ref="F548:H548" si="159">SUM(F549:F551)</f>
        <v>0</v>
      </c>
      <c r="G548" s="238">
        <f t="shared" si="159"/>
        <v>0</v>
      </c>
      <c r="H548" s="238">
        <f t="shared" si="159"/>
        <v>0</v>
      </c>
      <c r="I548" s="114" t="s">
        <v>79</v>
      </c>
      <c r="J548" s="114" t="s">
        <v>79</v>
      </c>
      <c r="K548" s="114" t="s">
        <v>79</v>
      </c>
      <c r="L548" s="114" t="s">
        <v>79</v>
      </c>
      <c r="M548" s="114" t="s">
        <v>79</v>
      </c>
      <c r="N548" s="114" t="s">
        <v>79</v>
      </c>
      <c r="O548" s="114" t="s">
        <v>79</v>
      </c>
      <c r="P548" s="114" t="s">
        <v>79</v>
      </c>
      <c r="Q548" s="114" t="s">
        <v>79</v>
      </c>
      <c r="R548" s="114" t="s">
        <v>79</v>
      </c>
      <c r="S548" s="114" t="s">
        <v>79</v>
      </c>
      <c r="T548" s="114" t="s">
        <v>79</v>
      </c>
      <c r="U548" s="114" t="s">
        <v>79</v>
      </c>
      <c r="V548" s="114" t="s">
        <v>79</v>
      </c>
      <c r="W548" s="114" t="s">
        <v>79</v>
      </c>
      <c r="X548" s="108"/>
      <c r="Y548" s="108"/>
      <c r="Z548" s="108"/>
      <c r="AA548" s="108"/>
      <c r="AB548" s="93">
        <f>IFERROR(VLOOKUP(K548,'Վարկանիշային չափորոշիչներ'!$G$6:$GE$68,4,FALSE),0)</f>
        <v>0</v>
      </c>
      <c r="AC548" s="93">
        <f>IFERROR(VLOOKUP(L548,'Վարկանիշային չափորոշիչներ'!$G$6:$GE$68,4,FALSE),0)</f>
        <v>0</v>
      </c>
      <c r="AD548" s="93">
        <f>IFERROR(VLOOKUP(M548,'Վարկանիշային չափորոշիչներ'!$G$6:$GE$68,4,FALSE),0)</f>
        <v>0</v>
      </c>
      <c r="AE548" s="93">
        <f>IFERROR(VLOOKUP(N548,'Վարկանիշային չափորոշիչներ'!$G$6:$GE$68,4,FALSE),0)</f>
        <v>0</v>
      </c>
      <c r="AF548" s="93">
        <f>IFERROR(VLOOKUP(O548,'Վարկանիշային չափորոշիչներ'!$G$6:$GE$68,4,FALSE),0)</f>
        <v>0</v>
      </c>
      <c r="AG548" s="93">
        <f>IFERROR(VLOOKUP(P548,'Վարկանիշային չափորոշիչներ'!$G$6:$GE$68,4,FALSE),0)</f>
        <v>0</v>
      </c>
      <c r="AH548" s="93">
        <f>IFERROR(VLOOKUP(Q548,'Վարկանիշային չափորոշիչներ'!$G$6:$GE$68,4,FALSE),0)</f>
        <v>0</v>
      </c>
      <c r="AI548" s="93">
        <f>IFERROR(VLOOKUP(R548,'Վարկանիշային չափորոշիչներ'!$G$6:$GE$68,4,FALSE),0)</f>
        <v>0</v>
      </c>
      <c r="AJ548" s="93">
        <f>IFERROR(VLOOKUP(S548,'Վարկանիշային չափորոշիչներ'!$G$6:$GE$68,4,FALSE),0)</f>
        <v>0</v>
      </c>
      <c r="AK548" s="93">
        <f>IFERROR(VLOOKUP(T548,'Վարկանիշային չափորոշիչներ'!$G$6:$GE$68,4,FALSE),0)</f>
        <v>0</v>
      </c>
      <c r="AL548" s="93">
        <f>IFERROR(VLOOKUP(U548,'Վարկանիշային չափորոշիչներ'!$G$6:$GE$68,4,FALSE),0)</f>
        <v>0</v>
      </c>
      <c r="AM548" s="93">
        <f>IFERROR(VLOOKUP(V548,'Վարկանիշային չափորոշիչներ'!$G$6:$GE$68,4,FALSE),0)</f>
        <v>0</v>
      </c>
      <c r="AN548" s="93">
        <f t="shared" si="153"/>
        <v>0</v>
      </c>
    </row>
    <row r="549" spans="1:40" ht="36" outlineLevel="2">
      <c r="A549" s="239">
        <v>1128</v>
      </c>
      <c r="B549" s="239">
        <v>11001</v>
      </c>
      <c r="C549" s="333" t="s">
        <v>640</v>
      </c>
      <c r="D549" s="247"/>
      <c r="E549" s="262"/>
      <c r="F549" s="241"/>
      <c r="G549" s="242"/>
      <c r="H549" s="241"/>
      <c r="I549" s="112"/>
      <c r="J549" s="112"/>
      <c r="K549" s="94"/>
      <c r="L549" s="94"/>
      <c r="M549" s="94"/>
      <c r="N549" s="94"/>
      <c r="O549" s="94"/>
      <c r="P549" s="94"/>
      <c r="Q549" s="94"/>
      <c r="R549" s="94"/>
      <c r="S549" s="94"/>
      <c r="T549" s="94"/>
      <c r="U549" s="94"/>
      <c r="V549" s="94"/>
      <c r="W549" s="93">
        <f>AN549</f>
        <v>0</v>
      </c>
      <c r="X549" s="108"/>
      <c r="Y549" s="108"/>
      <c r="Z549" s="108"/>
      <c r="AA549" s="108"/>
      <c r="AB549" s="93">
        <f>IFERROR(VLOOKUP(K549,'Վարկանիշային չափորոշիչներ'!$G$6:$GE$68,4,FALSE),0)</f>
        <v>0</v>
      </c>
      <c r="AC549" s="93">
        <f>IFERROR(VLOOKUP(L549,'Վարկանիշային չափորոշիչներ'!$G$6:$GE$68,4,FALSE),0)</f>
        <v>0</v>
      </c>
      <c r="AD549" s="93">
        <f>IFERROR(VLOOKUP(M549,'Վարկանիշային չափորոշիչներ'!$G$6:$GE$68,4,FALSE),0)</f>
        <v>0</v>
      </c>
      <c r="AE549" s="93">
        <f>IFERROR(VLOOKUP(N549,'Վարկանիշային չափորոշիչներ'!$G$6:$GE$68,4,FALSE),0)</f>
        <v>0</v>
      </c>
      <c r="AF549" s="93">
        <f>IFERROR(VLOOKUP(O549,'Վարկանիշային չափորոշիչներ'!$G$6:$GE$68,4,FALSE),0)</f>
        <v>0</v>
      </c>
      <c r="AG549" s="93">
        <f>IFERROR(VLOOKUP(P549,'Վարկանիշային չափորոշիչներ'!$G$6:$GE$68,4,FALSE),0)</f>
        <v>0</v>
      </c>
      <c r="AH549" s="93">
        <f>IFERROR(VLOOKUP(Q549,'Վարկանիշային չափորոշիչներ'!$G$6:$GE$68,4,FALSE),0)</f>
        <v>0</v>
      </c>
      <c r="AI549" s="93">
        <f>IFERROR(VLOOKUP(R549,'Վարկանիշային չափորոշիչներ'!$G$6:$GE$68,4,FALSE),0)</f>
        <v>0</v>
      </c>
      <c r="AJ549" s="93">
        <f>IFERROR(VLOOKUP(S549,'Վարկանիշային չափորոշիչներ'!$G$6:$GE$68,4,FALSE),0)</f>
        <v>0</v>
      </c>
      <c r="AK549" s="93">
        <f>IFERROR(VLOOKUP(T549,'Վարկանիշային չափորոշիչներ'!$G$6:$GE$68,4,FALSE),0)</f>
        <v>0</v>
      </c>
      <c r="AL549" s="93">
        <f>IFERROR(VLOOKUP(U549,'Վարկանիշային չափորոշիչներ'!$G$6:$GE$68,4,FALSE),0)</f>
        <v>0</v>
      </c>
      <c r="AM549" s="93">
        <f>IFERROR(VLOOKUP(V549,'Վարկանիշային չափորոշիչներ'!$G$6:$GE$68,4,FALSE),0)</f>
        <v>0</v>
      </c>
      <c r="AN549" s="93">
        <f t="shared" si="153"/>
        <v>0</v>
      </c>
    </row>
    <row r="550" spans="1:40" outlineLevel="2">
      <c r="A550" s="239">
        <v>1128</v>
      </c>
      <c r="B550" s="239">
        <v>12001</v>
      </c>
      <c r="C550" s="333" t="s">
        <v>641</v>
      </c>
      <c r="D550" s="240"/>
      <c r="E550" s="240"/>
      <c r="F550" s="241"/>
      <c r="G550" s="242"/>
      <c r="H550" s="242"/>
      <c r="I550" s="112"/>
      <c r="J550" s="112"/>
      <c r="K550" s="94"/>
      <c r="L550" s="94"/>
      <c r="M550" s="94"/>
      <c r="N550" s="94"/>
      <c r="O550" s="94"/>
      <c r="P550" s="94"/>
      <c r="Q550" s="94"/>
      <c r="R550" s="94"/>
      <c r="S550" s="94"/>
      <c r="T550" s="94"/>
      <c r="U550" s="94"/>
      <c r="V550" s="94"/>
      <c r="W550" s="93">
        <f>AN550</f>
        <v>0</v>
      </c>
      <c r="X550" s="108"/>
      <c r="Y550" s="108"/>
      <c r="Z550" s="108"/>
      <c r="AA550" s="108"/>
      <c r="AB550" s="93">
        <f>IFERROR(VLOOKUP(K550,'Վարկանիշային չափորոշիչներ'!$G$6:$GE$68,4,FALSE),0)</f>
        <v>0</v>
      </c>
      <c r="AC550" s="93">
        <f>IFERROR(VLOOKUP(L550,'Վարկանիշային չափորոշիչներ'!$G$6:$GE$68,4,FALSE),0)</f>
        <v>0</v>
      </c>
      <c r="AD550" s="93">
        <f>IFERROR(VLOOKUP(M550,'Վարկանիշային չափորոշիչներ'!$G$6:$GE$68,4,FALSE),0)</f>
        <v>0</v>
      </c>
      <c r="AE550" s="93">
        <f>IFERROR(VLOOKUP(N550,'Վարկանիշային չափորոշիչներ'!$G$6:$GE$68,4,FALSE),0)</f>
        <v>0</v>
      </c>
      <c r="AF550" s="93">
        <f>IFERROR(VLOOKUP(O550,'Վարկանիշային չափորոշիչներ'!$G$6:$GE$68,4,FALSE),0)</f>
        <v>0</v>
      </c>
      <c r="AG550" s="93">
        <f>IFERROR(VLOOKUP(P550,'Վարկանիշային չափորոշիչներ'!$G$6:$GE$68,4,FALSE),0)</f>
        <v>0</v>
      </c>
      <c r="AH550" s="93">
        <f>IFERROR(VLOOKUP(Q550,'Վարկանիշային չափորոշիչներ'!$G$6:$GE$68,4,FALSE),0)</f>
        <v>0</v>
      </c>
      <c r="AI550" s="93">
        <f>IFERROR(VLOOKUP(R550,'Վարկանիշային չափորոշիչներ'!$G$6:$GE$68,4,FALSE),0)</f>
        <v>0</v>
      </c>
      <c r="AJ550" s="93">
        <f>IFERROR(VLOOKUP(S550,'Վարկանիշային չափորոշիչներ'!$G$6:$GE$68,4,FALSE),0)</f>
        <v>0</v>
      </c>
      <c r="AK550" s="93">
        <f>IFERROR(VLOOKUP(T550,'Վարկանիշային չափորոշիչներ'!$G$6:$GE$68,4,FALSE),0)</f>
        <v>0</v>
      </c>
      <c r="AL550" s="93">
        <f>IFERROR(VLOOKUP(U550,'Վարկանիշային չափորոշիչներ'!$G$6:$GE$68,4,FALSE),0)</f>
        <v>0</v>
      </c>
      <c r="AM550" s="93">
        <f>IFERROR(VLOOKUP(V550,'Վարկանիշային չափորոշիչներ'!$G$6:$GE$68,4,FALSE),0)</f>
        <v>0</v>
      </c>
      <c r="AN550" s="93">
        <f t="shared" si="153"/>
        <v>0</v>
      </c>
    </row>
    <row r="551" spans="1:40" outlineLevel="2">
      <c r="A551" s="239">
        <v>1128</v>
      </c>
      <c r="B551" s="239">
        <v>31001</v>
      </c>
      <c r="C551" s="333" t="s">
        <v>642</v>
      </c>
      <c r="D551" s="240"/>
      <c r="E551" s="240"/>
      <c r="F551" s="241"/>
      <c r="G551" s="242"/>
      <c r="H551" s="242"/>
      <c r="I551" s="112"/>
      <c r="J551" s="112"/>
      <c r="K551" s="94"/>
      <c r="L551" s="94"/>
      <c r="M551" s="94"/>
      <c r="N551" s="94"/>
      <c r="O551" s="94"/>
      <c r="P551" s="94"/>
      <c r="Q551" s="94"/>
      <c r="R551" s="94"/>
      <c r="S551" s="94"/>
      <c r="T551" s="94"/>
      <c r="U551" s="94"/>
      <c r="V551" s="94"/>
      <c r="W551" s="93">
        <f>AN551</f>
        <v>0</v>
      </c>
      <c r="X551" s="108"/>
      <c r="Y551" s="108"/>
      <c r="Z551" s="108"/>
      <c r="AA551" s="108"/>
      <c r="AB551" s="93">
        <f>IFERROR(VLOOKUP(K551,'Վարկանիշային չափորոշիչներ'!$G$6:$GE$68,4,FALSE),0)</f>
        <v>0</v>
      </c>
      <c r="AC551" s="93">
        <f>IFERROR(VLOOKUP(L551,'Վարկանիշային չափորոշիչներ'!$G$6:$GE$68,4,FALSE),0)</f>
        <v>0</v>
      </c>
      <c r="AD551" s="93">
        <f>IFERROR(VLOOKUP(M551,'Վարկանիշային չափորոշիչներ'!$G$6:$GE$68,4,FALSE),0)</f>
        <v>0</v>
      </c>
      <c r="AE551" s="93">
        <f>IFERROR(VLOOKUP(N551,'Վարկանիշային չափորոշիչներ'!$G$6:$GE$68,4,FALSE),0)</f>
        <v>0</v>
      </c>
      <c r="AF551" s="93">
        <f>IFERROR(VLOOKUP(O551,'Վարկանիշային չափորոշիչներ'!$G$6:$GE$68,4,FALSE),0)</f>
        <v>0</v>
      </c>
      <c r="AG551" s="93">
        <f>IFERROR(VLOOKUP(P551,'Վարկանիշային չափորոշիչներ'!$G$6:$GE$68,4,FALSE),0)</f>
        <v>0</v>
      </c>
      <c r="AH551" s="93">
        <f>IFERROR(VLOOKUP(Q551,'Վարկանիշային չափորոշիչներ'!$G$6:$GE$68,4,FALSE),0)</f>
        <v>0</v>
      </c>
      <c r="AI551" s="93">
        <f>IFERROR(VLOOKUP(R551,'Վարկանիշային չափորոշիչներ'!$G$6:$GE$68,4,FALSE),0)</f>
        <v>0</v>
      </c>
      <c r="AJ551" s="93">
        <f>IFERROR(VLOOKUP(S551,'Վարկանիշային չափորոշիչներ'!$G$6:$GE$68,4,FALSE),0)</f>
        <v>0</v>
      </c>
      <c r="AK551" s="93">
        <f>IFERROR(VLOOKUP(T551,'Վարկանիշային չափորոշիչներ'!$G$6:$GE$68,4,FALSE),0)</f>
        <v>0</v>
      </c>
      <c r="AL551" s="93">
        <f>IFERROR(VLOOKUP(U551,'Վարկանիշային չափորոշիչներ'!$G$6:$GE$68,4,FALSE),0)</f>
        <v>0</v>
      </c>
      <c r="AM551" s="93">
        <f>IFERROR(VLOOKUP(V551,'Վարկանիշային չափորոշիչներ'!$G$6:$GE$68,4,FALSE),0)</f>
        <v>0</v>
      </c>
      <c r="AN551" s="93">
        <f t="shared" si="153"/>
        <v>0</v>
      </c>
    </row>
    <row r="552" spans="1:40" ht="24" outlineLevel="1">
      <c r="A552" s="236">
        <v>1178</v>
      </c>
      <c r="B552" s="236"/>
      <c r="C552" s="366" t="s">
        <v>643</v>
      </c>
      <c r="D552" s="237">
        <f>SUM(D553:D554)</f>
        <v>0</v>
      </c>
      <c r="E552" s="237">
        <f>SUM(E553:E554)</f>
        <v>0</v>
      </c>
      <c r="F552" s="238">
        <f t="shared" ref="F552:H552" si="160">SUM(F553:F554)</f>
        <v>0</v>
      </c>
      <c r="G552" s="238">
        <f t="shared" si="160"/>
        <v>0</v>
      </c>
      <c r="H552" s="238">
        <f t="shared" si="160"/>
        <v>0</v>
      </c>
      <c r="I552" s="114" t="s">
        <v>79</v>
      </c>
      <c r="J552" s="114" t="s">
        <v>79</v>
      </c>
      <c r="K552" s="114" t="s">
        <v>79</v>
      </c>
      <c r="L552" s="114" t="s">
        <v>79</v>
      </c>
      <c r="M552" s="114" t="s">
        <v>79</v>
      </c>
      <c r="N552" s="114" t="s">
        <v>79</v>
      </c>
      <c r="O552" s="114" t="s">
        <v>79</v>
      </c>
      <c r="P552" s="114" t="s">
        <v>79</v>
      </c>
      <c r="Q552" s="114" t="s">
        <v>79</v>
      </c>
      <c r="R552" s="114" t="s">
        <v>79</v>
      </c>
      <c r="S552" s="114" t="s">
        <v>79</v>
      </c>
      <c r="T552" s="114" t="s">
        <v>79</v>
      </c>
      <c r="U552" s="114" t="s">
        <v>79</v>
      </c>
      <c r="V552" s="114" t="s">
        <v>79</v>
      </c>
      <c r="W552" s="114" t="s">
        <v>79</v>
      </c>
      <c r="X552" s="108"/>
      <c r="Y552" s="108"/>
      <c r="Z552" s="108"/>
      <c r="AA552" s="108"/>
      <c r="AB552" s="93">
        <f>IFERROR(VLOOKUP(K552,'Վարկանիշային չափորոշիչներ'!$G$6:$GE$68,4,FALSE),0)</f>
        <v>0</v>
      </c>
      <c r="AC552" s="93">
        <f>IFERROR(VLOOKUP(L552,'Վարկանիշային չափորոշիչներ'!$G$6:$GE$68,4,FALSE),0)</f>
        <v>0</v>
      </c>
      <c r="AD552" s="93">
        <f>IFERROR(VLOOKUP(M552,'Վարկանիշային չափորոշիչներ'!$G$6:$GE$68,4,FALSE),0)</f>
        <v>0</v>
      </c>
      <c r="AE552" s="93">
        <f>IFERROR(VLOOKUP(N552,'Վարկանիշային չափորոշիչներ'!$G$6:$GE$68,4,FALSE),0)</f>
        <v>0</v>
      </c>
      <c r="AF552" s="93">
        <f>IFERROR(VLOOKUP(O552,'Վարկանիշային չափորոշիչներ'!$G$6:$GE$68,4,FALSE),0)</f>
        <v>0</v>
      </c>
      <c r="AG552" s="93">
        <f>IFERROR(VLOOKUP(P552,'Վարկանիշային չափորոշիչներ'!$G$6:$GE$68,4,FALSE),0)</f>
        <v>0</v>
      </c>
      <c r="AH552" s="93">
        <f>IFERROR(VLOOKUP(Q552,'Վարկանիշային չափորոշիչներ'!$G$6:$GE$68,4,FALSE),0)</f>
        <v>0</v>
      </c>
      <c r="AI552" s="93">
        <f>IFERROR(VLOOKUP(R552,'Վարկանիշային չափորոշիչներ'!$G$6:$GE$68,4,FALSE),0)</f>
        <v>0</v>
      </c>
      <c r="AJ552" s="93">
        <f>IFERROR(VLOOKUP(S552,'Վարկանիշային չափորոշիչներ'!$G$6:$GE$68,4,FALSE),0)</f>
        <v>0</v>
      </c>
      <c r="AK552" s="93">
        <f>IFERROR(VLOOKUP(T552,'Վարկանիշային չափորոշիչներ'!$G$6:$GE$68,4,FALSE),0)</f>
        <v>0</v>
      </c>
      <c r="AL552" s="93">
        <f>IFERROR(VLOOKUP(U552,'Վարկանիշային չափորոշիչներ'!$G$6:$GE$68,4,FALSE),0)</f>
        <v>0</v>
      </c>
      <c r="AM552" s="93">
        <f>IFERROR(VLOOKUP(V552,'Վարկանիշային չափորոշիչներ'!$G$6:$GE$68,4,FALSE),0)</f>
        <v>0</v>
      </c>
      <c r="AN552" s="93">
        <f t="shared" si="153"/>
        <v>0</v>
      </c>
    </row>
    <row r="553" spans="1:40" ht="24" outlineLevel="2">
      <c r="A553" s="239">
        <v>1178</v>
      </c>
      <c r="B553" s="239">
        <v>11001</v>
      </c>
      <c r="C553" s="333" t="s">
        <v>643</v>
      </c>
      <c r="D553" s="240"/>
      <c r="E553" s="240"/>
      <c r="F553" s="241"/>
      <c r="G553" s="242"/>
      <c r="H553" s="242"/>
      <c r="I553" s="112"/>
      <c r="J553" s="112"/>
      <c r="K553" s="94"/>
      <c r="L553" s="94"/>
      <c r="M553" s="94"/>
      <c r="N553" s="94"/>
      <c r="O553" s="94"/>
      <c r="P553" s="94"/>
      <c r="Q553" s="94"/>
      <c r="R553" s="94"/>
      <c r="S553" s="94"/>
      <c r="T553" s="94"/>
      <c r="U553" s="94"/>
      <c r="V553" s="94"/>
      <c r="W553" s="93">
        <f>AN553</f>
        <v>0</v>
      </c>
      <c r="X553" s="108"/>
      <c r="Y553" s="108"/>
      <c r="Z553" s="108"/>
      <c r="AA553" s="108"/>
      <c r="AB553" s="93">
        <f>IFERROR(VLOOKUP(K553,'Վարկանիշային չափորոշիչներ'!$G$6:$GE$68,4,FALSE),0)</f>
        <v>0</v>
      </c>
      <c r="AC553" s="93">
        <f>IFERROR(VLOOKUP(L553,'Վարկանիշային չափորոշիչներ'!$G$6:$GE$68,4,FALSE),0)</f>
        <v>0</v>
      </c>
      <c r="AD553" s="93">
        <f>IFERROR(VLOOKUP(M553,'Վարկանիշային չափորոշիչներ'!$G$6:$GE$68,4,FALSE),0)</f>
        <v>0</v>
      </c>
      <c r="AE553" s="93">
        <f>IFERROR(VLOOKUP(N553,'Վարկանիշային չափորոշիչներ'!$G$6:$GE$68,4,FALSE),0)</f>
        <v>0</v>
      </c>
      <c r="AF553" s="93">
        <f>IFERROR(VLOOKUP(O553,'Վարկանիշային չափորոշիչներ'!$G$6:$GE$68,4,FALSE),0)</f>
        <v>0</v>
      </c>
      <c r="AG553" s="93">
        <f>IFERROR(VLOOKUP(P553,'Վարկանիշային չափորոշիչներ'!$G$6:$GE$68,4,FALSE),0)</f>
        <v>0</v>
      </c>
      <c r="AH553" s="93">
        <f>IFERROR(VLOOKUP(Q553,'Վարկանիշային չափորոշիչներ'!$G$6:$GE$68,4,FALSE),0)</f>
        <v>0</v>
      </c>
      <c r="AI553" s="93">
        <f>IFERROR(VLOOKUP(R553,'Վարկանիշային չափորոշիչներ'!$G$6:$GE$68,4,FALSE),0)</f>
        <v>0</v>
      </c>
      <c r="AJ553" s="93">
        <f>IFERROR(VLOOKUP(S553,'Վարկանիշային չափորոշիչներ'!$G$6:$GE$68,4,FALSE),0)</f>
        <v>0</v>
      </c>
      <c r="AK553" s="93">
        <f>IFERROR(VLOOKUP(T553,'Վարկանիշային չափորոշիչներ'!$G$6:$GE$68,4,FALSE),0)</f>
        <v>0</v>
      </c>
      <c r="AL553" s="93">
        <f>IFERROR(VLOOKUP(U553,'Վարկանիշային չափորոշիչներ'!$G$6:$GE$68,4,FALSE),0)</f>
        <v>0</v>
      </c>
      <c r="AM553" s="93">
        <f>IFERROR(VLOOKUP(V553,'Վարկանիշային չափորոշիչներ'!$G$6:$GE$68,4,FALSE),0)</f>
        <v>0</v>
      </c>
      <c r="AN553" s="93">
        <f t="shared" si="153"/>
        <v>0</v>
      </c>
    </row>
    <row r="554" spans="1:40" ht="24" outlineLevel="2">
      <c r="A554" s="239">
        <v>1178</v>
      </c>
      <c r="B554" s="239">
        <v>31001</v>
      </c>
      <c r="C554" s="333" t="s">
        <v>644</v>
      </c>
      <c r="D554" s="240"/>
      <c r="E554" s="240"/>
      <c r="F554" s="241"/>
      <c r="G554" s="242"/>
      <c r="H554" s="242"/>
      <c r="I554" s="112"/>
      <c r="J554" s="112"/>
      <c r="K554" s="94"/>
      <c r="L554" s="94"/>
      <c r="M554" s="94"/>
      <c r="N554" s="94"/>
      <c r="O554" s="94"/>
      <c r="P554" s="94"/>
      <c r="Q554" s="94"/>
      <c r="R554" s="94"/>
      <c r="S554" s="94"/>
      <c r="T554" s="94"/>
      <c r="U554" s="94"/>
      <c r="V554" s="94"/>
      <c r="W554" s="93">
        <f>AN554</f>
        <v>0</v>
      </c>
      <c r="X554" s="108"/>
      <c r="Y554" s="108"/>
      <c r="Z554" s="108"/>
      <c r="AA554" s="108"/>
      <c r="AB554" s="93">
        <f>IFERROR(VLOOKUP(K554,'Վարկանիշային չափորոշիչներ'!$G$6:$GE$68,4,FALSE),0)</f>
        <v>0</v>
      </c>
      <c r="AC554" s="93">
        <f>IFERROR(VLOOKUP(L554,'Վարկանիշային չափորոշիչներ'!$G$6:$GE$68,4,FALSE),0)</f>
        <v>0</v>
      </c>
      <c r="AD554" s="93">
        <f>IFERROR(VLOOKUP(M554,'Վարկանիշային չափորոշիչներ'!$G$6:$GE$68,4,FALSE),0)</f>
        <v>0</v>
      </c>
      <c r="AE554" s="93">
        <f>IFERROR(VLOOKUP(N554,'Վարկանիշային չափորոշիչներ'!$G$6:$GE$68,4,FALSE),0)</f>
        <v>0</v>
      </c>
      <c r="AF554" s="93">
        <f>IFERROR(VLOOKUP(O554,'Վարկանիշային չափորոշիչներ'!$G$6:$GE$68,4,FALSE),0)</f>
        <v>0</v>
      </c>
      <c r="AG554" s="93">
        <f>IFERROR(VLOOKUP(P554,'Վարկանիշային չափորոշիչներ'!$G$6:$GE$68,4,FALSE),0)</f>
        <v>0</v>
      </c>
      <c r="AH554" s="93">
        <f>IFERROR(VLOOKUP(Q554,'Վարկանիշային չափորոշիչներ'!$G$6:$GE$68,4,FALSE),0)</f>
        <v>0</v>
      </c>
      <c r="AI554" s="93">
        <f>IFERROR(VLOOKUP(R554,'Վարկանիշային չափորոշիչներ'!$G$6:$GE$68,4,FALSE),0)</f>
        <v>0</v>
      </c>
      <c r="AJ554" s="93">
        <f>IFERROR(VLOOKUP(S554,'Վարկանիշային չափորոշիչներ'!$G$6:$GE$68,4,FALSE),0)</f>
        <v>0</v>
      </c>
      <c r="AK554" s="93">
        <f>IFERROR(VLOOKUP(T554,'Վարկանիշային չափորոշիչներ'!$G$6:$GE$68,4,FALSE),0)</f>
        <v>0</v>
      </c>
      <c r="AL554" s="93">
        <f>IFERROR(VLOOKUP(U554,'Վարկանիշային չափորոշիչներ'!$G$6:$GE$68,4,FALSE),0)</f>
        <v>0</v>
      </c>
      <c r="AM554" s="93">
        <f>IFERROR(VLOOKUP(V554,'Վարկանիշային չափորոշիչներ'!$G$6:$GE$68,4,FALSE),0)</f>
        <v>0</v>
      </c>
      <c r="AN554" s="93">
        <f t="shared" si="153"/>
        <v>0</v>
      </c>
    </row>
    <row r="555" spans="1:40" outlineLevel="1">
      <c r="A555" s="243">
        <v>9999</v>
      </c>
      <c r="B555" s="243"/>
      <c r="C555" s="333" t="s">
        <v>104</v>
      </c>
      <c r="D555" s="240"/>
      <c r="E555" s="240"/>
      <c r="F555" s="241"/>
      <c r="G555" s="242"/>
      <c r="H555" s="242"/>
      <c r="I555" s="112"/>
      <c r="J555" s="112"/>
      <c r="K555" s="94"/>
      <c r="L555" s="94"/>
      <c r="M555" s="94"/>
      <c r="N555" s="94"/>
      <c r="O555" s="94"/>
      <c r="P555" s="94"/>
      <c r="Q555" s="94"/>
      <c r="R555" s="94"/>
      <c r="S555" s="94"/>
      <c r="T555" s="94"/>
      <c r="U555" s="94"/>
      <c r="V555" s="94"/>
      <c r="W555" s="93">
        <f>AN555</f>
        <v>0</v>
      </c>
      <c r="X555" s="108"/>
      <c r="Y555" s="108"/>
      <c r="Z555" s="108"/>
      <c r="AA555" s="108"/>
      <c r="AB555" s="93">
        <f>IFERROR(VLOOKUP(K555,'Վարկանիշային չափորոշիչներ'!$G$6:$GE$68,4,FALSE),0)</f>
        <v>0</v>
      </c>
      <c r="AC555" s="93">
        <f>IFERROR(VLOOKUP(L555,'Վարկանիշային չափորոշիչներ'!$G$6:$GE$68,4,FALSE),0)</f>
        <v>0</v>
      </c>
      <c r="AD555" s="93">
        <f>IFERROR(VLOOKUP(M555,'Վարկանիշային չափորոշիչներ'!$G$6:$GE$68,4,FALSE),0)</f>
        <v>0</v>
      </c>
      <c r="AE555" s="93">
        <f>IFERROR(VLOOKUP(N555,'Վարկանիշային չափորոշիչներ'!$G$6:$GE$68,4,FALSE),0)</f>
        <v>0</v>
      </c>
      <c r="AF555" s="93">
        <f>IFERROR(VLOOKUP(O555,'Վարկանիշային չափորոշիչներ'!$G$6:$GE$68,4,FALSE),0)</f>
        <v>0</v>
      </c>
      <c r="AG555" s="93">
        <f>IFERROR(VLOOKUP(P555,'Վարկանիշային չափորոշիչներ'!$G$6:$GE$68,4,FALSE),0)</f>
        <v>0</v>
      </c>
      <c r="AH555" s="93">
        <f>IFERROR(VLOOKUP(Q555,'Վարկանիշային չափորոշիչներ'!$G$6:$GE$68,4,FALSE),0)</f>
        <v>0</v>
      </c>
      <c r="AI555" s="93">
        <f>IFERROR(VLOOKUP(R555,'Վարկանիշային չափորոշիչներ'!$G$6:$GE$68,4,FALSE),0)</f>
        <v>0</v>
      </c>
      <c r="AJ555" s="93">
        <f>IFERROR(VLOOKUP(S555,'Վարկանիշային չափորոշիչներ'!$G$6:$GE$68,4,FALSE),0)</f>
        <v>0</v>
      </c>
      <c r="AK555" s="93">
        <f>IFERROR(VLOOKUP(T555,'Վարկանիշային չափորոշիչներ'!$G$6:$GE$68,4,FALSE),0)</f>
        <v>0</v>
      </c>
      <c r="AL555" s="93">
        <f>IFERROR(VLOOKUP(U555,'Վարկանիշային չափորոշիչներ'!$G$6:$GE$68,4,FALSE),0)</f>
        <v>0</v>
      </c>
      <c r="AM555" s="93">
        <f>IFERROR(VLOOKUP(V555,'Վարկանիշային չափորոշիչներ'!$G$6:$GE$68,4,FALSE),0)</f>
        <v>0</v>
      </c>
      <c r="AN555" s="93">
        <f t="shared" si="153"/>
        <v>0</v>
      </c>
    </row>
    <row r="556" spans="1:40">
      <c r="A556" s="244" t="s">
        <v>0</v>
      </c>
      <c r="B556" s="244"/>
      <c r="C556" s="367" t="s">
        <v>645</v>
      </c>
      <c r="D556" s="245">
        <f>D557+D564+D569+D571+D587+D595+D598</f>
        <v>0</v>
      </c>
      <c r="E556" s="245">
        <f>E557+E564+E569+E571+E587+E595+E598</f>
        <v>0</v>
      </c>
      <c r="F556" s="246">
        <f t="shared" ref="F556:H556" si="161">F557+F564+F569+F571+F587+F595+F598</f>
        <v>0</v>
      </c>
      <c r="G556" s="246">
        <f t="shared" si="161"/>
        <v>0</v>
      </c>
      <c r="H556" s="246">
        <f t="shared" si="161"/>
        <v>0</v>
      </c>
      <c r="I556" s="113" t="s">
        <v>79</v>
      </c>
      <c r="J556" s="113" t="s">
        <v>79</v>
      </c>
      <c r="K556" s="113" t="s">
        <v>79</v>
      </c>
      <c r="L556" s="113" t="s">
        <v>79</v>
      </c>
      <c r="M556" s="113" t="s">
        <v>79</v>
      </c>
      <c r="N556" s="113" t="s">
        <v>79</v>
      </c>
      <c r="O556" s="113" t="s">
        <v>79</v>
      </c>
      <c r="P556" s="113" t="s">
        <v>79</v>
      </c>
      <c r="Q556" s="113" t="s">
        <v>79</v>
      </c>
      <c r="R556" s="113" t="s">
        <v>79</v>
      </c>
      <c r="S556" s="113" t="s">
        <v>79</v>
      </c>
      <c r="T556" s="113" t="s">
        <v>79</v>
      </c>
      <c r="U556" s="113" t="s">
        <v>79</v>
      </c>
      <c r="V556" s="113" t="s">
        <v>79</v>
      </c>
      <c r="W556" s="113" t="s">
        <v>79</v>
      </c>
      <c r="X556" s="108"/>
      <c r="Y556" s="108"/>
      <c r="Z556" s="108"/>
      <c r="AA556" s="108"/>
      <c r="AB556" s="93">
        <f>IFERROR(VLOOKUP(K556,'Վարկանիշային չափորոշիչներ'!$G$6:$GE$68,4,FALSE),0)</f>
        <v>0</v>
      </c>
      <c r="AC556" s="93">
        <f>IFERROR(VLOOKUP(L556,'Վարկանիշային չափորոշիչներ'!$G$6:$GE$68,4,FALSE),0)</f>
        <v>0</v>
      </c>
      <c r="AD556" s="93">
        <f>IFERROR(VLOOKUP(M556,'Վարկանիշային չափորոշիչներ'!$G$6:$GE$68,4,FALSE),0)</f>
        <v>0</v>
      </c>
      <c r="AE556" s="93">
        <f>IFERROR(VLOOKUP(N556,'Վարկանիշային չափորոշիչներ'!$G$6:$GE$68,4,FALSE),0)</f>
        <v>0</v>
      </c>
      <c r="AF556" s="93">
        <f>IFERROR(VLOOKUP(O556,'Վարկանիշային չափորոշիչներ'!$G$6:$GE$68,4,FALSE),0)</f>
        <v>0</v>
      </c>
      <c r="AG556" s="93">
        <f>IFERROR(VLOOKUP(P556,'Վարկանիշային չափորոշիչներ'!$G$6:$GE$68,4,FALSE),0)</f>
        <v>0</v>
      </c>
      <c r="AH556" s="93">
        <f>IFERROR(VLOOKUP(Q556,'Վարկանիշային չափորոշիչներ'!$G$6:$GE$68,4,FALSE),0)</f>
        <v>0</v>
      </c>
      <c r="AI556" s="93">
        <f>IFERROR(VLOOKUP(R556,'Վարկանիշային չափորոշիչներ'!$G$6:$GE$68,4,FALSE),0)</f>
        <v>0</v>
      </c>
      <c r="AJ556" s="93">
        <f>IFERROR(VLOOKUP(S556,'Վարկանիշային չափորոշիչներ'!$G$6:$GE$68,4,FALSE),0)</f>
        <v>0</v>
      </c>
      <c r="AK556" s="93">
        <f>IFERROR(VLOOKUP(T556,'Վարկանիշային չափորոշիչներ'!$G$6:$GE$68,4,FALSE),0)</f>
        <v>0</v>
      </c>
      <c r="AL556" s="93">
        <f>IFERROR(VLOOKUP(U556,'Վարկանիշային չափորոշիչներ'!$G$6:$GE$68,4,FALSE),0)</f>
        <v>0</v>
      </c>
      <c r="AM556" s="93">
        <f>IFERROR(VLOOKUP(V556,'Վարկանիշային չափորոշիչներ'!$G$6:$GE$68,4,FALSE),0)</f>
        <v>0</v>
      </c>
      <c r="AN556" s="93">
        <f t="shared" si="153"/>
        <v>0</v>
      </c>
    </row>
    <row r="557" spans="1:40" outlineLevel="1">
      <c r="A557" s="236">
        <v>1016</v>
      </c>
      <c r="B557" s="236"/>
      <c r="C557" s="366" t="s">
        <v>646</v>
      </c>
      <c r="D557" s="237">
        <f>SUM(D558:D563)</f>
        <v>0</v>
      </c>
      <c r="E557" s="237">
        <f>SUM(E558:E563)</f>
        <v>0</v>
      </c>
      <c r="F557" s="238">
        <f t="shared" ref="F557:H557" si="162">SUM(F558:F563)</f>
        <v>0</v>
      </c>
      <c r="G557" s="238">
        <f t="shared" si="162"/>
        <v>0</v>
      </c>
      <c r="H557" s="238">
        <f t="shared" si="162"/>
        <v>0</v>
      </c>
      <c r="I557" s="114" t="s">
        <v>79</v>
      </c>
      <c r="J557" s="114" t="s">
        <v>79</v>
      </c>
      <c r="K557" s="114" t="s">
        <v>79</v>
      </c>
      <c r="L557" s="114" t="s">
        <v>79</v>
      </c>
      <c r="M557" s="114" t="s">
        <v>79</v>
      </c>
      <c r="N557" s="114" t="s">
        <v>79</v>
      </c>
      <c r="O557" s="114" t="s">
        <v>79</v>
      </c>
      <c r="P557" s="114" t="s">
        <v>79</v>
      </c>
      <c r="Q557" s="114" t="s">
        <v>79</v>
      </c>
      <c r="R557" s="114" t="s">
        <v>79</v>
      </c>
      <c r="S557" s="114" t="s">
        <v>79</v>
      </c>
      <c r="T557" s="114" t="s">
        <v>79</v>
      </c>
      <c r="U557" s="114" t="s">
        <v>79</v>
      </c>
      <c r="V557" s="114" t="s">
        <v>79</v>
      </c>
      <c r="W557" s="114" t="s">
        <v>79</v>
      </c>
      <c r="X557" s="108"/>
      <c r="Y557" s="108"/>
      <c r="Z557" s="108"/>
      <c r="AA557" s="108"/>
      <c r="AB557" s="93">
        <f>IFERROR(VLOOKUP(K557,'Վարկանիշային չափորոշիչներ'!$G$6:$GE$68,4,FALSE),0)</f>
        <v>0</v>
      </c>
      <c r="AC557" s="93">
        <f>IFERROR(VLOOKUP(L557,'Վարկանիշային չափորոշիչներ'!$G$6:$GE$68,4,FALSE),0)</f>
        <v>0</v>
      </c>
      <c r="AD557" s="93">
        <f>IFERROR(VLOOKUP(M557,'Վարկանիշային չափորոշիչներ'!$G$6:$GE$68,4,FALSE),0)</f>
        <v>0</v>
      </c>
      <c r="AE557" s="93">
        <f>IFERROR(VLOOKUP(N557,'Վարկանիշային չափորոշիչներ'!$G$6:$GE$68,4,FALSE),0)</f>
        <v>0</v>
      </c>
      <c r="AF557" s="93">
        <f>IFERROR(VLOOKUP(O557,'Վարկանիշային չափորոշիչներ'!$G$6:$GE$68,4,FALSE),0)</f>
        <v>0</v>
      </c>
      <c r="AG557" s="93">
        <f>IFERROR(VLOOKUP(P557,'Վարկանիշային չափորոշիչներ'!$G$6:$GE$68,4,FALSE),0)</f>
        <v>0</v>
      </c>
      <c r="AH557" s="93">
        <f>IFERROR(VLOOKUP(Q557,'Վարկանիշային չափորոշիչներ'!$G$6:$GE$68,4,FALSE),0)</f>
        <v>0</v>
      </c>
      <c r="AI557" s="93">
        <f>IFERROR(VLOOKUP(R557,'Վարկանիշային չափորոշիչներ'!$G$6:$GE$68,4,FALSE),0)</f>
        <v>0</v>
      </c>
      <c r="AJ557" s="93">
        <f>IFERROR(VLOOKUP(S557,'Վարկանիշային չափորոշիչներ'!$G$6:$GE$68,4,FALSE),0)</f>
        <v>0</v>
      </c>
      <c r="AK557" s="93">
        <f>IFERROR(VLOOKUP(T557,'Վարկանիշային չափորոշիչներ'!$G$6:$GE$68,4,FALSE),0)</f>
        <v>0</v>
      </c>
      <c r="AL557" s="93">
        <f>IFERROR(VLOOKUP(U557,'Վարկանիշային չափորոշիչներ'!$G$6:$GE$68,4,FALSE),0)</f>
        <v>0</v>
      </c>
      <c r="AM557" s="93">
        <f>IFERROR(VLOOKUP(V557,'Վարկանիշային չափորոշիչներ'!$G$6:$GE$68,4,FALSE),0)</f>
        <v>0</v>
      </c>
      <c r="AN557" s="93">
        <f t="shared" si="153"/>
        <v>0</v>
      </c>
    </row>
    <row r="558" spans="1:40" outlineLevel="2">
      <c r="A558" s="239">
        <v>1016</v>
      </c>
      <c r="B558" s="239">
        <v>11001</v>
      </c>
      <c r="C558" s="333" t="s">
        <v>647</v>
      </c>
      <c r="D558" s="240"/>
      <c r="E558" s="240"/>
      <c r="F558" s="241"/>
      <c r="G558" s="242"/>
      <c r="H558" s="242"/>
      <c r="I558" s="112"/>
      <c r="J558" s="112"/>
      <c r="K558" s="94"/>
      <c r="L558" s="94"/>
      <c r="M558" s="94"/>
      <c r="N558" s="94"/>
      <c r="O558" s="94"/>
      <c r="P558" s="94"/>
      <c r="Q558" s="94"/>
      <c r="R558" s="94"/>
      <c r="S558" s="94"/>
      <c r="T558" s="94"/>
      <c r="U558" s="94"/>
      <c r="V558" s="94"/>
      <c r="W558" s="93">
        <f t="shared" ref="W558:W563" si="163">AN558</f>
        <v>0</v>
      </c>
      <c r="X558" s="108"/>
      <c r="Y558" s="108"/>
      <c r="Z558" s="108"/>
      <c r="AA558" s="108"/>
      <c r="AB558" s="93">
        <f>IFERROR(VLOOKUP(K558,'Վարկանիշային չափորոշիչներ'!$G$6:$GE$68,4,FALSE),0)</f>
        <v>0</v>
      </c>
      <c r="AC558" s="93">
        <f>IFERROR(VLOOKUP(L558,'Վարկանիշային չափորոշիչներ'!$G$6:$GE$68,4,FALSE),0)</f>
        <v>0</v>
      </c>
      <c r="AD558" s="93">
        <f>IFERROR(VLOOKUP(M558,'Վարկանիշային չափորոշիչներ'!$G$6:$GE$68,4,FALSE),0)</f>
        <v>0</v>
      </c>
      <c r="AE558" s="93">
        <f>IFERROR(VLOOKUP(N558,'Վարկանիշային չափորոշիչներ'!$G$6:$GE$68,4,FALSE),0)</f>
        <v>0</v>
      </c>
      <c r="AF558" s="93">
        <f>IFERROR(VLOOKUP(O558,'Վարկանիշային չափորոշիչներ'!$G$6:$GE$68,4,FALSE),0)</f>
        <v>0</v>
      </c>
      <c r="AG558" s="93">
        <f>IFERROR(VLOOKUP(P558,'Վարկանիշային չափորոշիչներ'!$G$6:$GE$68,4,FALSE),0)</f>
        <v>0</v>
      </c>
      <c r="AH558" s="93">
        <f>IFERROR(VLOOKUP(Q558,'Վարկանիշային չափորոշիչներ'!$G$6:$GE$68,4,FALSE),0)</f>
        <v>0</v>
      </c>
      <c r="AI558" s="93">
        <f>IFERROR(VLOOKUP(R558,'Վարկանիշային չափորոշիչներ'!$G$6:$GE$68,4,FALSE),0)</f>
        <v>0</v>
      </c>
      <c r="AJ558" s="93">
        <f>IFERROR(VLOOKUP(S558,'Վարկանիշային չափորոշիչներ'!$G$6:$GE$68,4,FALSE),0)</f>
        <v>0</v>
      </c>
      <c r="AK558" s="93">
        <f>IFERROR(VLOOKUP(T558,'Վարկանիշային չափորոշիչներ'!$G$6:$GE$68,4,FALSE),0)</f>
        <v>0</v>
      </c>
      <c r="AL558" s="93">
        <f>IFERROR(VLOOKUP(U558,'Վարկանիշային չափորոշիչներ'!$G$6:$GE$68,4,FALSE),0)</f>
        <v>0</v>
      </c>
      <c r="AM558" s="93">
        <f>IFERROR(VLOOKUP(V558,'Վարկանիշային չափորոշիչներ'!$G$6:$GE$68,4,FALSE),0)</f>
        <v>0</v>
      </c>
      <c r="AN558" s="93">
        <f t="shared" si="153"/>
        <v>0</v>
      </c>
    </row>
    <row r="559" spans="1:40" ht="24" outlineLevel="2">
      <c r="A559" s="239">
        <v>1016</v>
      </c>
      <c r="B559" s="239">
        <v>11004</v>
      </c>
      <c r="C559" s="333" t="s">
        <v>648</v>
      </c>
      <c r="D559" s="240"/>
      <c r="E559" s="240"/>
      <c r="F559" s="242"/>
      <c r="G559" s="242"/>
      <c r="H559" s="242"/>
      <c r="I559" s="112"/>
      <c r="J559" s="112"/>
      <c r="K559" s="94"/>
      <c r="L559" s="94"/>
      <c r="M559" s="94"/>
      <c r="N559" s="94"/>
      <c r="O559" s="94"/>
      <c r="P559" s="94"/>
      <c r="Q559" s="94"/>
      <c r="R559" s="94"/>
      <c r="S559" s="94"/>
      <c r="T559" s="94"/>
      <c r="U559" s="94"/>
      <c r="V559" s="94"/>
      <c r="W559" s="93">
        <f t="shared" si="163"/>
        <v>0</v>
      </c>
      <c r="X559" s="108"/>
      <c r="Y559" s="108"/>
      <c r="Z559" s="108"/>
      <c r="AA559" s="108"/>
      <c r="AB559" s="93">
        <f>IFERROR(VLOOKUP(K559,'Վարկանիշային չափորոշիչներ'!$G$6:$GE$68,4,FALSE),0)</f>
        <v>0</v>
      </c>
      <c r="AC559" s="93">
        <f>IFERROR(VLOOKUP(L559,'Վարկանիշային չափորոշիչներ'!$G$6:$GE$68,4,FALSE),0)</f>
        <v>0</v>
      </c>
      <c r="AD559" s="93">
        <f>IFERROR(VLOOKUP(M559,'Վարկանիշային չափորոշիչներ'!$G$6:$GE$68,4,FALSE),0)</f>
        <v>0</v>
      </c>
      <c r="AE559" s="93">
        <f>IFERROR(VLOOKUP(N559,'Վարկանիշային չափորոշիչներ'!$G$6:$GE$68,4,FALSE),0)</f>
        <v>0</v>
      </c>
      <c r="AF559" s="93">
        <f>IFERROR(VLOOKUP(O559,'Վարկանիշային չափորոշիչներ'!$G$6:$GE$68,4,FALSE),0)</f>
        <v>0</v>
      </c>
      <c r="AG559" s="93">
        <f>IFERROR(VLOOKUP(P559,'Վարկանիշային չափորոշիչներ'!$G$6:$GE$68,4,FALSE),0)</f>
        <v>0</v>
      </c>
      <c r="AH559" s="93">
        <f>IFERROR(VLOOKUP(Q559,'Վարկանիշային չափորոշիչներ'!$G$6:$GE$68,4,FALSE),0)</f>
        <v>0</v>
      </c>
      <c r="AI559" s="93">
        <f>IFERROR(VLOOKUP(R559,'Վարկանիշային չափորոշիչներ'!$G$6:$GE$68,4,FALSE),0)</f>
        <v>0</v>
      </c>
      <c r="AJ559" s="93">
        <f>IFERROR(VLOOKUP(S559,'Վարկանիշային չափորոշիչներ'!$G$6:$GE$68,4,FALSE),0)</f>
        <v>0</v>
      </c>
      <c r="AK559" s="93">
        <f>IFERROR(VLOOKUP(T559,'Վարկանիշային չափորոշիչներ'!$G$6:$GE$68,4,FALSE),0)</f>
        <v>0</v>
      </c>
      <c r="AL559" s="93">
        <f>IFERROR(VLOOKUP(U559,'Վարկանիշային չափորոշիչներ'!$G$6:$GE$68,4,FALSE),0)</f>
        <v>0</v>
      </c>
      <c r="AM559" s="93">
        <f>IFERROR(VLOOKUP(V559,'Վարկանիշային չափորոշիչներ'!$G$6:$GE$68,4,FALSE),0)</f>
        <v>0</v>
      </c>
      <c r="AN559" s="93">
        <f t="shared" si="153"/>
        <v>0</v>
      </c>
    </row>
    <row r="560" spans="1:40" ht="36" outlineLevel="2">
      <c r="A560" s="239">
        <v>1016</v>
      </c>
      <c r="B560" s="239">
        <v>11005</v>
      </c>
      <c r="C560" s="333" t="s">
        <v>649</v>
      </c>
      <c r="D560" s="240"/>
      <c r="E560" s="240"/>
      <c r="F560" s="241"/>
      <c r="G560" s="242"/>
      <c r="H560" s="242"/>
      <c r="I560" s="112"/>
      <c r="J560" s="112"/>
      <c r="K560" s="94"/>
      <c r="L560" s="94"/>
      <c r="M560" s="94"/>
      <c r="N560" s="94"/>
      <c r="O560" s="94"/>
      <c r="P560" s="94"/>
      <c r="Q560" s="94"/>
      <c r="R560" s="94"/>
      <c r="S560" s="94"/>
      <c r="T560" s="94"/>
      <c r="U560" s="94"/>
      <c r="V560" s="94"/>
      <c r="W560" s="93">
        <f t="shared" si="163"/>
        <v>0</v>
      </c>
      <c r="X560" s="108"/>
      <c r="Y560" s="108"/>
      <c r="Z560" s="108"/>
      <c r="AA560" s="108"/>
      <c r="AB560" s="93">
        <f>IFERROR(VLOOKUP(K560,'Վարկանիշային չափորոշիչներ'!$G$6:$GE$68,4,FALSE),0)</f>
        <v>0</v>
      </c>
      <c r="AC560" s="93">
        <f>IFERROR(VLOOKUP(L560,'Վարկանիշային չափորոշիչներ'!$G$6:$GE$68,4,FALSE),0)</f>
        <v>0</v>
      </c>
      <c r="AD560" s="93">
        <f>IFERROR(VLOOKUP(M560,'Վարկանիշային չափորոշիչներ'!$G$6:$GE$68,4,FALSE),0)</f>
        <v>0</v>
      </c>
      <c r="AE560" s="93">
        <f>IFERROR(VLOOKUP(N560,'Վարկանիշային չափորոշիչներ'!$G$6:$GE$68,4,FALSE),0)</f>
        <v>0</v>
      </c>
      <c r="AF560" s="93">
        <f>IFERROR(VLOOKUP(O560,'Վարկանիշային չափորոշիչներ'!$G$6:$GE$68,4,FALSE),0)</f>
        <v>0</v>
      </c>
      <c r="AG560" s="93">
        <f>IFERROR(VLOOKUP(P560,'Վարկանիշային չափորոշիչներ'!$G$6:$GE$68,4,FALSE),0)</f>
        <v>0</v>
      </c>
      <c r="AH560" s="93">
        <f>IFERROR(VLOOKUP(Q560,'Վարկանիշային չափորոշիչներ'!$G$6:$GE$68,4,FALSE),0)</f>
        <v>0</v>
      </c>
      <c r="AI560" s="93">
        <f>IFERROR(VLOOKUP(R560,'Վարկանիշային չափորոշիչներ'!$G$6:$GE$68,4,FALSE),0)</f>
        <v>0</v>
      </c>
      <c r="AJ560" s="93">
        <f>IFERROR(VLOOKUP(S560,'Վարկանիշային չափորոշիչներ'!$G$6:$GE$68,4,FALSE),0)</f>
        <v>0</v>
      </c>
      <c r="AK560" s="93">
        <f>IFERROR(VLOOKUP(T560,'Վարկանիշային չափորոշիչներ'!$G$6:$GE$68,4,FALSE),0)</f>
        <v>0</v>
      </c>
      <c r="AL560" s="93">
        <f>IFERROR(VLOOKUP(U560,'Վարկանիշային չափորոշիչներ'!$G$6:$GE$68,4,FALSE),0)</f>
        <v>0</v>
      </c>
      <c r="AM560" s="93">
        <f>IFERROR(VLOOKUP(V560,'Վարկանիշային չափորոշիչներ'!$G$6:$GE$68,4,FALSE),0)</f>
        <v>0</v>
      </c>
      <c r="AN560" s="93">
        <f t="shared" si="153"/>
        <v>0</v>
      </c>
    </row>
    <row r="561" spans="1:40" ht="36" outlineLevel="2">
      <c r="A561" s="239">
        <v>1016</v>
      </c>
      <c r="B561" s="239">
        <v>11006</v>
      </c>
      <c r="C561" s="333" t="s">
        <v>650</v>
      </c>
      <c r="D561" s="240"/>
      <c r="E561" s="240"/>
      <c r="F561" s="241"/>
      <c r="G561" s="242"/>
      <c r="H561" s="242"/>
      <c r="I561" s="112"/>
      <c r="J561" s="112"/>
      <c r="K561" s="94"/>
      <c r="L561" s="94"/>
      <c r="M561" s="94"/>
      <c r="N561" s="94"/>
      <c r="O561" s="94"/>
      <c r="P561" s="94"/>
      <c r="Q561" s="94"/>
      <c r="R561" s="94"/>
      <c r="S561" s="94"/>
      <c r="T561" s="94"/>
      <c r="U561" s="94"/>
      <c r="V561" s="94"/>
      <c r="W561" s="93">
        <f t="shared" si="163"/>
        <v>0</v>
      </c>
      <c r="X561" s="108"/>
      <c r="Y561" s="108"/>
      <c r="Z561" s="108"/>
      <c r="AA561" s="108"/>
      <c r="AB561" s="93">
        <f>IFERROR(VLOOKUP(K561,'Վարկանիշային չափորոշիչներ'!$G$6:$GE$68,4,FALSE),0)</f>
        <v>0</v>
      </c>
      <c r="AC561" s="93">
        <f>IFERROR(VLOOKUP(L561,'Վարկանիշային չափորոշիչներ'!$G$6:$GE$68,4,FALSE),0)</f>
        <v>0</v>
      </c>
      <c r="AD561" s="93">
        <f>IFERROR(VLOOKUP(M561,'Վարկանիշային չափորոշիչներ'!$G$6:$GE$68,4,FALSE),0)</f>
        <v>0</v>
      </c>
      <c r="AE561" s="93">
        <f>IFERROR(VLOOKUP(N561,'Վարկանիշային չափորոշիչներ'!$G$6:$GE$68,4,FALSE),0)</f>
        <v>0</v>
      </c>
      <c r="AF561" s="93">
        <f>IFERROR(VLOOKUP(O561,'Վարկանիշային չափորոշիչներ'!$G$6:$GE$68,4,FALSE),0)</f>
        <v>0</v>
      </c>
      <c r="AG561" s="93">
        <f>IFERROR(VLOOKUP(P561,'Վարկանիշային չափորոշիչներ'!$G$6:$GE$68,4,FALSE),0)</f>
        <v>0</v>
      </c>
      <c r="AH561" s="93">
        <f>IFERROR(VLOOKUP(Q561,'Վարկանիշային չափորոշիչներ'!$G$6:$GE$68,4,FALSE),0)</f>
        <v>0</v>
      </c>
      <c r="AI561" s="93">
        <f>IFERROR(VLOOKUP(R561,'Վարկանիշային չափորոշիչներ'!$G$6:$GE$68,4,FALSE),0)</f>
        <v>0</v>
      </c>
      <c r="AJ561" s="93">
        <f>IFERROR(VLOOKUP(S561,'Վարկանիշային չափորոշիչներ'!$G$6:$GE$68,4,FALSE),0)</f>
        <v>0</v>
      </c>
      <c r="AK561" s="93">
        <f>IFERROR(VLOOKUP(T561,'Վարկանիշային չափորոշիչներ'!$G$6:$GE$68,4,FALSE),0)</f>
        <v>0</v>
      </c>
      <c r="AL561" s="93">
        <f>IFERROR(VLOOKUP(U561,'Վարկանիշային չափորոշիչներ'!$G$6:$GE$68,4,FALSE),0)</f>
        <v>0</v>
      </c>
      <c r="AM561" s="93">
        <f>IFERROR(VLOOKUP(V561,'Վարկանիշային չափորոշիչներ'!$G$6:$GE$68,4,FALSE),0)</f>
        <v>0</v>
      </c>
      <c r="AN561" s="93">
        <f t="shared" si="153"/>
        <v>0</v>
      </c>
    </row>
    <row r="562" spans="1:40" ht="24.75" outlineLevel="2">
      <c r="A562" s="239">
        <v>1016</v>
      </c>
      <c r="B562" s="331">
        <v>32004</v>
      </c>
      <c r="C562" s="377" t="s">
        <v>651</v>
      </c>
      <c r="D562" s="240"/>
      <c r="E562" s="240"/>
      <c r="F562" s="241"/>
      <c r="G562" s="242"/>
      <c r="H562" s="242"/>
      <c r="I562" s="112"/>
      <c r="J562" s="112"/>
      <c r="K562" s="94"/>
      <c r="L562" s="94"/>
      <c r="M562" s="94"/>
      <c r="N562" s="94"/>
      <c r="O562" s="94"/>
      <c r="P562" s="94"/>
      <c r="Q562" s="94"/>
      <c r="R562" s="94"/>
      <c r="S562" s="94"/>
      <c r="T562" s="94"/>
      <c r="U562" s="94"/>
      <c r="V562" s="94"/>
      <c r="W562" s="93">
        <f t="shared" si="163"/>
        <v>0</v>
      </c>
      <c r="X562" s="108"/>
      <c r="Y562" s="108"/>
      <c r="Z562" s="108"/>
      <c r="AA562" s="108"/>
      <c r="AB562" s="93">
        <f>IFERROR(VLOOKUP(K562,'Վարկանիշային չափորոշիչներ'!$G$6:$GE$68,4,FALSE),0)</f>
        <v>0</v>
      </c>
      <c r="AC562" s="93">
        <f>IFERROR(VLOOKUP(L562,'Վարկանիշային չափորոշիչներ'!$G$6:$GE$68,4,FALSE),0)</f>
        <v>0</v>
      </c>
      <c r="AD562" s="93">
        <f>IFERROR(VLOOKUP(M562,'Վարկանիշային չափորոշիչներ'!$G$6:$GE$68,4,FALSE),0)</f>
        <v>0</v>
      </c>
      <c r="AE562" s="93">
        <f>IFERROR(VLOOKUP(N562,'Վարկանիշային չափորոշիչներ'!$G$6:$GE$68,4,FALSE),0)</f>
        <v>0</v>
      </c>
      <c r="AF562" s="93">
        <f>IFERROR(VLOOKUP(O562,'Վարկանիշային չափորոշիչներ'!$G$6:$GE$68,4,FALSE),0)</f>
        <v>0</v>
      </c>
      <c r="AG562" s="93">
        <f>IFERROR(VLOOKUP(P562,'Վարկանիշային չափորոշիչներ'!$G$6:$GE$68,4,FALSE),0)</f>
        <v>0</v>
      </c>
      <c r="AH562" s="93">
        <f>IFERROR(VLOOKUP(Q562,'Վարկանիշային չափորոշիչներ'!$G$6:$GE$68,4,FALSE),0)</f>
        <v>0</v>
      </c>
      <c r="AI562" s="93">
        <f>IFERROR(VLOOKUP(R562,'Վարկանիշային չափորոշիչներ'!$G$6:$GE$68,4,FALSE),0)</f>
        <v>0</v>
      </c>
      <c r="AJ562" s="93">
        <f>IFERROR(VLOOKUP(S562,'Վարկանիշային չափորոշիչներ'!$G$6:$GE$68,4,FALSE),0)</f>
        <v>0</v>
      </c>
      <c r="AK562" s="93">
        <f>IFERROR(VLOOKUP(T562,'Վարկանիշային չափորոշիչներ'!$G$6:$GE$68,4,FALSE),0)</f>
        <v>0</v>
      </c>
      <c r="AL562" s="93">
        <f>IFERROR(VLOOKUP(U562,'Վարկանիշային չափորոշիչներ'!$G$6:$GE$68,4,FALSE),0)</f>
        <v>0</v>
      </c>
      <c r="AM562" s="93">
        <f>IFERROR(VLOOKUP(V562,'Վարկանիշային չափորոշիչներ'!$G$6:$GE$68,4,FALSE),0)</f>
        <v>0</v>
      </c>
      <c r="AN562" s="93">
        <f t="shared" si="153"/>
        <v>0</v>
      </c>
    </row>
    <row r="563" spans="1:40" ht="36" outlineLevel="2">
      <c r="A563" s="239">
        <v>1016</v>
      </c>
      <c r="B563" s="239">
        <v>32003</v>
      </c>
      <c r="C563" s="333" t="s">
        <v>652</v>
      </c>
      <c r="D563" s="240"/>
      <c r="E563" s="240"/>
      <c r="F563" s="241"/>
      <c r="G563" s="242"/>
      <c r="H563" s="242"/>
      <c r="I563" s="112"/>
      <c r="J563" s="112"/>
      <c r="K563" s="94"/>
      <c r="L563" s="94"/>
      <c r="M563" s="94"/>
      <c r="N563" s="94"/>
      <c r="O563" s="94"/>
      <c r="P563" s="94"/>
      <c r="Q563" s="94"/>
      <c r="R563" s="94"/>
      <c r="S563" s="94"/>
      <c r="T563" s="94"/>
      <c r="U563" s="94"/>
      <c r="V563" s="94"/>
      <c r="W563" s="93">
        <f t="shared" si="163"/>
        <v>0</v>
      </c>
      <c r="X563" s="108"/>
      <c r="Y563" s="108"/>
      <c r="Z563" s="108"/>
      <c r="AA563" s="108"/>
      <c r="AB563" s="93">
        <f>IFERROR(VLOOKUP(K563,'Վարկանիշային չափորոշիչներ'!$G$6:$GE$68,4,FALSE),0)</f>
        <v>0</v>
      </c>
      <c r="AC563" s="93">
        <f>IFERROR(VLOOKUP(L563,'Վարկանիշային չափորոշիչներ'!$G$6:$GE$68,4,FALSE),0)</f>
        <v>0</v>
      </c>
      <c r="AD563" s="93">
        <f>IFERROR(VLOOKUP(M563,'Վարկանիշային չափորոշիչներ'!$G$6:$GE$68,4,FALSE),0)</f>
        <v>0</v>
      </c>
      <c r="AE563" s="93">
        <f>IFERROR(VLOOKUP(N563,'Վարկանիշային չափորոշիչներ'!$G$6:$GE$68,4,FALSE),0)</f>
        <v>0</v>
      </c>
      <c r="AF563" s="93">
        <f>IFERROR(VLOOKUP(O563,'Վարկանիշային չափորոշիչներ'!$G$6:$GE$68,4,FALSE),0)</f>
        <v>0</v>
      </c>
      <c r="AG563" s="93">
        <f>IFERROR(VLOOKUP(P563,'Վարկանիշային չափորոշիչներ'!$G$6:$GE$68,4,FALSE),0)</f>
        <v>0</v>
      </c>
      <c r="AH563" s="93">
        <f>IFERROR(VLOOKUP(Q563,'Վարկանիշային չափորոշիչներ'!$G$6:$GE$68,4,FALSE),0)</f>
        <v>0</v>
      </c>
      <c r="AI563" s="93">
        <f>IFERROR(VLOOKUP(R563,'Վարկանիշային չափորոշիչներ'!$G$6:$GE$68,4,FALSE),0)</f>
        <v>0</v>
      </c>
      <c r="AJ563" s="93">
        <f>IFERROR(VLOOKUP(S563,'Վարկանիշային չափորոշիչներ'!$G$6:$GE$68,4,FALSE),0)</f>
        <v>0</v>
      </c>
      <c r="AK563" s="93">
        <f>IFERROR(VLOOKUP(T563,'Վարկանիշային չափորոշիչներ'!$G$6:$GE$68,4,FALSE),0)</f>
        <v>0</v>
      </c>
      <c r="AL563" s="93">
        <f>IFERROR(VLOOKUP(U563,'Վարկանիշային չափորոշիչներ'!$G$6:$GE$68,4,FALSE),0)</f>
        <v>0</v>
      </c>
      <c r="AM563" s="93">
        <f>IFERROR(VLOOKUP(V563,'Վարկանիշային չափորոշիչներ'!$G$6:$GE$68,4,FALSE),0)</f>
        <v>0</v>
      </c>
      <c r="AN563" s="93">
        <f t="shared" si="153"/>
        <v>0</v>
      </c>
    </row>
    <row r="564" spans="1:40" ht="24" outlineLevel="1">
      <c r="A564" s="236">
        <v>1071</v>
      </c>
      <c r="B564" s="236"/>
      <c r="C564" s="366" t="s">
        <v>653</v>
      </c>
      <c r="D564" s="237">
        <f>SUM(D565:D568)</f>
        <v>0</v>
      </c>
      <c r="E564" s="237">
        <f>SUM(E565:E568)</f>
        <v>0</v>
      </c>
      <c r="F564" s="238">
        <f t="shared" ref="F564:H564" si="164">SUM(F565:F568)</f>
        <v>0</v>
      </c>
      <c r="G564" s="238">
        <f t="shared" si="164"/>
        <v>0</v>
      </c>
      <c r="H564" s="238">
        <f t="shared" si="164"/>
        <v>0</v>
      </c>
      <c r="I564" s="114" t="s">
        <v>79</v>
      </c>
      <c r="J564" s="114" t="s">
        <v>79</v>
      </c>
      <c r="K564" s="114" t="s">
        <v>79</v>
      </c>
      <c r="L564" s="114" t="s">
        <v>79</v>
      </c>
      <c r="M564" s="114" t="s">
        <v>79</v>
      </c>
      <c r="N564" s="114" t="s">
        <v>79</v>
      </c>
      <c r="O564" s="114" t="s">
        <v>79</v>
      </c>
      <c r="P564" s="114" t="s">
        <v>79</v>
      </c>
      <c r="Q564" s="114" t="s">
        <v>79</v>
      </c>
      <c r="R564" s="114" t="s">
        <v>79</v>
      </c>
      <c r="S564" s="114" t="s">
        <v>79</v>
      </c>
      <c r="T564" s="114" t="s">
        <v>79</v>
      </c>
      <c r="U564" s="114" t="s">
        <v>79</v>
      </c>
      <c r="V564" s="114" t="s">
        <v>79</v>
      </c>
      <c r="W564" s="114" t="s">
        <v>79</v>
      </c>
      <c r="X564" s="108"/>
      <c r="Y564" s="108"/>
      <c r="Z564" s="108"/>
      <c r="AA564" s="108"/>
      <c r="AB564" s="93">
        <f>IFERROR(VLOOKUP(K564,'Վարկանիշային չափորոշիչներ'!$G$6:$GE$68,4,FALSE),0)</f>
        <v>0</v>
      </c>
      <c r="AC564" s="93">
        <f>IFERROR(VLOOKUP(L564,'Վարկանիշային չափորոշիչներ'!$G$6:$GE$68,4,FALSE),0)</f>
        <v>0</v>
      </c>
      <c r="AD564" s="93">
        <f>IFERROR(VLOOKUP(M564,'Վարկանիշային չափորոշիչներ'!$G$6:$GE$68,4,FALSE),0)</f>
        <v>0</v>
      </c>
      <c r="AE564" s="93">
        <f>IFERROR(VLOOKUP(N564,'Վարկանիշային չափորոշիչներ'!$G$6:$GE$68,4,FALSE),0)</f>
        <v>0</v>
      </c>
      <c r="AF564" s="93">
        <f>IFERROR(VLOOKUP(O564,'Վարկանիշային չափորոշիչներ'!$G$6:$GE$68,4,FALSE),0)</f>
        <v>0</v>
      </c>
      <c r="AG564" s="93">
        <f>IFERROR(VLOOKUP(P564,'Վարկանիշային չափորոշիչներ'!$G$6:$GE$68,4,FALSE),0)</f>
        <v>0</v>
      </c>
      <c r="AH564" s="93">
        <f>IFERROR(VLOOKUP(Q564,'Վարկանիշային չափորոշիչներ'!$G$6:$GE$68,4,FALSE),0)</f>
        <v>0</v>
      </c>
      <c r="AI564" s="93">
        <f>IFERROR(VLOOKUP(R564,'Վարկանիշային չափորոշիչներ'!$G$6:$GE$68,4,FALSE),0)</f>
        <v>0</v>
      </c>
      <c r="AJ564" s="93">
        <f>IFERROR(VLOOKUP(S564,'Վարկանիշային չափորոշիչներ'!$G$6:$GE$68,4,FALSE),0)</f>
        <v>0</v>
      </c>
      <c r="AK564" s="93">
        <f>IFERROR(VLOOKUP(T564,'Վարկանիշային չափորոշիչներ'!$G$6:$GE$68,4,FALSE),0)</f>
        <v>0</v>
      </c>
      <c r="AL564" s="93">
        <f>IFERROR(VLOOKUP(U564,'Վարկանիշային չափորոշիչներ'!$G$6:$GE$68,4,FALSE),0)</f>
        <v>0</v>
      </c>
      <c r="AM564" s="93">
        <f>IFERROR(VLOOKUP(V564,'Վարկանիշային չափորոշիչներ'!$G$6:$GE$68,4,FALSE),0)</f>
        <v>0</v>
      </c>
      <c r="AN564" s="93">
        <f t="shared" si="153"/>
        <v>0</v>
      </c>
    </row>
    <row r="565" spans="1:40" ht="24" outlineLevel="2">
      <c r="A565" s="239">
        <v>1071</v>
      </c>
      <c r="B565" s="239">
        <v>11001</v>
      </c>
      <c r="C565" s="333" t="s">
        <v>654</v>
      </c>
      <c r="D565" s="247"/>
      <c r="E565" s="247"/>
      <c r="F565" s="241"/>
      <c r="G565" s="242"/>
      <c r="H565" s="242"/>
      <c r="I565" s="112"/>
      <c r="J565" s="112"/>
      <c r="K565" s="94"/>
      <c r="L565" s="94"/>
      <c r="M565" s="94"/>
      <c r="N565" s="94"/>
      <c r="O565" s="94"/>
      <c r="P565" s="94"/>
      <c r="Q565" s="94"/>
      <c r="R565" s="94"/>
      <c r="S565" s="94"/>
      <c r="T565" s="94"/>
      <c r="U565" s="94"/>
      <c r="V565" s="94"/>
      <c r="W565" s="93">
        <f>AN565</f>
        <v>0</v>
      </c>
      <c r="X565" s="108"/>
      <c r="Y565" s="108"/>
      <c r="Z565" s="108"/>
      <c r="AA565" s="108"/>
      <c r="AB565" s="93">
        <f>IFERROR(VLOOKUP(K565,'Վարկանիշային չափորոշիչներ'!$G$6:$GE$68,4,FALSE),0)</f>
        <v>0</v>
      </c>
      <c r="AC565" s="93">
        <f>IFERROR(VLOOKUP(L565,'Վարկանիշային չափորոշիչներ'!$G$6:$GE$68,4,FALSE),0)</f>
        <v>0</v>
      </c>
      <c r="AD565" s="93">
        <f>IFERROR(VLOOKUP(M565,'Վարկանիշային չափորոշիչներ'!$G$6:$GE$68,4,FALSE),0)</f>
        <v>0</v>
      </c>
      <c r="AE565" s="93">
        <f>IFERROR(VLOOKUP(N565,'Վարկանիշային չափորոշիչներ'!$G$6:$GE$68,4,FALSE),0)</f>
        <v>0</v>
      </c>
      <c r="AF565" s="93">
        <f>IFERROR(VLOOKUP(O565,'Վարկանիշային չափորոշիչներ'!$G$6:$GE$68,4,FALSE),0)</f>
        <v>0</v>
      </c>
      <c r="AG565" s="93">
        <f>IFERROR(VLOOKUP(P565,'Վարկանիշային չափորոշիչներ'!$G$6:$GE$68,4,FALSE),0)</f>
        <v>0</v>
      </c>
      <c r="AH565" s="93">
        <f>IFERROR(VLOOKUP(Q565,'Վարկանիշային չափորոշիչներ'!$G$6:$GE$68,4,FALSE),0)</f>
        <v>0</v>
      </c>
      <c r="AI565" s="93">
        <f>IFERROR(VLOOKUP(R565,'Վարկանիշային չափորոշիչներ'!$G$6:$GE$68,4,FALSE),0)</f>
        <v>0</v>
      </c>
      <c r="AJ565" s="93">
        <f>IFERROR(VLOOKUP(S565,'Վարկանիշային չափորոշիչներ'!$G$6:$GE$68,4,FALSE),0)</f>
        <v>0</v>
      </c>
      <c r="AK565" s="93">
        <f>IFERROR(VLOOKUP(T565,'Վարկանիշային չափորոշիչներ'!$G$6:$GE$68,4,FALSE),0)</f>
        <v>0</v>
      </c>
      <c r="AL565" s="93">
        <f>IFERROR(VLOOKUP(U565,'Վարկանիշային չափորոշիչներ'!$G$6:$GE$68,4,FALSE),0)</f>
        <v>0</v>
      </c>
      <c r="AM565" s="93">
        <f>IFERROR(VLOOKUP(V565,'Վարկանիշային չափորոշիչներ'!$G$6:$GE$68,4,FALSE),0)</f>
        <v>0</v>
      </c>
      <c r="AN565" s="93">
        <f t="shared" si="153"/>
        <v>0</v>
      </c>
    </row>
    <row r="566" spans="1:40" outlineLevel="2">
      <c r="A566" s="239">
        <v>1071</v>
      </c>
      <c r="B566" s="239">
        <v>11002</v>
      </c>
      <c r="C566" s="333" t="s">
        <v>655</v>
      </c>
      <c r="D566" s="247"/>
      <c r="E566" s="247"/>
      <c r="F566" s="241"/>
      <c r="G566" s="242"/>
      <c r="H566" s="242"/>
      <c r="I566" s="112"/>
      <c r="J566" s="112"/>
      <c r="K566" s="94"/>
      <c r="L566" s="94"/>
      <c r="M566" s="94"/>
      <c r="N566" s="94"/>
      <c r="O566" s="94"/>
      <c r="P566" s="94"/>
      <c r="Q566" s="94"/>
      <c r="R566" s="94"/>
      <c r="S566" s="94"/>
      <c r="T566" s="94"/>
      <c r="U566" s="94"/>
      <c r="V566" s="94"/>
      <c r="W566" s="93">
        <f>AN566</f>
        <v>0</v>
      </c>
      <c r="X566" s="108"/>
      <c r="Y566" s="108"/>
      <c r="Z566" s="108"/>
      <c r="AA566" s="108"/>
      <c r="AB566" s="93">
        <f>IFERROR(VLOOKUP(K566,'Վարկանիշային չափորոշիչներ'!$G$6:$GE$68,4,FALSE),0)</f>
        <v>0</v>
      </c>
      <c r="AC566" s="93">
        <f>IFERROR(VLOOKUP(L566,'Վարկանիշային չափորոշիչներ'!$G$6:$GE$68,4,FALSE),0)</f>
        <v>0</v>
      </c>
      <c r="AD566" s="93">
        <f>IFERROR(VLOOKUP(M566,'Վարկանիշային չափորոշիչներ'!$G$6:$GE$68,4,FALSE),0)</f>
        <v>0</v>
      </c>
      <c r="AE566" s="93">
        <f>IFERROR(VLOOKUP(N566,'Վարկանիշային չափորոշիչներ'!$G$6:$GE$68,4,FALSE),0)</f>
        <v>0</v>
      </c>
      <c r="AF566" s="93">
        <f>IFERROR(VLOOKUP(O566,'Վարկանիշային չափորոշիչներ'!$G$6:$GE$68,4,FALSE),0)</f>
        <v>0</v>
      </c>
      <c r="AG566" s="93">
        <f>IFERROR(VLOOKUP(P566,'Վարկանիշային չափորոշիչներ'!$G$6:$GE$68,4,FALSE),0)</f>
        <v>0</v>
      </c>
      <c r="AH566" s="93">
        <f>IFERROR(VLOOKUP(Q566,'Վարկանիշային չափորոշիչներ'!$G$6:$GE$68,4,FALSE),0)</f>
        <v>0</v>
      </c>
      <c r="AI566" s="93">
        <f>IFERROR(VLOOKUP(R566,'Վարկանիշային չափորոշիչներ'!$G$6:$GE$68,4,FALSE),0)</f>
        <v>0</v>
      </c>
      <c r="AJ566" s="93">
        <f>IFERROR(VLOOKUP(S566,'Վարկանիշային չափորոշիչներ'!$G$6:$GE$68,4,FALSE),0)</f>
        <v>0</v>
      </c>
      <c r="AK566" s="93">
        <f>IFERROR(VLOOKUP(T566,'Վարկանիշային չափորոշիչներ'!$G$6:$GE$68,4,FALSE),0)</f>
        <v>0</v>
      </c>
      <c r="AL566" s="93">
        <f>IFERROR(VLOOKUP(U566,'Վարկանիշային չափորոշիչներ'!$G$6:$GE$68,4,FALSE),0)</f>
        <v>0</v>
      </c>
      <c r="AM566" s="93">
        <f>IFERROR(VLOOKUP(V566,'Վարկանիշային չափորոշիչներ'!$G$6:$GE$68,4,FALSE),0)</f>
        <v>0</v>
      </c>
      <c r="AN566" s="93">
        <f t="shared" si="153"/>
        <v>0</v>
      </c>
    </row>
    <row r="567" spans="1:40" ht="24" outlineLevel="2">
      <c r="A567" s="239">
        <v>1071</v>
      </c>
      <c r="B567" s="239">
        <v>31001</v>
      </c>
      <c r="C567" s="333" t="s">
        <v>656</v>
      </c>
      <c r="D567" s="247"/>
      <c r="E567" s="247"/>
      <c r="F567" s="241"/>
      <c r="G567" s="288"/>
      <c r="H567" s="288"/>
      <c r="I567" s="132"/>
      <c r="J567" s="132"/>
      <c r="K567" s="94"/>
      <c r="L567" s="94"/>
      <c r="M567" s="94"/>
      <c r="N567" s="94"/>
      <c r="O567" s="94"/>
      <c r="P567" s="94"/>
      <c r="Q567" s="94"/>
      <c r="R567" s="94"/>
      <c r="S567" s="94"/>
      <c r="T567" s="94"/>
      <c r="U567" s="94"/>
      <c r="V567" s="94"/>
      <c r="W567" s="93">
        <f>AN567</f>
        <v>0</v>
      </c>
      <c r="X567" s="108"/>
      <c r="Y567" s="108"/>
      <c r="Z567" s="108"/>
      <c r="AA567" s="108"/>
      <c r="AB567" s="93">
        <f>IFERROR(VLOOKUP(K567,'Վարկանիշային չափորոշիչներ'!$G$6:$GE$68,4,FALSE),0)</f>
        <v>0</v>
      </c>
      <c r="AC567" s="93">
        <f>IFERROR(VLOOKUP(L567,'Վարկանիշային չափորոշիչներ'!$G$6:$GE$68,4,FALSE),0)</f>
        <v>0</v>
      </c>
      <c r="AD567" s="93">
        <f>IFERROR(VLOOKUP(M567,'Վարկանիշային չափորոշիչներ'!$G$6:$GE$68,4,FALSE),0)</f>
        <v>0</v>
      </c>
      <c r="AE567" s="93">
        <f>IFERROR(VLOOKUP(N567,'Վարկանիշային չափորոշիչներ'!$G$6:$GE$68,4,FALSE),0)</f>
        <v>0</v>
      </c>
      <c r="AF567" s="93">
        <f>IFERROR(VLOOKUP(O567,'Վարկանիշային չափորոշիչներ'!$G$6:$GE$68,4,FALSE),0)</f>
        <v>0</v>
      </c>
      <c r="AG567" s="93">
        <f>IFERROR(VLOOKUP(P567,'Վարկանիշային չափորոշիչներ'!$G$6:$GE$68,4,FALSE),0)</f>
        <v>0</v>
      </c>
      <c r="AH567" s="93">
        <f>IFERROR(VLOOKUP(Q567,'Վարկանիշային չափորոշիչներ'!$G$6:$GE$68,4,FALSE),0)</f>
        <v>0</v>
      </c>
      <c r="AI567" s="93">
        <f>IFERROR(VLOOKUP(R567,'Վարկանիշային չափորոշիչներ'!$G$6:$GE$68,4,FALSE),0)</f>
        <v>0</v>
      </c>
      <c r="AJ567" s="93">
        <f>IFERROR(VLOOKUP(S567,'Վարկանիշային չափորոշիչներ'!$G$6:$GE$68,4,FALSE),0)</f>
        <v>0</v>
      </c>
      <c r="AK567" s="93">
        <f>IFERROR(VLOOKUP(T567,'Վարկանիշային չափորոշիչներ'!$G$6:$GE$68,4,FALSE),0)</f>
        <v>0</v>
      </c>
      <c r="AL567" s="93">
        <f>IFERROR(VLOOKUP(U567,'Վարկանիշային չափորոշիչներ'!$G$6:$GE$68,4,FALSE),0)</f>
        <v>0</v>
      </c>
      <c r="AM567" s="93">
        <f>IFERROR(VLOOKUP(V567,'Վարկանիշային չափորոշիչներ'!$G$6:$GE$68,4,FALSE),0)</f>
        <v>0</v>
      </c>
      <c r="AN567" s="93">
        <f t="shared" si="153"/>
        <v>0</v>
      </c>
    </row>
    <row r="568" spans="1:40" ht="24" outlineLevel="2">
      <c r="A568" s="239">
        <v>1071</v>
      </c>
      <c r="B568" s="239">
        <v>31004</v>
      </c>
      <c r="C568" s="333" t="s">
        <v>657</v>
      </c>
      <c r="D568" s="247"/>
      <c r="E568" s="247"/>
      <c r="F568" s="241"/>
      <c r="G568" s="242"/>
      <c r="H568" s="242"/>
      <c r="I568" s="112"/>
      <c r="J568" s="112"/>
      <c r="K568" s="94"/>
      <c r="L568" s="94"/>
      <c r="M568" s="94"/>
      <c r="N568" s="94"/>
      <c r="O568" s="94"/>
      <c r="P568" s="94"/>
      <c r="Q568" s="94"/>
      <c r="R568" s="94"/>
      <c r="S568" s="94"/>
      <c r="T568" s="94"/>
      <c r="U568" s="94"/>
      <c r="V568" s="94"/>
      <c r="W568" s="93">
        <f>AN568</f>
        <v>0</v>
      </c>
      <c r="X568" s="108"/>
      <c r="Y568" s="108"/>
      <c r="Z568" s="108"/>
      <c r="AA568" s="108"/>
      <c r="AB568" s="93">
        <f>IFERROR(VLOOKUP(K568,'Վարկանիշային չափորոշիչներ'!$G$6:$GE$68,4,FALSE),0)</f>
        <v>0</v>
      </c>
      <c r="AC568" s="93">
        <f>IFERROR(VLOOKUP(L568,'Վարկանիշային չափորոշիչներ'!$G$6:$GE$68,4,FALSE),0)</f>
        <v>0</v>
      </c>
      <c r="AD568" s="93">
        <f>IFERROR(VLOOKUP(M568,'Վարկանիշային չափորոշիչներ'!$G$6:$GE$68,4,FALSE),0)</f>
        <v>0</v>
      </c>
      <c r="AE568" s="93">
        <f>IFERROR(VLOOKUP(N568,'Վարկանիշային չափորոշիչներ'!$G$6:$GE$68,4,FALSE),0)</f>
        <v>0</v>
      </c>
      <c r="AF568" s="93">
        <f>IFERROR(VLOOKUP(O568,'Վարկանիշային չափորոշիչներ'!$G$6:$GE$68,4,FALSE),0)</f>
        <v>0</v>
      </c>
      <c r="AG568" s="93">
        <f>IFERROR(VLOOKUP(P568,'Վարկանիշային չափորոշիչներ'!$G$6:$GE$68,4,FALSE),0)</f>
        <v>0</v>
      </c>
      <c r="AH568" s="93">
        <f>IFERROR(VLOOKUP(Q568,'Վարկանիշային չափորոշիչներ'!$G$6:$GE$68,4,FALSE),0)</f>
        <v>0</v>
      </c>
      <c r="AI568" s="93">
        <f>IFERROR(VLOOKUP(R568,'Վարկանիշային չափորոշիչներ'!$G$6:$GE$68,4,FALSE),0)</f>
        <v>0</v>
      </c>
      <c r="AJ568" s="93">
        <f>IFERROR(VLOOKUP(S568,'Վարկանիշային չափորոշիչներ'!$G$6:$GE$68,4,FALSE),0)</f>
        <v>0</v>
      </c>
      <c r="AK568" s="93">
        <f>IFERROR(VLOOKUP(T568,'Վարկանիշային չափորոշիչներ'!$G$6:$GE$68,4,FALSE),0)</f>
        <v>0</v>
      </c>
      <c r="AL568" s="93">
        <f>IFERROR(VLOOKUP(U568,'Վարկանիշային չափորոշիչներ'!$G$6:$GE$68,4,FALSE),0)</f>
        <v>0</v>
      </c>
      <c r="AM568" s="93">
        <f>IFERROR(VLOOKUP(V568,'Վարկանիշային չափորոշիչներ'!$G$6:$GE$68,4,FALSE),0)</f>
        <v>0</v>
      </c>
      <c r="AN568" s="93">
        <f t="shared" si="153"/>
        <v>0</v>
      </c>
    </row>
    <row r="569" spans="1:40" outlineLevel="1">
      <c r="A569" s="236">
        <v>1133</v>
      </c>
      <c r="B569" s="283"/>
      <c r="C569" s="366" t="s">
        <v>658</v>
      </c>
      <c r="D569" s="237">
        <f>SUM(D570)</f>
        <v>0</v>
      </c>
      <c r="E569" s="237">
        <f>SUM(E570)</f>
        <v>0</v>
      </c>
      <c r="F569" s="238">
        <f t="shared" ref="F569:H569" si="165">SUM(F570)</f>
        <v>0</v>
      </c>
      <c r="G569" s="238">
        <f t="shared" si="165"/>
        <v>0</v>
      </c>
      <c r="H569" s="238">
        <f t="shared" si="165"/>
        <v>0</v>
      </c>
      <c r="I569" s="114" t="s">
        <v>79</v>
      </c>
      <c r="J569" s="114" t="s">
        <v>79</v>
      </c>
      <c r="K569" s="114" t="s">
        <v>79</v>
      </c>
      <c r="L569" s="114" t="s">
        <v>79</v>
      </c>
      <c r="M569" s="114" t="s">
        <v>79</v>
      </c>
      <c r="N569" s="114" t="s">
        <v>79</v>
      </c>
      <c r="O569" s="114" t="s">
        <v>79</v>
      </c>
      <c r="P569" s="114" t="s">
        <v>79</v>
      </c>
      <c r="Q569" s="114" t="s">
        <v>79</v>
      </c>
      <c r="R569" s="114" t="s">
        <v>79</v>
      </c>
      <c r="S569" s="114" t="s">
        <v>79</v>
      </c>
      <c r="T569" s="114" t="s">
        <v>79</v>
      </c>
      <c r="U569" s="114" t="s">
        <v>79</v>
      </c>
      <c r="V569" s="114" t="s">
        <v>79</v>
      </c>
      <c r="W569" s="114" t="s">
        <v>79</v>
      </c>
      <c r="X569" s="108"/>
      <c r="Y569" s="108"/>
      <c r="Z569" s="108"/>
      <c r="AA569" s="108"/>
      <c r="AB569" s="93">
        <f>IFERROR(VLOOKUP(K569,'Վարկանիշային չափորոշիչներ'!$G$6:$GE$68,4,FALSE),0)</f>
        <v>0</v>
      </c>
      <c r="AC569" s="93">
        <f>IFERROR(VLOOKUP(L569,'Վարկանիշային չափորոշիչներ'!$G$6:$GE$68,4,FALSE),0)</f>
        <v>0</v>
      </c>
      <c r="AD569" s="93">
        <f>IFERROR(VLOOKUP(M569,'Վարկանիշային չափորոշիչներ'!$G$6:$GE$68,4,FALSE),0)</f>
        <v>0</v>
      </c>
      <c r="AE569" s="93">
        <f>IFERROR(VLOOKUP(N569,'Վարկանիշային չափորոշիչներ'!$G$6:$GE$68,4,FALSE),0)</f>
        <v>0</v>
      </c>
      <c r="AF569" s="93">
        <f>IFERROR(VLOOKUP(O569,'Վարկանիշային չափորոշիչներ'!$G$6:$GE$68,4,FALSE),0)</f>
        <v>0</v>
      </c>
      <c r="AG569" s="93">
        <f>IFERROR(VLOOKUP(P569,'Վարկանիշային չափորոշիչներ'!$G$6:$GE$68,4,FALSE),0)</f>
        <v>0</v>
      </c>
      <c r="AH569" s="93">
        <f>IFERROR(VLOOKUP(Q569,'Վարկանիշային չափորոշիչներ'!$G$6:$GE$68,4,FALSE),0)</f>
        <v>0</v>
      </c>
      <c r="AI569" s="93">
        <f>IFERROR(VLOOKUP(R569,'Վարկանիշային չափորոշիչներ'!$G$6:$GE$68,4,FALSE),0)</f>
        <v>0</v>
      </c>
      <c r="AJ569" s="93">
        <f>IFERROR(VLOOKUP(S569,'Վարկանիշային չափորոշիչներ'!$G$6:$GE$68,4,FALSE),0)</f>
        <v>0</v>
      </c>
      <c r="AK569" s="93">
        <f>IFERROR(VLOOKUP(T569,'Վարկանիշային չափորոշիչներ'!$G$6:$GE$68,4,FALSE),0)</f>
        <v>0</v>
      </c>
      <c r="AL569" s="93">
        <f>IFERROR(VLOOKUP(U569,'Վարկանիշային չափորոշիչներ'!$G$6:$GE$68,4,FALSE),0)</f>
        <v>0</v>
      </c>
      <c r="AM569" s="93">
        <f>IFERROR(VLOOKUP(V569,'Վարկանիշային չափորոշիչներ'!$G$6:$GE$68,4,FALSE),0)</f>
        <v>0</v>
      </c>
      <c r="AN569" s="93">
        <f t="shared" si="153"/>
        <v>0</v>
      </c>
    </row>
    <row r="570" spans="1:40" outlineLevel="2">
      <c r="A570" s="239">
        <v>1133</v>
      </c>
      <c r="B570" s="239">
        <v>12001</v>
      </c>
      <c r="C570" s="333" t="s">
        <v>659</v>
      </c>
      <c r="D570" s="240"/>
      <c r="E570" s="240"/>
      <c r="F570" s="242"/>
      <c r="G570" s="242"/>
      <c r="H570" s="242"/>
      <c r="I570" s="112"/>
      <c r="J570" s="112"/>
      <c r="K570" s="94"/>
      <c r="L570" s="94"/>
      <c r="M570" s="94"/>
      <c r="N570" s="94"/>
      <c r="O570" s="94"/>
      <c r="P570" s="94"/>
      <c r="Q570" s="94"/>
      <c r="R570" s="94"/>
      <c r="S570" s="94"/>
      <c r="T570" s="94"/>
      <c r="U570" s="94"/>
      <c r="V570" s="94"/>
      <c r="W570" s="93">
        <f>AN570</f>
        <v>0</v>
      </c>
      <c r="X570" s="108"/>
      <c r="Y570" s="108"/>
      <c r="Z570" s="108"/>
      <c r="AA570" s="108"/>
      <c r="AB570" s="93">
        <f>IFERROR(VLOOKUP(K570,'Վարկանիշային չափորոշիչներ'!$G$6:$GE$68,4,FALSE),0)</f>
        <v>0</v>
      </c>
      <c r="AC570" s="93">
        <f>IFERROR(VLOOKUP(L570,'Վարկանիշային չափորոշիչներ'!$G$6:$GE$68,4,FALSE),0)</f>
        <v>0</v>
      </c>
      <c r="AD570" s="93">
        <f>IFERROR(VLOOKUP(M570,'Վարկանիշային չափորոշիչներ'!$G$6:$GE$68,4,FALSE),0)</f>
        <v>0</v>
      </c>
      <c r="AE570" s="93">
        <f>IFERROR(VLOOKUP(N570,'Վարկանիշային չափորոշիչներ'!$G$6:$GE$68,4,FALSE),0)</f>
        <v>0</v>
      </c>
      <c r="AF570" s="93">
        <f>IFERROR(VLOOKUP(O570,'Վարկանիշային չափորոշիչներ'!$G$6:$GE$68,4,FALSE),0)</f>
        <v>0</v>
      </c>
      <c r="AG570" s="93">
        <f>IFERROR(VLOOKUP(P570,'Վարկանիշային չափորոշիչներ'!$G$6:$GE$68,4,FALSE),0)</f>
        <v>0</v>
      </c>
      <c r="AH570" s="93">
        <f>IFERROR(VLOOKUP(Q570,'Վարկանիշային չափորոշիչներ'!$G$6:$GE$68,4,FALSE),0)</f>
        <v>0</v>
      </c>
      <c r="AI570" s="93">
        <f>IFERROR(VLOOKUP(R570,'Վարկանիշային չափորոշիչներ'!$G$6:$GE$68,4,FALSE),0)</f>
        <v>0</v>
      </c>
      <c r="AJ570" s="93">
        <f>IFERROR(VLOOKUP(S570,'Վարկանիշային չափորոշիչներ'!$G$6:$GE$68,4,FALSE),0)</f>
        <v>0</v>
      </c>
      <c r="AK570" s="93">
        <f>IFERROR(VLOOKUP(T570,'Վարկանիշային չափորոշիչներ'!$G$6:$GE$68,4,FALSE),0)</f>
        <v>0</v>
      </c>
      <c r="AL570" s="93">
        <f>IFERROR(VLOOKUP(U570,'Վարկանիշային չափորոշիչներ'!$G$6:$GE$68,4,FALSE),0)</f>
        <v>0</v>
      </c>
      <c r="AM570" s="93">
        <f>IFERROR(VLOOKUP(V570,'Վարկանիշային չափորոշիչներ'!$G$6:$GE$68,4,FALSE),0)</f>
        <v>0</v>
      </c>
      <c r="AN570" s="93">
        <f t="shared" si="153"/>
        <v>0</v>
      </c>
    </row>
    <row r="571" spans="1:40" ht="24" outlineLevel="1">
      <c r="A571" s="236">
        <v>1155</v>
      </c>
      <c r="B571" s="283"/>
      <c r="C571" s="366" t="s">
        <v>660</v>
      </c>
      <c r="D571" s="237">
        <f>SUM(D572:D586)</f>
        <v>0</v>
      </c>
      <c r="E571" s="237">
        <f>SUM(E572:E586)</f>
        <v>0</v>
      </c>
      <c r="F571" s="238">
        <f t="shared" ref="F571:H571" si="166">SUM(F572:F586)</f>
        <v>0</v>
      </c>
      <c r="G571" s="238">
        <f t="shared" si="166"/>
        <v>0</v>
      </c>
      <c r="H571" s="238">
        <f t="shared" si="166"/>
        <v>0</v>
      </c>
      <c r="I571" s="114" t="s">
        <v>79</v>
      </c>
      <c r="J571" s="114" t="s">
        <v>79</v>
      </c>
      <c r="K571" s="114" t="s">
        <v>79</v>
      </c>
      <c r="L571" s="114" t="s">
        <v>79</v>
      </c>
      <c r="M571" s="114" t="s">
        <v>79</v>
      </c>
      <c r="N571" s="114" t="s">
        <v>79</v>
      </c>
      <c r="O571" s="114" t="s">
        <v>79</v>
      </c>
      <c r="P571" s="114" t="s">
        <v>79</v>
      </c>
      <c r="Q571" s="114" t="s">
        <v>79</v>
      </c>
      <c r="R571" s="114" t="s">
        <v>79</v>
      </c>
      <c r="S571" s="114" t="s">
        <v>79</v>
      </c>
      <c r="T571" s="114" t="s">
        <v>79</v>
      </c>
      <c r="U571" s="114" t="s">
        <v>79</v>
      </c>
      <c r="V571" s="114" t="s">
        <v>79</v>
      </c>
      <c r="W571" s="114" t="s">
        <v>79</v>
      </c>
      <c r="X571" s="108"/>
      <c r="Y571" s="108"/>
      <c r="Z571" s="108"/>
      <c r="AA571" s="108"/>
      <c r="AB571" s="93">
        <f>IFERROR(VLOOKUP(K571,'Վարկանիշային չափորոշիչներ'!$G$6:$GE$68,4,FALSE),0)</f>
        <v>0</v>
      </c>
      <c r="AC571" s="93">
        <f>IFERROR(VLOOKUP(L571,'Վարկանիշային չափորոշիչներ'!$G$6:$GE$68,4,FALSE),0)</f>
        <v>0</v>
      </c>
      <c r="AD571" s="93">
        <f>IFERROR(VLOOKUP(M571,'Վարկանիշային չափորոշիչներ'!$G$6:$GE$68,4,FALSE),0)</f>
        <v>0</v>
      </c>
      <c r="AE571" s="93">
        <f>IFERROR(VLOOKUP(N571,'Վարկանիշային չափորոշիչներ'!$G$6:$GE$68,4,FALSE),0)</f>
        <v>0</v>
      </c>
      <c r="AF571" s="93">
        <f>IFERROR(VLOOKUP(O571,'Վարկանիշային չափորոշիչներ'!$G$6:$GE$68,4,FALSE),0)</f>
        <v>0</v>
      </c>
      <c r="AG571" s="93">
        <f>IFERROR(VLOOKUP(P571,'Վարկանիշային չափորոշիչներ'!$G$6:$GE$68,4,FALSE),0)</f>
        <v>0</v>
      </c>
      <c r="AH571" s="93">
        <f>IFERROR(VLOOKUP(Q571,'Վարկանիշային չափորոշիչներ'!$G$6:$GE$68,4,FALSE),0)</f>
        <v>0</v>
      </c>
      <c r="AI571" s="93">
        <f>IFERROR(VLOOKUP(R571,'Վարկանիշային չափորոշիչներ'!$G$6:$GE$68,4,FALSE),0)</f>
        <v>0</v>
      </c>
      <c r="AJ571" s="93">
        <f>IFERROR(VLOOKUP(S571,'Վարկանիշային չափորոշիչներ'!$G$6:$GE$68,4,FALSE),0)</f>
        <v>0</v>
      </c>
      <c r="AK571" s="93">
        <f>IFERROR(VLOOKUP(T571,'Վարկանիշային չափորոշիչներ'!$G$6:$GE$68,4,FALSE),0)</f>
        <v>0</v>
      </c>
      <c r="AL571" s="93">
        <f>IFERROR(VLOOKUP(U571,'Վարկանիշային չափորոշիչներ'!$G$6:$GE$68,4,FALSE),0)</f>
        <v>0</v>
      </c>
      <c r="AM571" s="93">
        <f>IFERROR(VLOOKUP(V571,'Վարկանիշային չափորոշիչներ'!$G$6:$GE$68,4,FALSE),0)</f>
        <v>0</v>
      </c>
      <c r="AN571" s="93">
        <f t="shared" si="153"/>
        <v>0</v>
      </c>
    </row>
    <row r="572" spans="1:40" ht="48" outlineLevel="2">
      <c r="A572" s="239">
        <v>1155</v>
      </c>
      <c r="B572" s="239">
        <v>11001</v>
      </c>
      <c r="C572" s="333" t="s">
        <v>661</v>
      </c>
      <c r="D572" s="240"/>
      <c r="E572" s="240"/>
      <c r="F572" s="241"/>
      <c r="G572" s="242"/>
      <c r="H572" s="242"/>
      <c r="I572" s="112"/>
      <c r="J572" s="112"/>
      <c r="K572" s="94"/>
      <c r="L572" s="94"/>
      <c r="M572" s="94"/>
      <c r="N572" s="94"/>
      <c r="O572" s="94"/>
      <c r="P572" s="94"/>
      <c r="Q572" s="94"/>
      <c r="R572" s="94"/>
      <c r="S572" s="94"/>
      <c r="T572" s="94"/>
      <c r="U572" s="94"/>
      <c r="V572" s="94"/>
      <c r="W572" s="93">
        <f t="shared" ref="W572:W586" si="167">AN572</f>
        <v>0</v>
      </c>
      <c r="X572" s="108"/>
      <c r="Y572" s="108"/>
      <c r="Z572" s="108"/>
      <c r="AA572" s="108"/>
      <c r="AB572" s="93">
        <f>IFERROR(VLOOKUP(K572,'Վարկանիշային չափորոշիչներ'!$G$6:$GE$68,4,FALSE),0)</f>
        <v>0</v>
      </c>
      <c r="AC572" s="93">
        <f>IFERROR(VLOOKUP(L572,'Վարկանիշային չափորոշիչներ'!$G$6:$GE$68,4,FALSE),0)</f>
        <v>0</v>
      </c>
      <c r="AD572" s="93">
        <f>IFERROR(VLOOKUP(M572,'Վարկանիշային չափորոշիչներ'!$G$6:$GE$68,4,FALSE),0)</f>
        <v>0</v>
      </c>
      <c r="AE572" s="93">
        <f>IFERROR(VLOOKUP(N572,'Վարկանիշային չափորոշիչներ'!$G$6:$GE$68,4,FALSE),0)</f>
        <v>0</v>
      </c>
      <c r="AF572" s="93">
        <f>IFERROR(VLOOKUP(O572,'Վարկանիշային չափորոշիչներ'!$G$6:$GE$68,4,FALSE),0)</f>
        <v>0</v>
      </c>
      <c r="AG572" s="93">
        <f>IFERROR(VLOOKUP(P572,'Վարկանիշային չափորոշիչներ'!$G$6:$GE$68,4,FALSE),0)</f>
        <v>0</v>
      </c>
      <c r="AH572" s="93">
        <f>IFERROR(VLOOKUP(Q572,'Վարկանիշային չափորոշիչներ'!$G$6:$GE$68,4,FALSE),0)</f>
        <v>0</v>
      </c>
      <c r="AI572" s="93">
        <f>IFERROR(VLOOKUP(R572,'Վարկանիշային չափորոշիչներ'!$G$6:$GE$68,4,FALSE),0)</f>
        <v>0</v>
      </c>
      <c r="AJ572" s="93">
        <f>IFERROR(VLOOKUP(S572,'Վարկանիշային չափորոշիչներ'!$G$6:$GE$68,4,FALSE),0)</f>
        <v>0</v>
      </c>
      <c r="AK572" s="93">
        <f>IFERROR(VLOOKUP(T572,'Վարկանիշային չափորոշիչներ'!$G$6:$GE$68,4,FALSE),0)</f>
        <v>0</v>
      </c>
      <c r="AL572" s="93">
        <f>IFERROR(VLOOKUP(U572,'Վարկանիշային չափորոշիչներ'!$G$6:$GE$68,4,FALSE),0)</f>
        <v>0</v>
      </c>
      <c r="AM572" s="93">
        <f>IFERROR(VLOOKUP(V572,'Վարկանիշային չափորոշիչներ'!$G$6:$GE$68,4,FALSE),0)</f>
        <v>0</v>
      </c>
      <c r="AN572" s="93">
        <f t="shared" ref="AN572:AN623" si="168">SUM(AB572:AM572)</f>
        <v>0</v>
      </c>
    </row>
    <row r="573" spans="1:40" outlineLevel="2">
      <c r="A573" s="239">
        <v>1155</v>
      </c>
      <c r="B573" s="239">
        <v>11002</v>
      </c>
      <c r="C573" s="333" t="s">
        <v>662</v>
      </c>
      <c r="D573" s="240"/>
      <c r="E573" s="240"/>
      <c r="F573" s="241"/>
      <c r="G573" s="242"/>
      <c r="H573" s="242"/>
      <c r="I573" s="112"/>
      <c r="J573" s="112"/>
      <c r="K573" s="94"/>
      <c r="L573" s="94"/>
      <c r="M573" s="94"/>
      <c r="N573" s="94"/>
      <c r="O573" s="94"/>
      <c r="P573" s="94"/>
      <c r="Q573" s="94"/>
      <c r="R573" s="94"/>
      <c r="S573" s="94"/>
      <c r="T573" s="94"/>
      <c r="U573" s="94"/>
      <c r="V573" s="94"/>
      <c r="W573" s="93">
        <f t="shared" si="167"/>
        <v>0</v>
      </c>
      <c r="X573" s="108"/>
      <c r="Y573" s="108"/>
      <c r="Z573" s="108"/>
      <c r="AA573" s="108"/>
      <c r="AB573" s="93">
        <f>IFERROR(VLOOKUP(K573,'Վարկանիշային չափորոշիչներ'!$G$6:$GE$68,4,FALSE),0)</f>
        <v>0</v>
      </c>
      <c r="AC573" s="93">
        <f>IFERROR(VLOOKUP(L573,'Վարկանիշային չափորոշիչներ'!$G$6:$GE$68,4,FALSE),0)</f>
        <v>0</v>
      </c>
      <c r="AD573" s="93">
        <f>IFERROR(VLOOKUP(M573,'Վարկանիշային չափորոշիչներ'!$G$6:$GE$68,4,FALSE),0)</f>
        <v>0</v>
      </c>
      <c r="AE573" s="93">
        <f>IFERROR(VLOOKUP(N573,'Վարկանիշային չափորոշիչներ'!$G$6:$GE$68,4,FALSE),0)</f>
        <v>0</v>
      </c>
      <c r="AF573" s="93">
        <f>IFERROR(VLOOKUP(O573,'Վարկանիշային չափորոշիչներ'!$G$6:$GE$68,4,FALSE),0)</f>
        <v>0</v>
      </c>
      <c r="AG573" s="93">
        <f>IFERROR(VLOOKUP(P573,'Վարկանիշային չափորոշիչներ'!$G$6:$GE$68,4,FALSE),0)</f>
        <v>0</v>
      </c>
      <c r="AH573" s="93">
        <f>IFERROR(VLOOKUP(Q573,'Վարկանիշային չափորոշիչներ'!$G$6:$GE$68,4,FALSE),0)</f>
        <v>0</v>
      </c>
      <c r="AI573" s="93">
        <f>IFERROR(VLOOKUP(R573,'Վարկանիշային չափորոշիչներ'!$G$6:$GE$68,4,FALSE),0)</f>
        <v>0</v>
      </c>
      <c r="AJ573" s="93">
        <f>IFERROR(VLOOKUP(S573,'Վարկանիշային չափորոշիչներ'!$G$6:$GE$68,4,FALSE),0)</f>
        <v>0</v>
      </c>
      <c r="AK573" s="93">
        <f>IFERROR(VLOOKUP(T573,'Վարկանիշային չափորոշիչներ'!$G$6:$GE$68,4,FALSE),0)</f>
        <v>0</v>
      </c>
      <c r="AL573" s="93">
        <f>IFERROR(VLOOKUP(U573,'Վարկանիշային չափորոշիչներ'!$G$6:$GE$68,4,FALSE),0)</f>
        <v>0</v>
      </c>
      <c r="AM573" s="93">
        <f>IFERROR(VLOOKUP(V573,'Վարկանիշային չափորոշիչներ'!$G$6:$GE$68,4,FALSE),0)</f>
        <v>0</v>
      </c>
      <c r="AN573" s="93">
        <f t="shared" si="168"/>
        <v>0</v>
      </c>
    </row>
    <row r="574" spans="1:40" ht="24" outlineLevel="2">
      <c r="A574" s="239">
        <v>1155</v>
      </c>
      <c r="B574" s="239">
        <v>11003</v>
      </c>
      <c r="C574" s="333" t="s">
        <v>663</v>
      </c>
      <c r="D574" s="240"/>
      <c r="E574" s="240"/>
      <c r="F574" s="242"/>
      <c r="G574" s="242"/>
      <c r="H574" s="242"/>
      <c r="I574" s="112"/>
      <c r="J574" s="112"/>
      <c r="K574" s="94"/>
      <c r="L574" s="94"/>
      <c r="M574" s="94"/>
      <c r="N574" s="94"/>
      <c r="O574" s="94"/>
      <c r="P574" s="94"/>
      <c r="Q574" s="94"/>
      <c r="R574" s="94"/>
      <c r="S574" s="94"/>
      <c r="T574" s="94"/>
      <c r="U574" s="94"/>
      <c r="V574" s="94"/>
      <c r="W574" s="93">
        <f t="shared" si="167"/>
        <v>0</v>
      </c>
      <c r="X574" s="108"/>
      <c r="Y574" s="108"/>
      <c r="Z574" s="108"/>
      <c r="AA574" s="108"/>
      <c r="AB574" s="93">
        <f>IFERROR(VLOOKUP(K574,'Վարկանիշային չափորոշիչներ'!$G$6:$GE$68,4,FALSE),0)</f>
        <v>0</v>
      </c>
      <c r="AC574" s="93">
        <f>IFERROR(VLOOKUP(L574,'Վարկանիշային չափորոշիչներ'!$G$6:$GE$68,4,FALSE),0)</f>
        <v>0</v>
      </c>
      <c r="AD574" s="93">
        <f>IFERROR(VLOOKUP(M574,'Վարկանիշային չափորոշիչներ'!$G$6:$GE$68,4,FALSE),0)</f>
        <v>0</v>
      </c>
      <c r="AE574" s="93">
        <f>IFERROR(VLOOKUP(N574,'Վարկանիշային չափորոշիչներ'!$G$6:$GE$68,4,FALSE),0)</f>
        <v>0</v>
      </c>
      <c r="AF574" s="93">
        <f>IFERROR(VLOOKUP(O574,'Վարկանիշային չափորոշիչներ'!$G$6:$GE$68,4,FALSE),0)</f>
        <v>0</v>
      </c>
      <c r="AG574" s="93">
        <f>IFERROR(VLOOKUP(P574,'Վարկանիշային չափորոշիչներ'!$G$6:$GE$68,4,FALSE),0)</f>
        <v>0</v>
      </c>
      <c r="AH574" s="93">
        <f>IFERROR(VLOOKUP(Q574,'Վարկանիշային չափորոշիչներ'!$G$6:$GE$68,4,FALSE),0)</f>
        <v>0</v>
      </c>
      <c r="AI574" s="93">
        <f>IFERROR(VLOOKUP(R574,'Վարկանիշային չափորոշիչներ'!$G$6:$GE$68,4,FALSE),0)</f>
        <v>0</v>
      </c>
      <c r="AJ574" s="93">
        <f>IFERROR(VLOOKUP(S574,'Վարկանիշային չափորոշիչներ'!$G$6:$GE$68,4,FALSE),0)</f>
        <v>0</v>
      </c>
      <c r="AK574" s="93">
        <f>IFERROR(VLOOKUP(T574,'Վարկանիշային չափորոշիչներ'!$G$6:$GE$68,4,FALSE),0)</f>
        <v>0</v>
      </c>
      <c r="AL574" s="93">
        <f>IFERROR(VLOOKUP(U574,'Վարկանիշային չափորոշիչներ'!$G$6:$GE$68,4,FALSE),0)</f>
        <v>0</v>
      </c>
      <c r="AM574" s="93">
        <f>IFERROR(VLOOKUP(V574,'Վարկանիշային չափորոշիչներ'!$G$6:$GE$68,4,FALSE),0)</f>
        <v>0</v>
      </c>
      <c r="AN574" s="93">
        <f t="shared" si="168"/>
        <v>0</v>
      </c>
    </row>
    <row r="575" spans="1:40" outlineLevel="2">
      <c r="A575" s="239">
        <v>1155</v>
      </c>
      <c r="B575" s="239">
        <v>11004</v>
      </c>
      <c r="C575" s="333" t="s">
        <v>664</v>
      </c>
      <c r="D575" s="240"/>
      <c r="E575" s="240"/>
      <c r="F575" s="242"/>
      <c r="G575" s="242"/>
      <c r="H575" s="242"/>
      <c r="I575" s="112"/>
      <c r="J575" s="112"/>
      <c r="K575" s="94"/>
      <c r="L575" s="94"/>
      <c r="M575" s="94"/>
      <c r="N575" s="94"/>
      <c r="O575" s="94"/>
      <c r="P575" s="94"/>
      <c r="Q575" s="94"/>
      <c r="R575" s="94"/>
      <c r="S575" s="94"/>
      <c r="T575" s="94"/>
      <c r="U575" s="94"/>
      <c r="V575" s="94"/>
      <c r="W575" s="93">
        <f t="shared" si="167"/>
        <v>0</v>
      </c>
      <c r="X575" s="108"/>
      <c r="Y575" s="108"/>
      <c r="Z575" s="108"/>
      <c r="AA575" s="108"/>
      <c r="AB575" s="93">
        <f>IFERROR(VLOOKUP(K575,'Վարկանիշային չափորոշիչներ'!$G$6:$GE$68,4,FALSE),0)</f>
        <v>0</v>
      </c>
      <c r="AC575" s="93">
        <f>IFERROR(VLOOKUP(L575,'Վարկանիշային չափորոշիչներ'!$G$6:$GE$68,4,FALSE),0)</f>
        <v>0</v>
      </c>
      <c r="AD575" s="93">
        <f>IFERROR(VLOOKUP(M575,'Վարկանիշային չափորոշիչներ'!$G$6:$GE$68,4,FALSE),0)</f>
        <v>0</v>
      </c>
      <c r="AE575" s="93">
        <f>IFERROR(VLOOKUP(N575,'Վարկանիշային չափորոշիչներ'!$G$6:$GE$68,4,FALSE),0)</f>
        <v>0</v>
      </c>
      <c r="AF575" s="93">
        <f>IFERROR(VLOOKUP(O575,'Վարկանիշային չափորոշիչներ'!$G$6:$GE$68,4,FALSE),0)</f>
        <v>0</v>
      </c>
      <c r="AG575" s="93">
        <f>IFERROR(VLOOKUP(P575,'Վարկանիշային չափորոշիչներ'!$G$6:$GE$68,4,FALSE),0)</f>
        <v>0</v>
      </c>
      <c r="AH575" s="93">
        <f>IFERROR(VLOOKUP(Q575,'Վարկանիշային չափորոշիչներ'!$G$6:$GE$68,4,FALSE),0)</f>
        <v>0</v>
      </c>
      <c r="AI575" s="93">
        <f>IFERROR(VLOOKUP(R575,'Վարկանիշային չափորոշիչներ'!$G$6:$GE$68,4,FALSE),0)</f>
        <v>0</v>
      </c>
      <c r="AJ575" s="93">
        <f>IFERROR(VLOOKUP(S575,'Վարկանիշային չափորոշիչներ'!$G$6:$GE$68,4,FALSE),0)</f>
        <v>0</v>
      </c>
      <c r="AK575" s="93">
        <f>IFERROR(VLOOKUP(T575,'Վարկանիշային չափորոշիչներ'!$G$6:$GE$68,4,FALSE),0)</f>
        <v>0</v>
      </c>
      <c r="AL575" s="93">
        <f>IFERROR(VLOOKUP(U575,'Վարկանիշային չափորոշիչներ'!$G$6:$GE$68,4,FALSE),0)</f>
        <v>0</v>
      </c>
      <c r="AM575" s="93">
        <f>IFERROR(VLOOKUP(V575,'Վարկանիշային չափորոշիչներ'!$G$6:$GE$68,4,FALSE),0)</f>
        <v>0</v>
      </c>
      <c r="AN575" s="93">
        <f t="shared" si="168"/>
        <v>0</v>
      </c>
    </row>
    <row r="576" spans="1:40" outlineLevel="2">
      <c r="A576" s="239">
        <v>1155</v>
      </c>
      <c r="B576" s="239">
        <v>11005</v>
      </c>
      <c r="C576" s="377" t="s">
        <v>665</v>
      </c>
      <c r="D576" s="240"/>
      <c r="E576" s="240"/>
      <c r="F576" s="242"/>
      <c r="G576" s="242"/>
      <c r="H576" s="242"/>
      <c r="I576" s="112"/>
      <c r="J576" s="112"/>
      <c r="K576" s="94"/>
      <c r="L576" s="94"/>
      <c r="M576" s="94"/>
      <c r="N576" s="94"/>
      <c r="O576" s="94"/>
      <c r="P576" s="94"/>
      <c r="Q576" s="94"/>
      <c r="R576" s="94"/>
      <c r="S576" s="94"/>
      <c r="T576" s="94"/>
      <c r="U576" s="94"/>
      <c r="V576" s="94"/>
      <c r="W576" s="93">
        <f t="shared" si="167"/>
        <v>0</v>
      </c>
      <c r="X576" s="108"/>
      <c r="Y576" s="108"/>
      <c r="Z576" s="108"/>
      <c r="AA576" s="108"/>
      <c r="AB576" s="93">
        <f>IFERROR(VLOOKUP(K576,'Վարկանիշային չափորոշիչներ'!$G$6:$GE$68,4,FALSE),0)</f>
        <v>0</v>
      </c>
      <c r="AC576" s="93">
        <f>IFERROR(VLOOKUP(L576,'Վարկանիշային չափորոշիչներ'!$G$6:$GE$68,4,FALSE),0)</f>
        <v>0</v>
      </c>
      <c r="AD576" s="93">
        <f>IFERROR(VLOOKUP(M576,'Վարկանիշային չափորոշիչներ'!$G$6:$GE$68,4,FALSE),0)</f>
        <v>0</v>
      </c>
      <c r="AE576" s="93">
        <f>IFERROR(VLOOKUP(N576,'Վարկանիշային չափորոշիչներ'!$G$6:$GE$68,4,FALSE),0)</f>
        <v>0</v>
      </c>
      <c r="AF576" s="93">
        <f>IFERROR(VLOOKUP(O576,'Վարկանիշային չափորոշիչներ'!$G$6:$GE$68,4,FALSE),0)</f>
        <v>0</v>
      </c>
      <c r="AG576" s="93">
        <f>IFERROR(VLOOKUP(P576,'Վարկանիշային չափորոշիչներ'!$G$6:$GE$68,4,FALSE),0)</f>
        <v>0</v>
      </c>
      <c r="AH576" s="93">
        <f>IFERROR(VLOOKUP(Q576,'Վարկանիշային չափորոշիչներ'!$G$6:$GE$68,4,FALSE),0)</f>
        <v>0</v>
      </c>
      <c r="AI576" s="93">
        <f>IFERROR(VLOOKUP(R576,'Վարկանիշային չափորոշիչներ'!$G$6:$GE$68,4,FALSE),0)</f>
        <v>0</v>
      </c>
      <c r="AJ576" s="93">
        <f>IFERROR(VLOOKUP(S576,'Վարկանիշային չափորոշիչներ'!$G$6:$GE$68,4,FALSE),0)</f>
        <v>0</v>
      </c>
      <c r="AK576" s="93">
        <f>IFERROR(VLOOKUP(T576,'Վարկանիշային չափորոշիչներ'!$G$6:$GE$68,4,FALSE),0)</f>
        <v>0</v>
      </c>
      <c r="AL576" s="93">
        <f>IFERROR(VLOOKUP(U576,'Վարկանիշային չափորոշիչներ'!$G$6:$GE$68,4,FALSE),0)</f>
        <v>0</v>
      </c>
      <c r="AM576" s="93">
        <f>IFERROR(VLOOKUP(V576,'Վարկանիշային չափորոշիչներ'!$G$6:$GE$68,4,FALSE),0)</f>
        <v>0</v>
      </c>
      <c r="AN576" s="93">
        <f t="shared" si="168"/>
        <v>0</v>
      </c>
    </row>
    <row r="577" spans="1:40" ht="24" outlineLevel="2">
      <c r="A577" s="239">
        <v>1155</v>
      </c>
      <c r="B577" s="239">
        <v>11006</v>
      </c>
      <c r="C577" s="333" t="s">
        <v>666</v>
      </c>
      <c r="D577" s="240"/>
      <c r="E577" s="240"/>
      <c r="F577" s="242"/>
      <c r="G577" s="242"/>
      <c r="H577" s="242"/>
      <c r="I577" s="112"/>
      <c r="J577" s="112"/>
      <c r="K577" s="94"/>
      <c r="L577" s="94"/>
      <c r="M577" s="94"/>
      <c r="N577" s="94"/>
      <c r="O577" s="94"/>
      <c r="P577" s="94"/>
      <c r="Q577" s="94"/>
      <c r="R577" s="94"/>
      <c r="S577" s="94"/>
      <c r="T577" s="94"/>
      <c r="U577" s="94"/>
      <c r="V577" s="94"/>
      <c r="W577" s="93">
        <f t="shared" si="167"/>
        <v>0</v>
      </c>
      <c r="X577" s="108"/>
      <c r="Y577" s="108"/>
      <c r="Z577" s="108"/>
      <c r="AA577" s="108"/>
      <c r="AB577" s="93">
        <f>IFERROR(VLOOKUP(K577,'Վարկանիշային չափորոշիչներ'!$G$6:$GE$68,4,FALSE),0)</f>
        <v>0</v>
      </c>
      <c r="AC577" s="93">
        <f>IFERROR(VLOOKUP(L577,'Վարկանիշային չափորոշիչներ'!$G$6:$GE$68,4,FALSE),0)</f>
        <v>0</v>
      </c>
      <c r="AD577" s="93">
        <f>IFERROR(VLOOKUP(M577,'Վարկանիշային չափորոշիչներ'!$G$6:$GE$68,4,FALSE),0)</f>
        <v>0</v>
      </c>
      <c r="AE577" s="93">
        <f>IFERROR(VLOOKUP(N577,'Վարկանիշային չափորոշիչներ'!$G$6:$GE$68,4,FALSE),0)</f>
        <v>0</v>
      </c>
      <c r="AF577" s="93">
        <f>IFERROR(VLOOKUP(O577,'Վարկանիշային չափորոշիչներ'!$G$6:$GE$68,4,FALSE),0)</f>
        <v>0</v>
      </c>
      <c r="AG577" s="93">
        <f>IFERROR(VLOOKUP(P577,'Վարկանիշային չափորոշիչներ'!$G$6:$GE$68,4,FALSE),0)</f>
        <v>0</v>
      </c>
      <c r="AH577" s="93">
        <f>IFERROR(VLOOKUP(Q577,'Վարկանիշային չափորոշիչներ'!$G$6:$GE$68,4,FALSE),0)</f>
        <v>0</v>
      </c>
      <c r="AI577" s="93">
        <f>IFERROR(VLOOKUP(R577,'Վարկանիշային չափորոշիչներ'!$G$6:$GE$68,4,FALSE),0)</f>
        <v>0</v>
      </c>
      <c r="AJ577" s="93">
        <f>IFERROR(VLOOKUP(S577,'Վարկանիշային չափորոշիչներ'!$G$6:$GE$68,4,FALSE),0)</f>
        <v>0</v>
      </c>
      <c r="AK577" s="93">
        <f>IFERROR(VLOOKUP(T577,'Վարկանիշային չափորոշիչներ'!$G$6:$GE$68,4,FALSE),0)</f>
        <v>0</v>
      </c>
      <c r="AL577" s="93">
        <f>IFERROR(VLOOKUP(U577,'Վարկանիշային չափորոշիչներ'!$G$6:$GE$68,4,FALSE),0)</f>
        <v>0</v>
      </c>
      <c r="AM577" s="93">
        <f>IFERROR(VLOOKUP(V577,'Վարկանիշային չափորոշիչներ'!$G$6:$GE$68,4,FALSE),0)</f>
        <v>0</v>
      </c>
      <c r="AN577" s="93">
        <f t="shared" si="168"/>
        <v>0</v>
      </c>
    </row>
    <row r="578" spans="1:40" outlineLevel="2">
      <c r="A578" s="239">
        <v>1155</v>
      </c>
      <c r="B578" s="239">
        <v>11007</v>
      </c>
      <c r="C578" s="333" t="s">
        <v>667</v>
      </c>
      <c r="D578" s="240"/>
      <c r="E578" s="240"/>
      <c r="F578" s="242"/>
      <c r="G578" s="242"/>
      <c r="H578" s="242"/>
      <c r="I578" s="112"/>
      <c r="J578" s="112"/>
      <c r="K578" s="94"/>
      <c r="L578" s="94"/>
      <c r="M578" s="94"/>
      <c r="N578" s="94"/>
      <c r="O578" s="94"/>
      <c r="P578" s="94"/>
      <c r="Q578" s="94"/>
      <c r="R578" s="94"/>
      <c r="S578" s="94"/>
      <c r="T578" s="94"/>
      <c r="U578" s="94"/>
      <c r="V578" s="94"/>
      <c r="W578" s="93">
        <f t="shared" si="167"/>
        <v>0</v>
      </c>
      <c r="X578" s="108"/>
      <c r="Y578" s="108"/>
      <c r="Z578" s="108"/>
      <c r="AA578" s="108"/>
      <c r="AB578" s="93">
        <f>IFERROR(VLOOKUP(K578,'Վարկանիշային չափորոշիչներ'!$G$6:$GE$68,4,FALSE),0)</f>
        <v>0</v>
      </c>
      <c r="AC578" s="93">
        <f>IFERROR(VLOOKUP(L578,'Վարկանիշային չափորոշիչներ'!$G$6:$GE$68,4,FALSE),0)</f>
        <v>0</v>
      </c>
      <c r="AD578" s="93">
        <f>IFERROR(VLOOKUP(M578,'Վարկանիշային չափորոշիչներ'!$G$6:$GE$68,4,FALSE),0)</f>
        <v>0</v>
      </c>
      <c r="AE578" s="93">
        <f>IFERROR(VLOOKUP(N578,'Վարկանիշային չափորոշիչներ'!$G$6:$GE$68,4,FALSE),0)</f>
        <v>0</v>
      </c>
      <c r="AF578" s="93">
        <f>IFERROR(VLOOKUP(O578,'Վարկանիշային չափորոշիչներ'!$G$6:$GE$68,4,FALSE),0)</f>
        <v>0</v>
      </c>
      <c r="AG578" s="93">
        <f>IFERROR(VLOOKUP(P578,'Վարկանիշային չափորոշիչներ'!$G$6:$GE$68,4,FALSE),0)</f>
        <v>0</v>
      </c>
      <c r="AH578" s="93">
        <f>IFERROR(VLOOKUP(Q578,'Վարկանիշային չափորոշիչներ'!$G$6:$GE$68,4,FALSE),0)</f>
        <v>0</v>
      </c>
      <c r="AI578" s="93">
        <f>IFERROR(VLOOKUP(R578,'Վարկանիշային չափորոշիչներ'!$G$6:$GE$68,4,FALSE),0)</f>
        <v>0</v>
      </c>
      <c r="AJ578" s="93">
        <f>IFERROR(VLOOKUP(S578,'Վարկանիշային չափորոշիչներ'!$G$6:$GE$68,4,FALSE),0)</f>
        <v>0</v>
      </c>
      <c r="AK578" s="93">
        <f>IFERROR(VLOOKUP(T578,'Վարկանիշային չափորոշիչներ'!$G$6:$GE$68,4,FALSE),0)</f>
        <v>0</v>
      </c>
      <c r="AL578" s="93">
        <f>IFERROR(VLOOKUP(U578,'Վարկանիշային չափորոշիչներ'!$G$6:$GE$68,4,FALSE),0)</f>
        <v>0</v>
      </c>
      <c r="AM578" s="93">
        <f>IFERROR(VLOOKUP(V578,'Վարկանիշային չափորոշիչներ'!$G$6:$GE$68,4,FALSE),0)</f>
        <v>0</v>
      </c>
      <c r="AN578" s="93">
        <f t="shared" si="168"/>
        <v>0</v>
      </c>
    </row>
    <row r="579" spans="1:40" outlineLevel="2">
      <c r="A579" s="239">
        <v>1155</v>
      </c>
      <c r="B579" s="239">
        <v>11008</v>
      </c>
      <c r="C579" s="333" t="s">
        <v>668</v>
      </c>
      <c r="D579" s="240"/>
      <c r="E579" s="240"/>
      <c r="F579" s="242"/>
      <c r="G579" s="242"/>
      <c r="H579" s="242"/>
      <c r="I579" s="112"/>
      <c r="J579" s="112"/>
      <c r="K579" s="94"/>
      <c r="L579" s="94"/>
      <c r="M579" s="94"/>
      <c r="N579" s="94"/>
      <c r="O579" s="94"/>
      <c r="P579" s="94"/>
      <c r="Q579" s="94"/>
      <c r="R579" s="94"/>
      <c r="S579" s="94"/>
      <c r="T579" s="94"/>
      <c r="U579" s="94"/>
      <c r="V579" s="94"/>
      <c r="W579" s="93">
        <f t="shared" si="167"/>
        <v>0</v>
      </c>
      <c r="X579" s="108"/>
      <c r="Y579" s="108"/>
      <c r="Z579" s="108"/>
      <c r="AA579" s="108"/>
      <c r="AB579" s="93">
        <f>IFERROR(VLOOKUP(K579,'Վարկանիշային չափորոշիչներ'!$G$6:$GE$68,4,FALSE),0)</f>
        <v>0</v>
      </c>
      <c r="AC579" s="93">
        <f>IFERROR(VLOOKUP(L579,'Վարկանիշային չափորոշիչներ'!$G$6:$GE$68,4,FALSE),0)</f>
        <v>0</v>
      </c>
      <c r="AD579" s="93">
        <f>IFERROR(VLOOKUP(M579,'Վարկանիշային չափորոշիչներ'!$G$6:$GE$68,4,FALSE),0)</f>
        <v>0</v>
      </c>
      <c r="AE579" s="93">
        <f>IFERROR(VLOOKUP(N579,'Վարկանիշային չափորոշիչներ'!$G$6:$GE$68,4,FALSE),0)</f>
        <v>0</v>
      </c>
      <c r="AF579" s="93">
        <f>IFERROR(VLOOKUP(O579,'Վարկանիշային չափորոշիչներ'!$G$6:$GE$68,4,FALSE),0)</f>
        <v>0</v>
      </c>
      <c r="AG579" s="93">
        <f>IFERROR(VLOOKUP(P579,'Վարկանիշային չափորոշիչներ'!$G$6:$GE$68,4,FALSE),0)</f>
        <v>0</v>
      </c>
      <c r="AH579" s="93">
        <f>IFERROR(VLOOKUP(Q579,'Վարկանիշային չափորոշիչներ'!$G$6:$GE$68,4,FALSE),0)</f>
        <v>0</v>
      </c>
      <c r="AI579" s="93">
        <f>IFERROR(VLOOKUP(R579,'Վարկանիշային չափորոշիչներ'!$G$6:$GE$68,4,FALSE),0)</f>
        <v>0</v>
      </c>
      <c r="AJ579" s="93">
        <f>IFERROR(VLOOKUP(S579,'Վարկանիշային չափորոշիչներ'!$G$6:$GE$68,4,FALSE),0)</f>
        <v>0</v>
      </c>
      <c r="AK579" s="93">
        <f>IFERROR(VLOOKUP(T579,'Վարկանիշային չափորոշիչներ'!$G$6:$GE$68,4,FALSE),0)</f>
        <v>0</v>
      </c>
      <c r="AL579" s="93">
        <f>IFERROR(VLOOKUP(U579,'Վարկանիշային չափորոշիչներ'!$G$6:$GE$68,4,FALSE),0)</f>
        <v>0</v>
      </c>
      <c r="AM579" s="93">
        <f>IFERROR(VLOOKUP(V579,'Վարկանիշային չափորոշիչներ'!$G$6:$GE$68,4,FALSE),0)</f>
        <v>0</v>
      </c>
      <c r="AN579" s="93">
        <f t="shared" si="168"/>
        <v>0</v>
      </c>
    </row>
    <row r="580" spans="1:40" ht="24" outlineLevel="2">
      <c r="A580" s="239">
        <v>1155</v>
      </c>
      <c r="B580" s="239">
        <v>11010</v>
      </c>
      <c r="C580" s="333" t="s">
        <v>669</v>
      </c>
      <c r="D580" s="240"/>
      <c r="E580" s="240"/>
      <c r="F580" s="242"/>
      <c r="G580" s="242"/>
      <c r="H580" s="242"/>
      <c r="I580" s="112"/>
      <c r="J580" s="112"/>
      <c r="K580" s="94"/>
      <c r="L580" s="94"/>
      <c r="M580" s="94"/>
      <c r="N580" s="94"/>
      <c r="O580" s="94"/>
      <c r="P580" s="94"/>
      <c r="Q580" s="94"/>
      <c r="R580" s="94"/>
      <c r="S580" s="94"/>
      <c r="T580" s="94"/>
      <c r="U580" s="94"/>
      <c r="V580" s="94"/>
      <c r="W580" s="93">
        <f t="shared" si="167"/>
        <v>0</v>
      </c>
      <c r="X580" s="108"/>
      <c r="Y580" s="108"/>
      <c r="Z580" s="108"/>
      <c r="AA580" s="108"/>
      <c r="AB580" s="93">
        <f>IFERROR(VLOOKUP(K580,'Վարկանիշային չափորոշիչներ'!$G$6:$GE$68,4,FALSE),0)</f>
        <v>0</v>
      </c>
      <c r="AC580" s="93">
        <f>IFERROR(VLOOKUP(L580,'Վարկանիշային չափորոշիչներ'!$G$6:$GE$68,4,FALSE),0)</f>
        <v>0</v>
      </c>
      <c r="AD580" s="93">
        <f>IFERROR(VLOOKUP(M580,'Վարկանիշային չափորոշիչներ'!$G$6:$GE$68,4,FALSE),0)</f>
        <v>0</v>
      </c>
      <c r="AE580" s="93">
        <f>IFERROR(VLOOKUP(N580,'Վարկանիշային չափորոշիչներ'!$G$6:$GE$68,4,FALSE),0)</f>
        <v>0</v>
      </c>
      <c r="AF580" s="93">
        <f>IFERROR(VLOOKUP(O580,'Վարկանիշային չափորոշիչներ'!$G$6:$GE$68,4,FALSE),0)</f>
        <v>0</v>
      </c>
      <c r="AG580" s="93">
        <f>IFERROR(VLOOKUP(P580,'Վարկանիշային չափորոշիչներ'!$G$6:$GE$68,4,FALSE),0)</f>
        <v>0</v>
      </c>
      <c r="AH580" s="93">
        <f>IFERROR(VLOOKUP(Q580,'Վարկանիշային չափորոշիչներ'!$G$6:$GE$68,4,FALSE),0)</f>
        <v>0</v>
      </c>
      <c r="AI580" s="93">
        <f>IFERROR(VLOOKUP(R580,'Վարկանիշային չափորոշիչներ'!$G$6:$GE$68,4,FALSE),0)</f>
        <v>0</v>
      </c>
      <c r="AJ580" s="93">
        <f>IFERROR(VLOOKUP(S580,'Վարկանիշային չափորոշիչներ'!$G$6:$GE$68,4,FALSE),0)</f>
        <v>0</v>
      </c>
      <c r="AK580" s="93">
        <f>IFERROR(VLOOKUP(T580,'Վարկանիշային չափորոշիչներ'!$G$6:$GE$68,4,FALSE),0)</f>
        <v>0</v>
      </c>
      <c r="AL580" s="93">
        <f>IFERROR(VLOOKUP(U580,'Վարկանիշային չափորոշիչներ'!$G$6:$GE$68,4,FALSE),0)</f>
        <v>0</v>
      </c>
      <c r="AM580" s="93">
        <f>IFERROR(VLOOKUP(V580,'Վարկանիշային չափորոշիչներ'!$G$6:$GE$68,4,FALSE),0)</f>
        <v>0</v>
      </c>
      <c r="AN580" s="93">
        <f t="shared" si="168"/>
        <v>0</v>
      </c>
    </row>
    <row r="581" spans="1:40" outlineLevel="2">
      <c r="A581" s="239">
        <v>1155</v>
      </c>
      <c r="B581" s="239">
        <v>11012</v>
      </c>
      <c r="C581" s="333" t="s">
        <v>670</v>
      </c>
      <c r="D581" s="240"/>
      <c r="E581" s="240"/>
      <c r="F581" s="242"/>
      <c r="G581" s="242"/>
      <c r="H581" s="242"/>
      <c r="I581" s="112"/>
      <c r="J581" s="112"/>
      <c r="K581" s="94"/>
      <c r="L581" s="94"/>
      <c r="M581" s="94"/>
      <c r="N581" s="94"/>
      <c r="O581" s="94"/>
      <c r="P581" s="94"/>
      <c r="Q581" s="94"/>
      <c r="R581" s="94"/>
      <c r="S581" s="94"/>
      <c r="T581" s="94"/>
      <c r="U581" s="94"/>
      <c r="V581" s="94"/>
      <c r="W581" s="93">
        <f t="shared" si="167"/>
        <v>0</v>
      </c>
      <c r="X581" s="108"/>
      <c r="Y581" s="108"/>
      <c r="Z581" s="108"/>
      <c r="AA581" s="108"/>
      <c r="AB581" s="93">
        <f>IFERROR(VLOOKUP(K581,'Վարկանիշային չափորոշիչներ'!$G$6:$GE$68,4,FALSE),0)</f>
        <v>0</v>
      </c>
      <c r="AC581" s="93">
        <f>IFERROR(VLOOKUP(L581,'Վարկանիշային չափորոշիչներ'!$G$6:$GE$68,4,FALSE),0)</f>
        <v>0</v>
      </c>
      <c r="AD581" s="93">
        <f>IFERROR(VLOOKUP(M581,'Վարկանիշային չափորոշիչներ'!$G$6:$GE$68,4,FALSE),0)</f>
        <v>0</v>
      </c>
      <c r="AE581" s="93">
        <f>IFERROR(VLOOKUP(N581,'Վարկանիշային չափորոշիչներ'!$G$6:$GE$68,4,FALSE),0)</f>
        <v>0</v>
      </c>
      <c r="AF581" s="93">
        <f>IFERROR(VLOOKUP(O581,'Վարկանիշային չափորոշիչներ'!$G$6:$GE$68,4,FALSE),0)</f>
        <v>0</v>
      </c>
      <c r="AG581" s="93">
        <f>IFERROR(VLOOKUP(P581,'Վարկանիշային չափորոշիչներ'!$G$6:$GE$68,4,FALSE),0)</f>
        <v>0</v>
      </c>
      <c r="AH581" s="93">
        <f>IFERROR(VLOOKUP(Q581,'Վարկանիշային չափորոշիչներ'!$G$6:$GE$68,4,FALSE),0)</f>
        <v>0</v>
      </c>
      <c r="AI581" s="93">
        <f>IFERROR(VLOOKUP(R581,'Վարկանիշային չափորոշիչներ'!$G$6:$GE$68,4,FALSE),0)</f>
        <v>0</v>
      </c>
      <c r="AJ581" s="93">
        <f>IFERROR(VLOOKUP(S581,'Վարկանիշային չափորոշիչներ'!$G$6:$GE$68,4,FALSE),0)</f>
        <v>0</v>
      </c>
      <c r="AK581" s="93">
        <f>IFERROR(VLOOKUP(T581,'Վարկանիշային չափորոշիչներ'!$G$6:$GE$68,4,FALSE),0)</f>
        <v>0</v>
      </c>
      <c r="AL581" s="93">
        <f>IFERROR(VLOOKUP(U581,'Վարկանիշային չափորոշիչներ'!$G$6:$GE$68,4,FALSE),0)</f>
        <v>0</v>
      </c>
      <c r="AM581" s="93">
        <f>IFERROR(VLOOKUP(V581,'Վարկանիշային չափորոշիչներ'!$G$6:$GE$68,4,FALSE),0)</f>
        <v>0</v>
      </c>
      <c r="AN581" s="93">
        <f t="shared" si="168"/>
        <v>0</v>
      </c>
    </row>
    <row r="582" spans="1:40" ht="24" outlineLevel="2">
      <c r="A582" s="239">
        <v>1155</v>
      </c>
      <c r="B582" s="239">
        <v>12001</v>
      </c>
      <c r="C582" s="333" t="s">
        <v>671</v>
      </c>
      <c r="D582" s="240"/>
      <c r="E582" s="240"/>
      <c r="F582" s="242"/>
      <c r="G582" s="242"/>
      <c r="H582" s="242"/>
      <c r="I582" s="112"/>
      <c r="J582" s="112"/>
      <c r="K582" s="94"/>
      <c r="L582" s="94"/>
      <c r="M582" s="94"/>
      <c r="N582" s="94"/>
      <c r="O582" s="94"/>
      <c r="P582" s="94"/>
      <c r="Q582" s="94"/>
      <c r="R582" s="94"/>
      <c r="S582" s="94"/>
      <c r="T582" s="94"/>
      <c r="U582" s="94"/>
      <c r="V582" s="94"/>
      <c r="W582" s="93">
        <f t="shared" si="167"/>
        <v>0</v>
      </c>
      <c r="X582" s="108"/>
      <c r="Y582" s="108"/>
      <c r="Z582" s="108"/>
      <c r="AA582" s="108"/>
      <c r="AB582" s="93">
        <f>IFERROR(VLOOKUP(K582,'Վարկանիշային չափորոշիչներ'!$G$6:$GE$68,4,FALSE),0)</f>
        <v>0</v>
      </c>
      <c r="AC582" s="93">
        <f>IFERROR(VLOOKUP(L582,'Վարկանիշային չափորոշիչներ'!$G$6:$GE$68,4,FALSE),0)</f>
        <v>0</v>
      </c>
      <c r="AD582" s="93">
        <f>IFERROR(VLOOKUP(M582,'Վարկանիշային չափորոշիչներ'!$G$6:$GE$68,4,FALSE),0)</f>
        <v>0</v>
      </c>
      <c r="AE582" s="93">
        <f>IFERROR(VLOOKUP(N582,'Վարկանիշային չափորոշիչներ'!$G$6:$GE$68,4,FALSE),0)</f>
        <v>0</v>
      </c>
      <c r="AF582" s="93">
        <f>IFERROR(VLOOKUP(O582,'Վարկանիշային չափորոշիչներ'!$G$6:$GE$68,4,FALSE),0)</f>
        <v>0</v>
      </c>
      <c r="AG582" s="93">
        <f>IFERROR(VLOOKUP(P582,'Վարկանիշային չափորոշիչներ'!$G$6:$GE$68,4,FALSE),0)</f>
        <v>0</v>
      </c>
      <c r="AH582" s="93">
        <f>IFERROR(VLOOKUP(Q582,'Վարկանիշային չափորոշիչներ'!$G$6:$GE$68,4,FALSE),0)</f>
        <v>0</v>
      </c>
      <c r="AI582" s="93">
        <f>IFERROR(VLOOKUP(R582,'Վարկանիշային չափորոշիչներ'!$G$6:$GE$68,4,FALSE),0)</f>
        <v>0</v>
      </c>
      <c r="AJ582" s="93">
        <f>IFERROR(VLOOKUP(S582,'Վարկանիշային չափորոշիչներ'!$G$6:$GE$68,4,FALSE),0)</f>
        <v>0</v>
      </c>
      <c r="AK582" s="93">
        <f>IFERROR(VLOOKUP(T582,'Վարկանիշային չափորոշիչներ'!$G$6:$GE$68,4,FALSE),0)</f>
        <v>0</v>
      </c>
      <c r="AL582" s="93">
        <f>IFERROR(VLOOKUP(U582,'Վարկանիշային չափորոշիչներ'!$G$6:$GE$68,4,FALSE),0)</f>
        <v>0</v>
      </c>
      <c r="AM582" s="93">
        <f>IFERROR(VLOOKUP(V582,'Վարկանիշային չափորոշիչներ'!$G$6:$GE$68,4,FALSE),0)</f>
        <v>0</v>
      </c>
      <c r="AN582" s="93">
        <f t="shared" si="168"/>
        <v>0</v>
      </c>
    </row>
    <row r="583" spans="1:40" ht="48" outlineLevel="2">
      <c r="A583" s="239">
        <v>1155</v>
      </c>
      <c r="B583" s="239">
        <v>12002</v>
      </c>
      <c r="C583" s="333" t="s">
        <v>672</v>
      </c>
      <c r="D583" s="240"/>
      <c r="E583" s="240"/>
      <c r="F583" s="241"/>
      <c r="G583" s="242"/>
      <c r="H583" s="242"/>
      <c r="I583" s="112"/>
      <c r="J583" s="112"/>
      <c r="K583" s="94"/>
      <c r="L583" s="94"/>
      <c r="M583" s="94"/>
      <c r="N583" s="94"/>
      <c r="O583" s="94"/>
      <c r="P583" s="94"/>
      <c r="Q583" s="94"/>
      <c r="R583" s="94"/>
      <c r="S583" s="94"/>
      <c r="T583" s="94"/>
      <c r="U583" s="94"/>
      <c r="V583" s="94"/>
      <c r="W583" s="93">
        <f t="shared" si="167"/>
        <v>0</v>
      </c>
      <c r="X583" s="108"/>
      <c r="Y583" s="108"/>
      <c r="Z583" s="108"/>
      <c r="AA583" s="108"/>
      <c r="AB583" s="93">
        <f>IFERROR(VLOOKUP(K583,'Վարկանիշային չափորոշիչներ'!$G$6:$GE$68,4,FALSE),0)</f>
        <v>0</v>
      </c>
      <c r="AC583" s="93">
        <f>IFERROR(VLOOKUP(L583,'Վարկանիշային չափորոշիչներ'!$G$6:$GE$68,4,FALSE),0)</f>
        <v>0</v>
      </c>
      <c r="AD583" s="93">
        <f>IFERROR(VLOOKUP(M583,'Վարկանիշային չափորոշիչներ'!$G$6:$GE$68,4,FALSE),0)</f>
        <v>0</v>
      </c>
      <c r="AE583" s="93">
        <f>IFERROR(VLOOKUP(N583,'Վարկանիշային չափորոշիչներ'!$G$6:$GE$68,4,FALSE),0)</f>
        <v>0</v>
      </c>
      <c r="AF583" s="93">
        <f>IFERROR(VLOOKUP(O583,'Վարկանիշային չափորոշիչներ'!$G$6:$GE$68,4,FALSE),0)</f>
        <v>0</v>
      </c>
      <c r="AG583" s="93">
        <f>IFERROR(VLOOKUP(P583,'Վարկանիշային չափորոշիչներ'!$G$6:$GE$68,4,FALSE),0)</f>
        <v>0</v>
      </c>
      <c r="AH583" s="93">
        <f>IFERROR(VLOOKUP(Q583,'Վարկանիշային չափորոշիչներ'!$G$6:$GE$68,4,FALSE),0)</f>
        <v>0</v>
      </c>
      <c r="AI583" s="93">
        <f>IFERROR(VLOOKUP(R583,'Վարկանիշային չափորոշիչներ'!$G$6:$GE$68,4,FALSE),0)</f>
        <v>0</v>
      </c>
      <c r="AJ583" s="93">
        <f>IFERROR(VLOOKUP(S583,'Վարկանիշային չափորոշիչներ'!$G$6:$GE$68,4,FALSE),0)</f>
        <v>0</v>
      </c>
      <c r="AK583" s="93">
        <f>IFERROR(VLOOKUP(T583,'Վարկանիշային չափորոշիչներ'!$G$6:$GE$68,4,FALSE),0)</f>
        <v>0</v>
      </c>
      <c r="AL583" s="93">
        <f>IFERROR(VLOOKUP(U583,'Վարկանիշային չափորոշիչներ'!$G$6:$GE$68,4,FALSE),0)</f>
        <v>0</v>
      </c>
      <c r="AM583" s="93">
        <f>IFERROR(VLOOKUP(V583,'Վարկանիշային չափորոշիչներ'!$G$6:$GE$68,4,FALSE),0)</f>
        <v>0</v>
      </c>
      <c r="AN583" s="93">
        <f t="shared" si="168"/>
        <v>0</v>
      </c>
    </row>
    <row r="584" spans="1:40" ht="48" outlineLevel="2">
      <c r="A584" s="239">
        <v>1155</v>
      </c>
      <c r="B584" s="239">
        <v>32001</v>
      </c>
      <c r="C584" s="333" t="s">
        <v>673</v>
      </c>
      <c r="D584" s="240"/>
      <c r="E584" s="240"/>
      <c r="F584" s="241"/>
      <c r="G584" s="242"/>
      <c r="H584" s="242"/>
      <c r="I584" s="112"/>
      <c r="J584" s="112"/>
      <c r="K584" s="94"/>
      <c r="L584" s="94"/>
      <c r="M584" s="94"/>
      <c r="N584" s="94"/>
      <c r="O584" s="94"/>
      <c r="P584" s="94"/>
      <c r="Q584" s="94"/>
      <c r="R584" s="94"/>
      <c r="S584" s="94"/>
      <c r="T584" s="94"/>
      <c r="U584" s="94"/>
      <c r="V584" s="94"/>
      <c r="W584" s="93">
        <f t="shared" si="167"/>
        <v>0</v>
      </c>
      <c r="X584" s="108"/>
      <c r="Y584" s="108"/>
      <c r="Z584" s="108"/>
      <c r="AA584" s="108"/>
      <c r="AB584" s="93">
        <f>IFERROR(VLOOKUP(K584,'Վարկանիշային չափորոշիչներ'!$G$6:$GE$68,4,FALSE),0)</f>
        <v>0</v>
      </c>
      <c r="AC584" s="93">
        <f>IFERROR(VLOOKUP(L584,'Վարկանիշային չափորոշիչներ'!$G$6:$GE$68,4,FALSE),0)</f>
        <v>0</v>
      </c>
      <c r="AD584" s="93">
        <f>IFERROR(VLOOKUP(M584,'Վարկանիշային չափորոշիչներ'!$G$6:$GE$68,4,FALSE),0)</f>
        <v>0</v>
      </c>
      <c r="AE584" s="93">
        <f>IFERROR(VLOOKUP(N584,'Վարկանիշային չափորոշիչներ'!$G$6:$GE$68,4,FALSE),0)</f>
        <v>0</v>
      </c>
      <c r="AF584" s="93">
        <f>IFERROR(VLOOKUP(O584,'Վարկանիշային չափորոշիչներ'!$G$6:$GE$68,4,FALSE),0)</f>
        <v>0</v>
      </c>
      <c r="AG584" s="93">
        <f>IFERROR(VLOOKUP(P584,'Վարկանիշային չափորոշիչներ'!$G$6:$GE$68,4,FALSE),0)</f>
        <v>0</v>
      </c>
      <c r="AH584" s="93">
        <f>IFERROR(VLOOKUP(Q584,'Վարկանիշային չափորոշիչներ'!$G$6:$GE$68,4,FALSE),0)</f>
        <v>0</v>
      </c>
      <c r="AI584" s="93">
        <f>IFERROR(VLOOKUP(R584,'Վարկանիշային չափորոշիչներ'!$G$6:$GE$68,4,FALSE),0)</f>
        <v>0</v>
      </c>
      <c r="AJ584" s="93">
        <f>IFERROR(VLOOKUP(S584,'Վարկանիշային չափորոշիչներ'!$G$6:$GE$68,4,FALSE),0)</f>
        <v>0</v>
      </c>
      <c r="AK584" s="93">
        <f>IFERROR(VLOOKUP(T584,'Վարկանիշային չափորոշիչներ'!$G$6:$GE$68,4,FALSE),0)</f>
        <v>0</v>
      </c>
      <c r="AL584" s="93">
        <f>IFERROR(VLOOKUP(U584,'Վարկանիշային չափորոշիչներ'!$G$6:$GE$68,4,FALSE),0)</f>
        <v>0</v>
      </c>
      <c r="AM584" s="93">
        <f>IFERROR(VLOOKUP(V584,'Վարկանիշային չափորոշիչներ'!$G$6:$GE$68,4,FALSE),0)</f>
        <v>0</v>
      </c>
      <c r="AN584" s="93">
        <f t="shared" si="168"/>
        <v>0</v>
      </c>
    </row>
    <row r="585" spans="1:40" ht="24" outlineLevel="2">
      <c r="A585" s="239">
        <v>1155</v>
      </c>
      <c r="B585" s="239">
        <v>12004</v>
      </c>
      <c r="C585" s="373" t="s">
        <v>674</v>
      </c>
      <c r="D585" s="289"/>
      <c r="E585" s="289"/>
      <c r="F585" s="290"/>
      <c r="G585" s="290"/>
      <c r="H585" s="290"/>
      <c r="I585" s="133"/>
      <c r="J585" s="133"/>
      <c r="K585" s="100"/>
      <c r="L585" s="100"/>
      <c r="M585" s="100"/>
      <c r="N585" s="100"/>
      <c r="O585" s="100"/>
      <c r="P585" s="100"/>
      <c r="Q585" s="100"/>
      <c r="R585" s="100"/>
      <c r="S585" s="100"/>
      <c r="T585" s="100"/>
      <c r="U585" s="100"/>
      <c r="V585" s="100"/>
      <c r="W585" s="93">
        <f t="shared" si="167"/>
        <v>0</v>
      </c>
      <c r="X585" s="108"/>
      <c r="Y585" s="108"/>
      <c r="Z585" s="108"/>
      <c r="AA585" s="108"/>
      <c r="AB585" s="93">
        <f>IFERROR(VLOOKUP(K585,'Վարկանիշային չափորոշիչներ'!$G$6:$GE$68,4,FALSE),0)</f>
        <v>0</v>
      </c>
      <c r="AC585" s="93">
        <f>IFERROR(VLOOKUP(L585,'Վարկանիշային չափորոշիչներ'!$G$6:$GE$68,4,FALSE),0)</f>
        <v>0</v>
      </c>
      <c r="AD585" s="93">
        <f>IFERROR(VLOOKUP(M585,'Վարկանիշային չափորոշիչներ'!$G$6:$GE$68,4,FALSE),0)</f>
        <v>0</v>
      </c>
      <c r="AE585" s="93">
        <f>IFERROR(VLOOKUP(N585,'Վարկանիշային չափորոշիչներ'!$G$6:$GE$68,4,FALSE),0)</f>
        <v>0</v>
      </c>
      <c r="AF585" s="93">
        <f>IFERROR(VLOOKUP(O585,'Վարկանիշային չափորոշիչներ'!$G$6:$GE$68,4,FALSE),0)</f>
        <v>0</v>
      </c>
      <c r="AG585" s="93">
        <f>IFERROR(VLOOKUP(P585,'Վարկանիշային չափորոշիչներ'!$G$6:$GE$68,4,FALSE),0)</f>
        <v>0</v>
      </c>
      <c r="AH585" s="93">
        <f>IFERROR(VLOOKUP(Q585,'Վարկանիշային չափորոշիչներ'!$G$6:$GE$68,4,FALSE),0)</f>
        <v>0</v>
      </c>
      <c r="AI585" s="93">
        <f>IFERROR(VLOOKUP(R585,'Վարկանիշային չափորոշիչներ'!$G$6:$GE$68,4,FALSE),0)</f>
        <v>0</v>
      </c>
      <c r="AJ585" s="93">
        <f>IFERROR(VLOOKUP(S585,'Վարկանիշային չափորոշիչներ'!$G$6:$GE$68,4,FALSE),0)</f>
        <v>0</v>
      </c>
      <c r="AK585" s="93">
        <f>IFERROR(VLOOKUP(T585,'Վարկանիշային չափորոշիչներ'!$G$6:$GE$68,4,FALSE),0)</f>
        <v>0</v>
      </c>
      <c r="AL585" s="93">
        <f>IFERROR(VLOOKUP(U585,'Վարկանիշային չափորոշիչներ'!$G$6:$GE$68,4,FALSE),0)</f>
        <v>0</v>
      </c>
      <c r="AM585" s="93">
        <f>IFERROR(VLOOKUP(V585,'Վարկանիշային չափորոշիչներ'!$G$6:$GE$68,4,FALSE),0)</f>
        <v>0</v>
      </c>
      <c r="AN585" s="93">
        <f t="shared" si="168"/>
        <v>0</v>
      </c>
    </row>
    <row r="586" spans="1:40" ht="24" outlineLevel="2">
      <c r="A586" s="239">
        <v>1155</v>
      </c>
      <c r="B586" s="239">
        <v>32004</v>
      </c>
      <c r="C586" s="333" t="s">
        <v>675</v>
      </c>
      <c r="D586" s="240"/>
      <c r="E586" s="240"/>
      <c r="F586" s="241"/>
      <c r="G586" s="242"/>
      <c r="H586" s="242"/>
      <c r="I586" s="112"/>
      <c r="J586" s="112"/>
      <c r="K586" s="94"/>
      <c r="L586" s="94"/>
      <c r="M586" s="94"/>
      <c r="N586" s="94"/>
      <c r="O586" s="94"/>
      <c r="P586" s="94"/>
      <c r="Q586" s="94"/>
      <c r="R586" s="94"/>
      <c r="S586" s="94"/>
      <c r="T586" s="94"/>
      <c r="U586" s="94"/>
      <c r="V586" s="94"/>
      <c r="W586" s="93">
        <f t="shared" si="167"/>
        <v>0</v>
      </c>
      <c r="X586" s="108"/>
      <c r="Y586" s="108"/>
      <c r="Z586" s="108"/>
      <c r="AA586" s="108"/>
      <c r="AB586" s="93">
        <f>IFERROR(VLOOKUP(K586,'Վարկանիշային չափորոշիչներ'!$G$6:$GE$68,4,FALSE),0)</f>
        <v>0</v>
      </c>
      <c r="AC586" s="93">
        <f>IFERROR(VLOOKUP(L586,'Վարկանիշային չափորոշիչներ'!$G$6:$GE$68,4,FALSE),0)</f>
        <v>0</v>
      </c>
      <c r="AD586" s="93">
        <f>IFERROR(VLOOKUP(M586,'Վարկանիշային չափորոշիչներ'!$G$6:$GE$68,4,FALSE),0)</f>
        <v>0</v>
      </c>
      <c r="AE586" s="93">
        <f>IFERROR(VLOOKUP(N586,'Վարկանիշային չափորոշիչներ'!$G$6:$GE$68,4,FALSE),0)</f>
        <v>0</v>
      </c>
      <c r="AF586" s="93">
        <f>IFERROR(VLOOKUP(O586,'Վարկանիշային չափորոշիչներ'!$G$6:$GE$68,4,FALSE),0)</f>
        <v>0</v>
      </c>
      <c r="AG586" s="93">
        <f>IFERROR(VLOOKUP(P586,'Վարկանիշային չափորոշիչներ'!$G$6:$GE$68,4,FALSE),0)</f>
        <v>0</v>
      </c>
      <c r="AH586" s="93">
        <f>IFERROR(VLOOKUP(Q586,'Վարկանիշային չափորոշիչներ'!$G$6:$GE$68,4,FALSE),0)</f>
        <v>0</v>
      </c>
      <c r="AI586" s="93">
        <f>IFERROR(VLOOKUP(R586,'Վարկանիշային չափորոշիչներ'!$G$6:$GE$68,4,FALSE),0)</f>
        <v>0</v>
      </c>
      <c r="AJ586" s="93">
        <f>IFERROR(VLOOKUP(S586,'Վարկանիշային չափորոշիչներ'!$G$6:$GE$68,4,FALSE),0)</f>
        <v>0</v>
      </c>
      <c r="AK586" s="93">
        <f>IFERROR(VLOOKUP(T586,'Վարկանիշային չափորոշիչներ'!$G$6:$GE$68,4,FALSE),0)</f>
        <v>0</v>
      </c>
      <c r="AL586" s="93">
        <f>IFERROR(VLOOKUP(U586,'Վարկանիշային չափորոշիչներ'!$G$6:$GE$68,4,FALSE),0)</f>
        <v>0</v>
      </c>
      <c r="AM586" s="93">
        <f>IFERROR(VLOOKUP(V586,'Վարկանիշային չափորոշիչներ'!$G$6:$GE$68,4,FALSE),0)</f>
        <v>0</v>
      </c>
      <c r="AN586" s="93">
        <f t="shared" si="168"/>
        <v>0</v>
      </c>
    </row>
    <row r="587" spans="1:40" outlineLevel="1">
      <c r="A587" s="236">
        <v>1173</v>
      </c>
      <c r="B587" s="283"/>
      <c r="C587" s="366" t="s">
        <v>676</v>
      </c>
      <c r="D587" s="237">
        <f>SUM(D588:D594)</f>
        <v>0</v>
      </c>
      <c r="E587" s="237">
        <f>SUM(E588:E594)</f>
        <v>0</v>
      </c>
      <c r="F587" s="238">
        <f t="shared" ref="F587:H587" si="169">SUM(F588:F594)</f>
        <v>0</v>
      </c>
      <c r="G587" s="238">
        <f t="shared" si="169"/>
        <v>0</v>
      </c>
      <c r="H587" s="238">
        <f t="shared" si="169"/>
        <v>0</v>
      </c>
      <c r="I587" s="114" t="s">
        <v>79</v>
      </c>
      <c r="J587" s="114" t="s">
        <v>79</v>
      </c>
      <c r="K587" s="114" t="s">
        <v>79</v>
      </c>
      <c r="L587" s="114" t="s">
        <v>79</v>
      </c>
      <c r="M587" s="114" t="s">
        <v>79</v>
      </c>
      <c r="N587" s="114" t="s">
        <v>79</v>
      </c>
      <c r="O587" s="114" t="s">
        <v>79</v>
      </c>
      <c r="P587" s="114" t="s">
        <v>79</v>
      </c>
      <c r="Q587" s="114" t="s">
        <v>79</v>
      </c>
      <c r="R587" s="114" t="s">
        <v>79</v>
      </c>
      <c r="S587" s="114" t="s">
        <v>79</v>
      </c>
      <c r="T587" s="114" t="s">
        <v>79</v>
      </c>
      <c r="U587" s="114" t="s">
        <v>79</v>
      </c>
      <c r="V587" s="114" t="s">
        <v>79</v>
      </c>
      <c r="W587" s="114" t="s">
        <v>79</v>
      </c>
      <c r="X587" s="108"/>
      <c r="Y587" s="108"/>
      <c r="Z587" s="108"/>
      <c r="AA587" s="108"/>
      <c r="AB587" s="93">
        <f>IFERROR(VLOOKUP(K587,'Վարկանիշային չափորոշիչներ'!$G$6:$GE$68,4,FALSE),0)</f>
        <v>0</v>
      </c>
      <c r="AC587" s="93">
        <f>IFERROR(VLOOKUP(L587,'Վարկանիշային չափորոշիչներ'!$G$6:$GE$68,4,FALSE),0)</f>
        <v>0</v>
      </c>
      <c r="AD587" s="93">
        <f>IFERROR(VLOOKUP(M587,'Վարկանիշային չափորոշիչներ'!$G$6:$GE$68,4,FALSE),0)</f>
        <v>0</v>
      </c>
      <c r="AE587" s="93">
        <f>IFERROR(VLOOKUP(N587,'Վարկանիշային չափորոշիչներ'!$G$6:$GE$68,4,FALSE),0)</f>
        <v>0</v>
      </c>
      <c r="AF587" s="93">
        <f>IFERROR(VLOOKUP(O587,'Վարկանիշային չափորոշիչներ'!$G$6:$GE$68,4,FALSE),0)</f>
        <v>0</v>
      </c>
      <c r="AG587" s="93">
        <f>IFERROR(VLOOKUP(P587,'Վարկանիշային չափորոշիչներ'!$G$6:$GE$68,4,FALSE),0)</f>
        <v>0</v>
      </c>
      <c r="AH587" s="93">
        <f>IFERROR(VLOOKUP(Q587,'Վարկանիշային չափորոշիչներ'!$G$6:$GE$68,4,FALSE),0)</f>
        <v>0</v>
      </c>
      <c r="AI587" s="93">
        <f>IFERROR(VLOOKUP(R587,'Վարկանիշային չափորոշիչներ'!$G$6:$GE$68,4,FALSE),0)</f>
        <v>0</v>
      </c>
      <c r="AJ587" s="93">
        <f>IFERROR(VLOOKUP(S587,'Վարկանիշային չափորոշիչներ'!$G$6:$GE$68,4,FALSE),0)</f>
        <v>0</v>
      </c>
      <c r="AK587" s="93">
        <f>IFERROR(VLOOKUP(T587,'Վարկանիշային չափորոշիչներ'!$G$6:$GE$68,4,FALSE),0)</f>
        <v>0</v>
      </c>
      <c r="AL587" s="93">
        <f>IFERROR(VLOOKUP(U587,'Վարկանիշային չափորոշիչներ'!$G$6:$GE$68,4,FALSE),0)</f>
        <v>0</v>
      </c>
      <c r="AM587" s="93">
        <f>IFERROR(VLOOKUP(V587,'Վարկանիշային չափորոշիչներ'!$G$6:$GE$68,4,FALSE),0)</f>
        <v>0</v>
      </c>
      <c r="AN587" s="93">
        <f t="shared" si="168"/>
        <v>0</v>
      </c>
    </row>
    <row r="588" spans="1:40" outlineLevel="2">
      <c r="A588" s="239">
        <v>1173</v>
      </c>
      <c r="B588" s="239">
        <v>11001</v>
      </c>
      <c r="C588" s="333" t="s">
        <v>677</v>
      </c>
      <c r="D588" s="247"/>
      <c r="E588" s="289"/>
      <c r="F588" s="241"/>
      <c r="G588" s="241"/>
      <c r="H588" s="241"/>
      <c r="I588" s="112"/>
      <c r="J588" s="112"/>
      <c r="K588" s="94"/>
      <c r="L588" s="94"/>
      <c r="M588" s="94"/>
      <c r="N588" s="94"/>
      <c r="O588" s="94"/>
      <c r="P588" s="94"/>
      <c r="Q588" s="94"/>
      <c r="R588" s="94"/>
      <c r="S588" s="94"/>
      <c r="T588" s="94"/>
      <c r="U588" s="94"/>
      <c r="V588" s="94"/>
      <c r="W588" s="93">
        <f t="shared" ref="W588:W594" si="170">AN588</f>
        <v>0</v>
      </c>
      <c r="X588" s="108"/>
      <c r="Y588" s="108"/>
      <c r="Z588" s="108"/>
      <c r="AA588" s="108"/>
      <c r="AB588" s="93">
        <f>IFERROR(VLOOKUP(K588,'Վարկանիշային չափորոշիչներ'!$G$6:$GE$68,4,FALSE),0)</f>
        <v>0</v>
      </c>
      <c r="AC588" s="93">
        <f>IFERROR(VLOOKUP(L588,'Վարկանիշային չափորոշիչներ'!$G$6:$GE$68,4,FALSE),0)</f>
        <v>0</v>
      </c>
      <c r="AD588" s="93">
        <f>IFERROR(VLOOKUP(M588,'Վարկանիշային չափորոշիչներ'!$G$6:$GE$68,4,FALSE),0)</f>
        <v>0</v>
      </c>
      <c r="AE588" s="93">
        <f>IFERROR(VLOOKUP(N588,'Վարկանիշային չափորոշիչներ'!$G$6:$GE$68,4,FALSE),0)</f>
        <v>0</v>
      </c>
      <c r="AF588" s="93">
        <f>IFERROR(VLOOKUP(O588,'Վարկանիշային չափորոշիչներ'!$G$6:$GE$68,4,FALSE),0)</f>
        <v>0</v>
      </c>
      <c r="AG588" s="93">
        <f>IFERROR(VLOOKUP(P588,'Վարկանիշային չափորոշիչներ'!$G$6:$GE$68,4,FALSE),0)</f>
        <v>0</v>
      </c>
      <c r="AH588" s="93">
        <f>IFERROR(VLOOKUP(Q588,'Վարկանիշային չափորոշիչներ'!$G$6:$GE$68,4,FALSE),0)</f>
        <v>0</v>
      </c>
      <c r="AI588" s="93">
        <f>IFERROR(VLOOKUP(R588,'Վարկանիշային չափորոշիչներ'!$G$6:$GE$68,4,FALSE),0)</f>
        <v>0</v>
      </c>
      <c r="AJ588" s="93">
        <f>IFERROR(VLOOKUP(S588,'Վարկանիշային չափորոշիչներ'!$G$6:$GE$68,4,FALSE),0)</f>
        <v>0</v>
      </c>
      <c r="AK588" s="93">
        <f>IFERROR(VLOOKUP(T588,'Վարկանիշային չափորոշիչներ'!$G$6:$GE$68,4,FALSE),0)</f>
        <v>0</v>
      </c>
      <c r="AL588" s="93">
        <f>IFERROR(VLOOKUP(U588,'Վարկանիշային չափորոշիչներ'!$G$6:$GE$68,4,FALSE),0)</f>
        <v>0</v>
      </c>
      <c r="AM588" s="93">
        <f>IFERROR(VLOOKUP(V588,'Վարկանիշային չափորոշիչներ'!$G$6:$GE$68,4,FALSE),0)</f>
        <v>0</v>
      </c>
      <c r="AN588" s="93">
        <f t="shared" si="168"/>
        <v>0</v>
      </c>
    </row>
    <row r="589" spans="1:40" ht="36" outlineLevel="2">
      <c r="A589" s="239">
        <v>1173</v>
      </c>
      <c r="B589" s="239">
        <v>11002</v>
      </c>
      <c r="C589" s="333" t="s">
        <v>678</v>
      </c>
      <c r="D589" s="240"/>
      <c r="E589" s="240"/>
      <c r="F589" s="241"/>
      <c r="G589" s="242"/>
      <c r="H589" s="242"/>
      <c r="I589" s="112"/>
      <c r="J589" s="112"/>
      <c r="K589" s="94"/>
      <c r="L589" s="94"/>
      <c r="M589" s="94"/>
      <c r="N589" s="94"/>
      <c r="O589" s="94"/>
      <c r="P589" s="94"/>
      <c r="Q589" s="94"/>
      <c r="R589" s="94"/>
      <c r="S589" s="94"/>
      <c r="T589" s="94"/>
      <c r="U589" s="94"/>
      <c r="V589" s="94"/>
      <c r="W589" s="93">
        <f t="shared" si="170"/>
        <v>0</v>
      </c>
      <c r="X589" s="108"/>
      <c r="Y589" s="108"/>
      <c r="Z589" s="108"/>
      <c r="AA589" s="108"/>
      <c r="AB589" s="93">
        <f>IFERROR(VLOOKUP(K589,'Վարկանիշային չափորոշիչներ'!$G$6:$GE$68,4,FALSE),0)</f>
        <v>0</v>
      </c>
      <c r="AC589" s="93">
        <f>IFERROR(VLOOKUP(L589,'Վարկանիշային չափորոշիչներ'!$G$6:$GE$68,4,FALSE),0)</f>
        <v>0</v>
      </c>
      <c r="AD589" s="93">
        <f>IFERROR(VLOOKUP(M589,'Վարկանիշային չափորոշիչներ'!$G$6:$GE$68,4,FALSE),0)</f>
        <v>0</v>
      </c>
      <c r="AE589" s="93">
        <f>IFERROR(VLOOKUP(N589,'Վարկանիշային չափորոշիչներ'!$G$6:$GE$68,4,FALSE),0)</f>
        <v>0</v>
      </c>
      <c r="AF589" s="93">
        <f>IFERROR(VLOOKUP(O589,'Վարկանիշային չափորոշիչներ'!$G$6:$GE$68,4,FALSE),0)</f>
        <v>0</v>
      </c>
      <c r="AG589" s="93">
        <f>IFERROR(VLOOKUP(P589,'Վարկանիշային չափորոշիչներ'!$G$6:$GE$68,4,FALSE),0)</f>
        <v>0</v>
      </c>
      <c r="AH589" s="93">
        <f>IFERROR(VLOOKUP(Q589,'Վարկանիշային չափորոշիչներ'!$G$6:$GE$68,4,FALSE),0)</f>
        <v>0</v>
      </c>
      <c r="AI589" s="93">
        <f>IFERROR(VLOOKUP(R589,'Վարկանիշային չափորոշիչներ'!$G$6:$GE$68,4,FALSE),0)</f>
        <v>0</v>
      </c>
      <c r="AJ589" s="93">
        <f>IFERROR(VLOOKUP(S589,'Վարկանիշային չափորոշիչներ'!$G$6:$GE$68,4,FALSE),0)</f>
        <v>0</v>
      </c>
      <c r="AK589" s="93">
        <f>IFERROR(VLOOKUP(T589,'Վարկանիշային չափորոշիչներ'!$G$6:$GE$68,4,FALSE),0)</f>
        <v>0</v>
      </c>
      <c r="AL589" s="93">
        <f>IFERROR(VLOOKUP(U589,'Վարկանիշային չափորոշիչներ'!$G$6:$GE$68,4,FALSE),0)</f>
        <v>0</v>
      </c>
      <c r="AM589" s="93">
        <f>IFERROR(VLOOKUP(V589,'Վարկանիշային չափորոշիչներ'!$G$6:$GE$68,4,FALSE),0)</f>
        <v>0</v>
      </c>
      <c r="AN589" s="93">
        <f t="shared" si="168"/>
        <v>0</v>
      </c>
    </row>
    <row r="590" spans="1:40" outlineLevel="2">
      <c r="A590" s="239">
        <v>1173</v>
      </c>
      <c r="B590" s="239">
        <v>11003</v>
      </c>
      <c r="C590" s="333" t="s">
        <v>679</v>
      </c>
      <c r="D590" s="240"/>
      <c r="E590" s="240"/>
      <c r="F590" s="241"/>
      <c r="G590" s="242"/>
      <c r="H590" s="242"/>
      <c r="I590" s="112"/>
      <c r="J590" s="112"/>
      <c r="K590" s="94"/>
      <c r="L590" s="94"/>
      <c r="M590" s="94"/>
      <c r="N590" s="94"/>
      <c r="O590" s="94"/>
      <c r="P590" s="94"/>
      <c r="Q590" s="94"/>
      <c r="R590" s="94"/>
      <c r="S590" s="94"/>
      <c r="T590" s="94"/>
      <c r="U590" s="94"/>
      <c r="V590" s="94"/>
      <c r="W590" s="93">
        <f t="shared" si="170"/>
        <v>0</v>
      </c>
      <c r="X590" s="108"/>
      <c r="Y590" s="108"/>
      <c r="Z590" s="108"/>
      <c r="AA590" s="108"/>
      <c r="AB590" s="93">
        <f>IFERROR(VLOOKUP(K590,'Վարկանիշային չափորոշիչներ'!$G$6:$GE$68,4,FALSE),0)</f>
        <v>0</v>
      </c>
      <c r="AC590" s="93">
        <f>IFERROR(VLOOKUP(L590,'Վարկանիշային չափորոշիչներ'!$G$6:$GE$68,4,FALSE),0)</f>
        <v>0</v>
      </c>
      <c r="AD590" s="93">
        <f>IFERROR(VLOOKUP(M590,'Վարկանիշային չափորոշիչներ'!$G$6:$GE$68,4,FALSE),0)</f>
        <v>0</v>
      </c>
      <c r="AE590" s="93">
        <f>IFERROR(VLOOKUP(N590,'Վարկանիշային չափորոշիչներ'!$G$6:$GE$68,4,FALSE),0)</f>
        <v>0</v>
      </c>
      <c r="AF590" s="93">
        <f>IFERROR(VLOOKUP(O590,'Վարկանիշային չափորոշիչներ'!$G$6:$GE$68,4,FALSE),0)</f>
        <v>0</v>
      </c>
      <c r="AG590" s="93">
        <f>IFERROR(VLOOKUP(P590,'Վարկանիշային չափորոշիչներ'!$G$6:$GE$68,4,FALSE),0)</f>
        <v>0</v>
      </c>
      <c r="AH590" s="93">
        <f>IFERROR(VLOOKUP(Q590,'Վարկանիշային չափորոշիչներ'!$G$6:$GE$68,4,FALSE),0)</f>
        <v>0</v>
      </c>
      <c r="AI590" s="93">
        <f>IFERROR(VLOOKUP(R590,'Վարկանիշային չափորոշիչներ'!$G$6:$GE$68,4,FALSE),0)</f>
        <v>0</v>
      </c>
      <c r="AJ590" s="93">
        <f>IFERROR(VLOOKUP(S590,'Վարկանիշային չափորոշիչներ'!$G$6:$GE$68,4,FALSE),0)</f>
        <v>0</v>
      </c>
      <c r="AK590" s="93">
        <f>IFERROR(VLOOKUP(T590,'Վարկանիշային չափորոշիչներ'!$G$6:$GE$68,4,FALSE),0)</f>
        <v>0</v>
      </c>
      <c r="AL590" s="93">
        <f>IFERROR(VLOOKUP(U590,'Վարկանիշային չափորոշիչներ'!$G$6:$GE$68,4,FALSE),0)</f>
        <v>0</v>
      </c>
      <c r="AM590" s="93">
        <f>IFERROR(VLOOKUP(V590,'Վարկանիշային չափորոշիչներ'!$G$6:$GE$68,4,FALSE),0)</f>
        <v>0</v>
      </c>
      <c r="AN590" s="93">
        <f t="shared" si="168"/>
        <v>0</v>
      </c>
    </row>
    <row r="591" spans="1:40" outlineLevel="2">
      <c r="A591" s="239">
        <v>1173</v>
      </c>
      <c r="B591" s="239">
        <v>11004</v>
      </c>
      <c r="C591" s="333" t="s">
        <v>680</v>
      </c>
      <c r="D591" s="248"/>
      <c r="E591" s="248"/>
      <c r="F591" s="241"/>
      <c r="G591" s="242"/>
      <c r="H591" s="242"/>
      <c r="I591" s="112"/>
      <c r="J591" s="112"/>
      <c r="K591" s="94"/>
      <c r="L591" s="94"/>
      <c r="M591" s="94"/>
      <c r="N591" s="94"/>
      <c r="O591" s="94"/>
      <c r="P591" s="94"/>
      <c r="Q591" s="94"/>
      <c r="R591" s="94"/>
      <c r="S591" s="94"/>
      <c r="T591" s="94"/>
      <c r="U591" s="94"/>
      <c r="V591" s="94"/>
      <c r="W591" s="93">
        <f t="shared" si="170"/>
        <v>0</v>
      </c>
      <c r="X591" s="108"/>
      <c r="Y591" s="108"/>
      <c r="Z591" s="108"/>
      <c r="AA591" s="108"/>
      <c r="AB591" s="93">
        <f>IFERROR(VLOOKUP(K591,'Վարկանիշային չափորոշիչներ'!$G$6:$GE$68,4,FALSE),0)</f>
        <v>0</v>
      </c>
      <c r="AC591" s="93">
        <f>IFERROR(VLOOKUP(L591,'Վարկանիշային չափորոշիչներ'!$G$6:$GE$68,4,FALSE),0)</f>
        <v>0</v>
      </c>
      <c r="AD591" s="93">
        <f>IFERROR(VLOOKUP(M591,'Վարկանիշային չափորոշիչներ'!$G$6:$GE$68,4,FALSE),0)</f>
        <v>0</v>
      </c>
      <c r="AE591" s="93">
        <f>IFERROR(VLOOKUP(N591,'Վարկանիշային չափորոշիչներ'!$G$6:$GE$68,4,FALSE),0)</f>
        <v>0</v>
      </c>
      <c r="AF591" s="93">
        <f>IFERROR(VLOOKUP(O591,'Վարկանիշային չափորոշիչներ'!$G$6:$GE$68,4,FALSE),0)</f>
        <v>0</v>
      </c>
      <c r="AG591" s="93">
        <f>IFERROR(VLOOKUP(P591,'Վարկանիշային չափորոշիչներ'!$G$6:$GE$68,4,FALSE),0)</f>
        <v>0</v>
      </c>
      <c r="AH591" s="93">
        <f>IFERROR(VLOOKUP(Q591,'Վարկանիշային չափորոշիչներ'!$G$6:$GE$68,4,FALSE),0)</f>
        <v>0</v>
      </c>
      <c r="AI591" s="93">
        <f>IFERROR(VLOOKUP(R591,'Վարկանիշային չափորոշիչներ'!$G$6:$GE$68,4,FALSE),0)</f>
        <v>0</v>
      </c>
      <c r="AJ591" s="93">
        <f>IFERROR(VLOOKUP(S591,'Վարկանիշային չափորոշիչներ'!$G$6:$GE$68,4,FALSE),0)</f>
        <v>0</v>
      </c>
      <c r="AK591" s="93">
        <f>IFERROR(VLOOKUP(T591,'Վարկանիշային չափորոշիչներ'!$G$6:$GE$68,4,FALSE),0)</f>
        <v>0</v>
      </c>
      <c r="AL591" s="93">
        <f>IFERROR(VLOOKUP(U591,'Վարկանիշային չափորոշիչներ'!$G$6:$GE$68,4,FALSE),0)</f>
        <v>0</v>
      </c>
      <c r="AM591" s="93">
        <f>IFERROR(VLOOKUP(V591,'Վարկանիշային չափորոշիչներ'!$G$6:$GE$68,4,FALSE),0)</f>
        <v>0</v>
      </c>
      <c r="AN591" s="93">
        <f t="shared" si="168"/>
        <v>0</v>
      </c>
    </row>
    <row r="592" spans="1:40" ht="24" outlineLevel="2">
      <c r="A592" s="239">
        <v>1173</v>
      </c>
      <c r="B592" s="239">
        <v>31001</v>
      </c>
      <c r="C592" s="333" t="s">
        <v>681</v>
      </c>
      <c r="D592" s="247"/>
      <c r="E592" s="247"/>
      <c r="F592" s="241"/>
      <c r="G592" s="242"/>
      <c r="H592" s="242"/>
      <c r="I592" s="112"/>
      <c r="J592" s="112"/>
      <c r="K592" s="94"/>
      <c r="L592" s="94"/>
      <c r="M592" s="94"/>
      <c r="N592" s="94"/>
      <c r="O592" s="94"/>
      <c r="P592" s="94"/>
      <c r="Q592" s="94"/>
      <c r="R592" s="94"/>
      <c r="S592" s="94"/>
      <c r="T592" s="94"/>
      <c r="U592" s="94"/>
      <c r="V592" s="94"/>
      <c r="W592" s="93">
        <f t="shared" si="170"/>
        <v>0</v>
      </c>
      <c r="X592" s="108"/>
      <c r="Y592" s="108"/>
      <c r="Z592" s="108"/>
      <c r="AA592" s="108"/>
      <c r="AB592" s="93">
        <f>IFERROR(VLOOKUP(K592,'Վարկանիշային չափորոշիչներ'!$G$6:$GE$68,4,FALSE),0)</f>
        <v>0</v>
      </c>
      <c r="AC592" s="93">
        <f>IFERROR(VLOOKUP(L592,'Վարկանիշային չափորոշիչներ'!$G$6:$GE$68,4,FALSE),0)</f>
        <v>0</v>
      </c>
      <c r="AD592" s="93">
        <f>IFERROR(VLOOKUP(M592,'Վարկանիշային չափորոշիչներ'!$G$6:$GE$68,4,FALSE),0)</f>
        <v>0</v>
      </c>
      <c r="AE592" s="93">
        <f>IFERROR(VLOOKUP(N592,'Վարկանիշային չափորոշիչներ'!$G$6:$GE$68,4,FALSE),0)</f>
        <v>0</v>
      </c>
      <c r="AF592" s="93">
        <f>IFERROR(VLOOKUP(O592,'Վարկանիշային չափորոշիչներ'!$G$6:$GE$68,4,FALSE),0)</f>
        <v>0</v>
      </c>
      <c r="AG592" s="93">
        <f>IFERROR(VLOOKUP(P592,'Վարկանիշային չափորոշիչներ'!$G$6:$GE$68,4,FALSE),0)</f>
        <v>0</v>
      </c>
      <c r="AH592" s="93">
        <f>IFERROR(VLOOKUP(Q592,'Վարկանիշային չափորոշիչներ'!$G$6:$GE$68,4,FALSE),0)</f>
        <v>0</v>
      </c>
      <c r="AI592" s="93">
        <f>IFERROR(VLOOKUP(R592,'Վարկանիշային չափորոշիչներ'!$G$6:$GE$68,4,FALSE),0)</f>
        <v>0</v>
      </c>
      <c r="AJ592" s="93">
        <f>IFERROR(VLOOKUP(S592,'Վարկանիշային չափորոշիչներ'!$G$6:$GE$68,4,FALSE),0)</f>
        <v>0</v>
      </c>
      <c r="AK592" s="93">
        <f>IFERROR(VLOOKUP(T592,'Վարկանիշային չափորոշիչներ'!$G$6:$GE$68,4,FALSE),0)</f>
        <v>0</v>
      </c>
      <c r="AL592" s="93">
        <f>IFERROR(VLOOKUP(U592,'Վարկանիշային չափորոշիչներ'!$G$6:$GE$68,4,FALSE),0)</f>
        <v>0</v>
      </c>
      <c r="AM592" s="93">
        <f>IFERROR(VLOOKUP(V592,'Վարկանիշային չափորոշիչներ'!$G$6:$GE$68,4,FALSE),0)</f>
        <v>0</v>
      </c>
      <c r="AN592" s="93">
        <f t="shared" si="168"/>
        <v>0</v>
      </c>
    </row>
    <row r="593" spans="1:40" outlineLevel="2">
      <c r="A593" s="239">
        <v>1173</v>
      </c>
      <c r="B593" s="239">
        <v>32001</v>
      </c>
      <c r="C593" s="373" t="s">
        <v>682</v>
      </c>
      <c r="D593" s="289"/>
      <c r="E593" s="289"/>
      <c r="F593" s="291"/>
      <c r="G593" s="259"/>
      <c r="H593" s="259"/>
      <c r="I593" s="116"/>
      <c r="J593" s="116"/>
      <c r="K593" s="99"/>
      <c r="L593" s="99"/>
      <c r="M593" s="99"/>
      <c r="N593" s="99"/>
      <c r="O593" s="99"/>
      <c r="P593" s="99"/>
      <c r="Q593" s="99"/>
      <c r="R593" s="99"/>
      <c r="S593" s="99"/>
      <c r="T593" s="99"/>
      <c r="U593" s="99"/>
      <c r="V593" s="99"/>
      <c r="W593" s="93">
        <f t="shared" si="170"/>
        <v>0</v>
      </c>
      <c r="X593" s="108"/>
      <c r="Y593" s="108"/>
      <c r="Z593" s="108"/>
      <c r="AA593" s="108"/>
      <c r="AB593" s="93">
        <f>IFERROR(VLOOKUP(K593,'Վարկանիշային չափորոշիչներ'!$G$6:$GE$68,4,FALSE),0)</f>
        <v>0</v>
      </c>
      <c r="AC593" s="93">
        <f>IFERROR(VLOOKUP(L593,'Վարկանիշային չափորոշիչներ'!$G$6:$GE$68,4,FALSE),0)</f>
        <v>0</v>
      </c>
      <c r="AD593" s="93">
        <f>IFERROR(VLOOKUP(M593,'Վարկանիշային չափորոշիչներ'!$G$6:$GE$68,4,FALSE),0)</f>
        <v>0</v>
      </c>
      <c r="AE593" s="93">
        <f>IFERROR(VLOOKUP(N593,'Վարկանիշային չափորոշիչներ'!$G$6:$GE$68,4,FALSE),0)</f>
        <v>0</v>
      </c>
      <c r="AF593" s="93">
        <f>IFERROR(VLOOKUP(O593,'Վարկանիշային չափորոշիչներ'!$G$6:$GE$68,4,FALSE),0)</f>
        <v>0</v>
      </c>
      <c r="AG593" s="93">
        <f>IFERROR(VLOOKUP(P593,'Վարկանիշային չափորոշիչներ'!$G$6:$GE$68,4,FALSE),0)</f>
        <v>0</v>
      </c>
      <c r="AH593" s="93">
        <f>IFERROR(VLOOKUP(Q593,'Վարկանիշային չափորոշիչներ'!$G$6:$GE$68,4,FALSE),0)</f>
        <v>0</v>
      </c>
      <c r="AI593" s="93">
        <f>IFERROR(VLOOKUP(R593,'Վարկանիշային չափորոշիչներ'!$G$6:$GE$68,4,FALSE),0)</f>
        <v>0</v>
      </c>
      <c r="AJ593" s="93">
        <f>IFERROR(VLOOKUP(S593,'Վարկանիշային չափորոշիչներ'!$G$6:$GE$68,4,FALSE),0)</f>
        <v>0</v>
      </c>
      <c r="AK593" s="93">
        <f>IFERROR(VLOOKUP(T593,'Վարկանիշային չափորոշիչներ'!$G$6:$GE$68,4,FALSE),0)</f>
        <v>0</v>
      </c>
      <c r="AL593" s="93">
        <f>IFERROR(VLOOKUP(U593,'Վարկանիշային չափորոշիչներ'!$G$6:$GE$68,4,FALSE),0)</f>
        <v>0</v>
      </c>
      <c r="AM593" s="93">
        <f>IFERROR(VLOOKUP(V593,'Վարկանիշային չափորոշիչներ'!$G$6:$GE$68,4,FALSE),0)</f>
        <v>0</v>
      </c>
      <c r="AN593" s="93">
        <f t="shared" si="168"/>
        <v>0</v>
      </c>
    </row>
    <row r="594" spans="1:40" outlineLevel="2">
      <c r="A594" s="239">
        <v>1173</v>
      </c>
      <c r="B594" s="239">
        <v>32002</v>
      </c>
      <c r="C594" s="333" t="s">
        <v>683</v>
      </c>
      <c r="D594" s="240"/>
      <c r="E594" s="240"/>
      <c r="F594" s="241"/>
      <c r="G594" s="242"/>
      <c r="H594" s="242"/>
      <c r="I594" s="112"/>
      <c r="J594" s="112"/>
      <c r="K594" s="94"/>
      <c r="L594" s="94"/>
      <c r="M594" s="94"/>
      <c r="N594" s="94"/>
      <c r="O594" s="94"/>
      <c r="P594" s="94"/>
      <c r="Q594" s="94"/>
      <c r="R594" s="94"/>
      <c r="S594" s="94"/>
      <c r="T594" s="94"/>
      <c r="U594" s="94"/>
      <c r="V594" s="94"/>
      <c r="W594" s="93">
        <f t="shared" si="170"/>
        <v>0</v>
      </c>
      <c r="X594" s="108"/>
      <c r="Y594" s="108"/>
      <c r="Z594" s="108"/>
      <c r="AA594" s="108"/>
      <c r="AB594" s="93">
        <f>IFERROR(VLOOKUP(K594,'Վարկանիշային չափորոշիչներ'!$G$6:$GE$68,4,FALSE),0)</f>
        <v>0</v>
      </c>
      <c r="AC594" s="93">
        <f>IFERROR(VLOOKUP(L594,'Վարկանիշային չափորոշիչներ'!$G$6:$GE$68,4,FALSE),0)</f>
        <v>0</v>
      </c>
      <c r="AD594" s="93">
        <f>IFERROR(VLOOKUP(M594,'Վարկանիշային չափորոշիչներ'!$G$6:$GE$68,4,FALSE),0)</f>
        <v>0</v>
      </c>
      <c r="AE594" s="93">
        <f>IFERROR(VLOOKUP(N594,'Վարկանիշային չափորոշիչներ'!$G$6:$GE$68,4,FALSE),0)</f>
        <v>0</v>
      </c>
      <c r="AF594" s="93">
        <f>IFERROR(VLOOKUP(O594,'Վարկանիշային չափորոշիչներ'!$G$6:$GE$68,4,FALSE),0)</f>
        <v>0</v>
      </c>
      <c r="AG594" s="93">
        <f>IFERROR(VLOOKUP(P594,'Վարկանիշային չափորոշիչներ'!$G$6:$GE$68,4,FALSE),0)</f>
        <v>0</v>
      </c>
      <c r="AH594" s="93">
        <f>IFERROR(VLOOKUP(Q594,'Վարկանիշային չափորոշիչներ'!$G$6:$GE$68,4,FALSE),0)</f>
        <v>0</v>
      </c>
      <c r="AI594" s="93">
        <f>IFERROR(VLOOKUP(R594,'Վարկանիշային չափորոշիչներ'!$G$6:$GE$68,4,FALSE),0)</f>
        <v>0</v>
      </c>
      <c r="AJ594" s="93">
        <f>IFERROR(VLOOKUP(S594,'Վարկանիշային չափորոշիչներ'!$G$6:$GE$68,4,FALSE),0)</f>
        <v>0</v>
      </c>
      <c r="AK594" s="93">
        <f>IFERROR(VLOOKUP(T594,'Վարկանիշային չափորոշիչներ'!$G$6:$GE$68,4,FALSE),0)</f>
        <v>0</v>
      </c>
      <c r="AL594" s="93">
        <f>IFERROR(VLOOKUP(U594,'Վարկանիշային չափորոշիչներ'!$G$6:$GE$68,4,FALSE),0)</f>
        <v>0</v>
      </c>
      <c r="AM594" s="93">
        <f>IFERROR(VLOOKUP(V594,'Վարկանիշային չափորոշիչներ'!$G$6:$GE$68,4,FALSE),0)</f>
        <v>0</v>
      </c>
      <c r="AN594" s="93">
        <f t="shared" si="168"/>
        <v>0</v>
      </c>
    </row>
    <row r="595" spans="1:40" outlineLevel="1">
      <c r="A595" s="236">
        <v>1186</v>
      </c>
      <c r="B595" s="283"/>
      <c r="C595" s="366" t="s">
        <v>684</v>
      </c>
      <c r="D595" s="237">
        <f>SUM(D596:D597)</f>
        <v>0</v>
      </c>
      <c r="E595" s="237">
        <f>SUM(E596:E597)</f>
        <v>0</v>
      </c>
      <c r="F595" s="238">
        <f t="shared" ref="F595:H595" si="171">SUM(F596:F597)</f>
        <v>0</v>
      </c>
      <c r="G595" s="238">
        <f t="shared" si="171"/>
        <v>0</v>
      </c>
      <c r="H595" s="238">
        <f t="shared" si="171"/>
        <v>0</v>
      </c>
      <c r="I595" s="114" t="s">
        <v>79</v>
      </c>
      <c r="J595" s="114" t="s">
        <v>79</v>
      </c>
      <c r="K595" s="114" t="s">
        <v>79</v>
      </c>
      <c r="L595" s="114" t="s">
        <v>79</v>
      </c>
      <c r="M595" s="114" t="s">
        <v>79</v>
      </c>
      <c r="N595" s="114" t="s">
        <v>79</v>
      </c>
      <c r="O595" s="114" t="s">
        <v>79</v>
      </c>
      <c r="P595" s="114" t="s">
        <v>79</v>
      </c>
      <c r="Q595" s="114" t="s">
        <v>79</v>
      </c>
      <c r="R595" s="114" t="s">
        <v>79</v>
      </c>
      <c r="S595" s="114" t="s">
        <v>79</v>
      </c>
      <c r="T595" s="114" t="s">
        <v>79</v>
      </c>
      <c r="U595" s="114" t="s">
        <v>79</v>
      </c>
      <c r="V595" s="114" t="s">
        <v>79</v>
      </c>
      <c r="W595" s="114" t="s">
        <v>79</v>
      </c>
      <c r="X595" s="108"/>
      <c r="Y595" s="108"/>
      <c r="Z595" s="108"/>
      <c r="AA595" s="108"/>
      <c r="AB595" s="93">
        <f>IFERROR(VLOOKUP(K595,'Վարկանիշային չափորոշիչներ'!$G$6:$GE$68,4,FALSE),0)</f>
        <v>0</v>
      </c>
      <c r="AC595" s="93">
        <f>IFERROR(VLOOKUP(L595,'Վարկանիշային չափորոշիչներ'!$G$6:$GE$68,4,FALSE),0)</f>
        <v>0</v>
      </c>
      <c r="AD595" s="93">
        <f>IFERROR(VLOOKUP(M595,'Վարկանիշային չափորոշիչներ'!$G$6:$GE$68,4,FALSE),0)</f>
        <v>0</v>
      </c>
      <c r="AE595" s="93">
        <f>IFERROR(VLOOKUP(N595,'Վարկանիշային չափորոշիչներ'!$G$6:$GE$68,4,FALSE),0)</f>
        <v>0</v>
      </c>
      <c r="AF595" s="93">
        <f>IFERROR(VLOOKUP(O595,'Վարկանիշային չափորոշիչներ'!$G$6:$GE$68,4,FALSE),0)</f>
        <v>0</v>
      </c>
      <c r="AG595" s="93">
        <f>IFERROR(VLOOKUP(P595,'Վարկանիշային չափորոշիչներ'!$G$6:$GE$68,4,FALSE),0)</f>
        <v>0</v>
      </c>
      <c r="AH595" s="93">
        <f>IFERROR(VLOOKUP(Q595,'Վարկանիշային չափորոշիչներ'!$G$6:$GE$68,4,FALSE),0)</f>
        <v>0</v>
      </c>
      <c r="AI595" s="93">
        <f>IFERROR(VLOOKUP(R595,'Վարկանիշային չափորոշիչներ'!$G$6:$GE$68,4,FALSE),0)</f>
        <v>0</v>
      </c>
      <c r="AJ595" s="93">
        <f>IFERROR(VLOOKUP(S595,'Վարկանիշային չափորոշիչներ'!$G$6:$GE$68,4,FALSE),0)</f>
        <v>0</v>
      </c>
      <c r="AK595" s="93">
        <f>IFERROR(VLOOKUP(T595,'Վարկանիշային չափորոշիչներ'!$G$6:$GE$68,4,FALSE),0)</f>
        <v>0</v>
      </c>
      <c r="AL595" s="93">
        <f>IFERROR(VLOOKUP(U595,'Վարկանիշային չափորոշիչներ'!$G$6:$GE$68,4,FALSE),0)</f>
        <v>0</v>
      </c>
      <c r="AM595" s="93">
        <f>IFERROR(VLOOKUP(V595,'Վարկանիշային չափորոշիչներ'!$G$6:$GE$68,4,FALSE),0)</f>
        <v>0</v>
      </c>
      <c r="AN595" s="93">
        <f t="shared" si="168"/>
        <v>0</v>
      </c>
    </row>
    <row r="596" spans="1:40" outlineLevel="2">
      <c r="A596" s="239">
        <v>1186</v>
      </c>
      <c r="B596" s="239">
        <v>11001</v>
      </c>
      <c r="C596" s="333" t="s">
        <v>684</v>
      </c>
      <c r="D596" s="240"/>
      <c r="E596" s="240"/>
      <c r="F596" s="242"/>
      <c r="G596" s="242"/>
      <c r="H596" s="242"/>
      <c r="I596" s="112"/>
      <c r="J596" s="112"/>
      <c r="K596" s="94"/>
      <c r="L596" s="94"/>
      <c r="M596" s="94"/>
      <c r="N596" s="94"/>
      <c r="O596" s="94"/>
      <c r="P596" s="94"/>
      <c r="Q596" s="94"/>
      <c r="R596" s="94"/>
      <c r="S596" s="94"/>
      <c r="T596" s="94"/>
      <c r="U596" s="94"/>
      <c r="V596" s="94"/>
      <c r="W596" s="93">
        <f>AN596</f>
        <v>0</v>
      </c>
      <c r="X596" s="108"/>
      <c r="Y596" s="108"/>
      <c r="Z596" s="108"/>
      <c r="AA596" s="108"/>
      <c r="AB596" s="93">
        <f>IFERROR(VLOOKUP(K596,'Վարկանիշային չափորոշիչներ'!$G$6:$GE$68,4,FALSE),0)</f>
        <v>0</v>
      </c>
      <c r="AC596" s="93">
        <f>IFERROR(VLOOKUP(L596,'Վարկանիշային չափորոշիչներ'!$G$6:$GE$68,4,FALSE),0)</f>
        <v>0</v>
      </c>
      <c r="AD596" s="93">
        <f>IFERROR(VLOOKUP(M596,'Վարկանիշային չափորոշիչներ'!$G$6:$GE$68,4,FALSE),0)</f>
        <v>0</v>
      </c>
      <c r="AE596" s="93">
        <f>IFERROR(VLOOKUP(N596,'Վարկանիշային չափորոշիչներ'!$G$6:$GE$68,4,FALSE),0)</f>
        <v>0</v>
      </c>
      <c r="AF596" s="93">
        <f>IFERROR(VLOOKUP(O596,'Վարկանիշային չափորոշիչներ'!$G$6:$GE$68,4,FALSE),0)</f>
        <v>0</v>
      </c>
      <c r="AG596" s="93">
        <f>IFERROR(VLOOKUP(P596,'Վարկանիշային չափորոշիչներ'!$G$6:$GE$68,4,FALSE),0)</f>
        <v>0</v>
      </c>
      <c r="AH596" s="93">
        <f>IFERROR(VLOOKUP(Q596,'Վարկանիշային չափորոշիչներ'!$G$6:$GE$68,4,FALSE),0)</f>
        <v>0</v>
      </c>
      <c r="AI596" s="93">
        <f>IFERROR(VLOOKUP(R596,'Վարկանիշային չափորոշիչներ'!$G$6:$GE$68,4,FALSE),0)</f>
        <v>0</v>
      </c>
      <c r="AJ596" s="93">
        <f>IFERROR(VLOOKUP(S596,'Վարկանիշային չափորոշիչներ'!$G$6:$GE$68,4,FALSE),0)</f>
        <v>0</v>
      </c>
      <c r="AK596" s="93">
        <f>IFERROR(VLOOKUP(T596,'Վարկանիշային չափորոշիչներ'!$G$6:$GE$68,4,FALSE),0)</f>
        <v>0</v>
      </c>
      <c r="AL596" s="93">
        <f>IFERROR(VLOOKUP(U596,'Վարկանիշային չափորոշիչներ'!$G$6:$GE$68,4,FALSE),0)</f>
        <v>0</v>
      </c>
      <c r="AM596" s="93">
        <f>IFERROR(VLOOKUP(V596,'Վարկանիշային չափորոշիչներ'!$G$6:$GE$68,4,FALSE),0)</f>
        <v>0</v>
      </c>
      <c r="AN596" s="93">
        <f t="shared" si="168"/>
        <v>0</v>
      </c>
    </row>
    <row r="597" spans="1:40" outlineLevel="2">
      <c r="A597" s="239">
        <v>1186</v>
      </c>
      <c r="B597" s="239">
        <v>11002</v>
      </c>
      <c r="C597" s="333" t="s">
        <v>685</v>
      </c>
      <c r="D597" s="240"/>
      <c r="E597" s="240"/>
      <c r="F597" s="241"/>
      <c r="G597" s="242"/>
      <c r="H597" s="242"/>
      <c r="I597" s="112"/>
      <c r="J597" s="112"/>
      <c r="K597" s="94"/>
      <c r="L597" s="94"/>
      <c r="M597" s="94"/>
      <c r="N597" s="94"/>
      <c r="O597" s="94"/>
      <c r="P597" s="94"/>
      <c r="Q597" s="94"/>
      <c r="R597" s="94"/>
      <c r="S597" s="94"/>
      <c r="T597" s="94"/>
      <c r="U597" s="94"/>
      <c r="V597" s="94"/>
      <c r="W597" s="93">
        <f>AN597</f>
        <v>0</v>
      </c>
      <c r="X597" s="108"/>
      <c r="Y597" s="108"/>
      <c r="Z597" s="108"/>
      <c r="AA597" s="108"/>
      <c r="AB597" s="93">
        <f>IFERROR(VLOOKUP(K597,'Վարկանիշային չափորոշիչներ'!$G$6:$GE$68,4,FALSE),0)</f>
        <v>0</v>
      </c>
      <c r="AC597" s="93">
        <f>IFERROR(VLOOKUP(L597,'Վարկանիշային չափորոշիչներ'!$G$6:$GE$68,4,FALSE),0)</f>
        <v>0</v>
      </c>
      <c r="AD597" s="93">
        <f>IFERROR(VLOOKUP(M597,'Վարկանիշային չափորոշիչներ'!$G$6:$GE$68,4,FALSE),0)</f>
        <v>0</v>
      </c>
      <c r="AE597" s="93">
        <f>IFERROR(VLOOKUP(N597,'Վարկանիշային չափորոշիչներ'!$G$6:$GE$68,4,FALSE),0)</f>
        <v>0</v>
      </c>
      <c r="AF597" s="93">
        <f>IFERROR(VLOOKUP(O597,'Վարկանիշային չափորոշիչներ'!$G$6:$GE$68,4,FALSE),0)</f>
        <v>0</v>
      </c>
      <c r="AG597" s="93">
        <f>IFERROR(VLOOKUP(P597,'Վարկանիշային չափորոշիչներ'!$G$6:$GE$68,4,FALSE),0)</f>
        <v>0</v>
      </c>
      <c r="AH597" s="93">
        <f>IFERROR(VLOOKUP(Q597,'Վարկանիշային չափորոշիչներ'!$G$6:$GE$68,4,FALSE),0)</f>
        <v>0</v>
      </c>
      <c r="AI597" s="93">
        <f>IFERROR(VLOOKUP(R597,'Վարկանիշային չափորոշիչներ'!$G$6:$GE$68,4,FALSE),0)</f>
        <v>0</v>
      </c>
      <c r="AJ597" s="93">
        <f>IFERROR(VLOOKUP(S597,'Վարկանիշային չափորոշիչներ'!$G$6:$GE$68,4,FALSE),0)</f>
        <v>0</v>
      </c>
      <c r="AK597" s="93">
        <f>IFERROR(VLOOKUP(T597,'Վարկանիշային չափորոշիչներ'!$G$6:$GE$68,4,FALSE),0)</f>
        <v>0</v>
      </c>
      <c r="AL597" s="93">
        <f>IFERROR(VLOOKUP(U597,'Վարկանիշային չափորոշիչներ'!$G$6:$GE$68,4,FALSE),0)</f>
        <v>0</v>
      </c>
      <c r="AM597" s="93">
        <f>IFERROR(VLOOKUP(V597,'Վարկանիշային չափորոշիչներ'!$G$6:$GE$68,4,FALSE),0)</f>
        <v>0</v>
      </c>
      <c r="AN597" s="93">
        <f t="shared" si="168"/>
        <v>0</v>
      </c>
    </row>
    <row r="598" spans="1:40" outlineLevel="1">
      <c r="A598" s="243">
        <v>9999</v>
      </c>
      <c r="B598" s="239"/>
      <c r="C598" s="333" t="s">
        <v>104</v>
      </c>
      <c r="D598" s="240"/>
      <c r="E598" s="240"/>
      <c r="F598" s="241"/>
      <c r="G598" s="242"/>
      <c r="H598" s="242"/>
      <c r="I598" s="112"/>
      <c r="J598" s="112"/>
      <c r="K598" s="94"/>
      <c r="L598" s="94"/>
      <c r="M598" s="94"/>
      <c r="N598" s="94"/>
      <c r="O598" s="94"/>
      <c r="P598" s="94"/>
      <c r="Q598" s="94"/>
      <c r="R598" s="94"/>
      <c r="S598" s="94"/>
      <c r="T598" s="94"/>
      <c r="U598" s="94"/>
      <c r="V598" s="94"/>
      <c r="W598" s="93">
        <f>AN598</f>
        <v>0</v>
      </c>
      <c r="X598" s="108"/>
      <c r="Y598" s="108"/>
      <c r="Z598" s="108"/>
      <c r="AA598" s="108"/>
      <c r="AB598" s="93">
        <f>IFERROR(VLOOKUP(K598,'Վարկանիշային չափորոշիչներ'!$G$6:$GE$68,4,FALSE),0)</f>
        <v>0</v>
      </c>
      <c r="AC598" s="93">
        <f>IFERROR(VLOOKUP(L598,'Վարկանիշային չափորոշիչներ'!$G$6:$GE$68,4,FALSE),0)</f>
        <v>0</v>
      </c>
      <c r="AD598" s="93">
        <f>IFERROR(VLOOKUP(M598,'Վարկանիշային չափորոշիչներ'!$G$6:$GE$68,4,FALSE),0)</f>
        <v>0</v>
      </c>
      <c r="AE598" s="93">
        <f>IFERROR(VLOOKUP(N598,'Վարկանիշային չափորոշիչներ'!$G$6:$GE$68,4,FALSE),0)</f>
        <v>0</v>
      </c>
      <c r="AF598" s="93">
        <f>IFERROR(VLOOKUP(O598,'Վարկանիշային չափորոշիչներ'!$G$6:$GE$68,4,FALSE),0)</f>
        <v>0</v>
      </c>
      <c r="AG598" s="93">
        <f>IFERROR(VLOOKUP(P598,'Վարկանիշային չափորոշիչներ'!$G$6:$GE$68,4,FALSE),0)</f>
        <v>0</v>
      </c>
      <c r="AH598" s="93">
        <f>IFERROR(VLOOKUP(Q598,'Վարկանիշային չափորոշիչներ'!$G$6:$GE$68,4,FALSE),0)</f>
        <v>0</v>
      </c>
      <c r="AI598" s="93">
        <f>IFERROR(VLOOKUP(R598,'Վարկանիշային չափորոշիչներ'!$G$6:$GE$68,4,FALSE),0)</f>
        <v>0</v>
      </c>
      <c r="AJ598" s="93">
        <f>IFERROR(VLOOKUP(S598,'Վարկանիշային չափորոշիչներ'!$G$6:$GE$68,4,FALSE),0)</f>
        <v>0</v>
      </c>
      <c r="AK598" s="93">
        <f>IFERROR(VLOOKUP(T598,'Վարկանիշային չափորոշիչներ'!$G$6:$GE$68,4,FALSE),0)</f>
        <v>0</v>
      </c>
      <c r="AL598" s="93">
        <f>IFERROR(VLOOKUP(U598,'Վարկանիշային չափորոշիչներ'!$G$6:$GE$68,4,FALSE),0)</f>
        <v>0</v>
      </c>
      <c r="AM598" s="93">
        <f>IFERROR(VLOOKUP(V598,'Վարկանիշային չափորոշիչներ'!$G$6:$GE$68,4,FALSE),0)</f>
        <v>0</v>
      </c>
      <c r="AN598" s="93">
        <f t="shared" si="168"/>
        <v>0</v>
      </c>
    </row>
    <row r="599" spans="1:40" ht="16.5" customHeight="1">
      <c r="A599" s="244" t="s">
        <v>0</v>
      </c>
      <c r="B599" s="283"/>
      <c r="C599" s="378" t="s">
        <v>686</v>
      </c>
      <c r="D599" s="292">
        <f>+D600+D633+D651+D658+D673+D689+D696+D705+D709+D744+D758+D778+D793+D808+D818+D823+D839+D845+D849+D859+D871+D875+D882+D890+D887</f>
        <v>0</v>
      </c>
      <c r="E599" s="292">
        <f>+E600+E633+E651+E658+E673+E689+E696+E705+E709+E744+E758+E778+E793+E808+E818+E823+E839+E845+E849+E859+E871+E875+E882+E890+E887</f>
        <v>0</v>
      </c>
      <c r="F599" s="293">
        <f t="shared" ref="F599:H599" si="172">+F600+F633+F651+F658+F673+F689+F696+F705+F709+F744+F758+F778+F793+F808+F818+F823+F839+F845+F849+F859+F871+F875+F882+F890+F887</f>
        <v>0</v>
      </c>
      <c r="G599" s="293">
        <f t="shared" si="172"/>
        <v>0</v>
      </c>
      <c r="H599" s="293">
        <f t="shared" si="172"/>
        <v>0</v>
      </c>
      <c r="I599" s="178" t="s">
        <v>79</v>
      </c>
      <c r="J599" s="178" t="s">
        <v>79</v>
      </c>
      <c r="K599" s="113" t="s">
        <v>79</v>
      </c>
      <c r="L599" s="113" t="s">
        <v>79</v>
      </c>
      <c r="M599" s="113" t="s">
        <v>79</v>
      </c>
      <c r="N599" s="113" t="s">
        <v>79</v>
      </c>
      <c r="O599" s="113" t="s">
        <v>79</v>
      </c>
      <c r="P599" s="113" t="s">
        <v>79</v>
      </c>
      <c r="Q599" s="113" t="s">
        <v>79</v>
      </c>
      <c r="R599" s="113" t="s">
        <v>79</v>
      </c>
      <c r="S599" s="113" t="s">
        <v>79</v>
      </c>
      <c r="T599" s="113" t="s">
        <v>79</v>
      </c>
      <c r="U599" s="113" t="s">
        <v>79</v>
      </c>
      <c r="V599" s="113" t="s">
        <v>79</v>
      </c>
      <c r="W599" s="113" t="s">
        <v>79</v>
      </c>
      <c r="X599" s="108"/>
      <c r="Y599" s="108"/>
      <c r="Z599" s="108"/>
      <c r="AA599" s="108"/>
      <c r="AB599" s="93">
        <f>IFERROR(VLOOKUP(K599,'Վարկանիշային չափորոշիչներ'!$G$6:$GE$68,4,FALSE),0)</f>
        <v>0</v>
      </c>
      <c r="AC599" s="93">
        <f>IFERROR(VLOOKUP(L599,'Վարկանիշային չափորոշիչներ'!$G$6:$GE$68,4,FALSE),0)</f>
        <v>0</v>
      </c>
      <c r="AD599" s="93">
        <f>IFERROR(VLOOKUP(M599,'Վարկանիշային չափորոշիչներ'!$G$6:$GE$68,4,FALSE),0)</f>
        <v>0</v>
      </c>
      <c r="AE599" s="93">
        <f>IFERROR(VLOOKUP(N599,'Վարկանիշային չափորոշիչներ'!$G$6:$GE$68,4,FALSE),0)</f>
        <v>0</v>
      </c>
      <c r="AF599" s="93">
        <f>IFERROR(VLOOKUP(O599,'Վարկանիշային չափորոշիչներ'!$G$6:$GE$68,4,FALSE),0)</f>
        <v>0</v>
      </c>
      <c r="AG599" s="93">
        <f>IFERROR(VLOOKUP(P599,'Վարկանիշային չափորոշիչներ'!$G$6:$GE$68,4,FALSE),0)</f>
        <v>0</v>
      </c>
      <c r="AH599" s="93">
        <f>IFERROR(VLOOKUP(Q599,'Վարկանիշային չափորոշիչներ'!$G$6:$GE$68,4,FALSE),0)</f>
        <v>0</v>
      </c>
      <c r="AI599" s="93">
        <f>IFERROR(VLOOKUP(R599,'Վարկանիշային չափորոշիչներ'!$G$6:$GE$68,4,FALSE),0)</f>
        <v>0</v>
      </c>
      <c r="AJ599" s="93">
        <f>IFERROR(VLOOKUP(S599,'Վարկանիշային չափորոշիչներ'!$G$6:$GE$68,4,FALSE),0)</f>
        <v>0</v>
      </c>
      <c r="AK599" s="93">
        <f>IFERROR(VLOOKUP(T599,'Վարկանիշային չափորոշիչներ'!$G$6:$GE$68,4,FALSE),0)</f>
        <v>0</v>
      </c>
      <c r="AL599" s="93">
        <f>IFERROR(VLOOKUP(U599,'Վարկանիշային չափորոշիչներ'!$G$6:$GE$68,4,FALSE),0)</f>
        <v>0</v>
      </c>
      <c r="AM599" s="93">
        <f>IFERROR(VLOOKUP(V599,'Վարկանիշային չափորոշիչներ'!$G$6:$GE$68,4,FALSE),0)</f>
        <v>0</v>
      </c>
      <c r="AN599" s="93">
        <f t="shared" si="168"/>
        <v>0</v>
      </c>
    </row>
    <row r="600" spans="1:40" outlineLevel="1">
      <c r="A600" s="236">
        <v>1041</v>
      </c>
      <c r="B600" s="283"/>
      <c r="C600" s="366" t="s">
        <v>687</v>
      </c>
      <c r="D600" s="237">
        <f>SUM(D601:D632)</f>
        <v>0</v>
      </c>
      <c r="E600" s="237">
        <f>SUM(E601:E632)</f>
        <v>0</v>
      </c>
      <c r="F600" s="238">
        <f t="shared" ref="F600:H600" si="173">SUM(F601:F632)</f>
        <v>0</v>
      </c>
      <c r="G600" s="238">
        <f t="shared" si="173"/>
        <v>0</v>
      </c>
      <c r="H600" s="238">
        <f t="shared" si="173"/>
        <v>0</v>
      </c>
      <c r="I600" s="114" t="s">
        <v>79</v>
      </c>
      <c r="J600" s="114" t="s">
        <v>79</v>
      </c>
      <c r="K600" s="114" t="s">
        <v>79</v>
      </c>
      <c r="L600" s="114" t="s">
        <v>79</v>
      </c>
      <c r="M600" s="114" t="s">
        <v>79</v>
      </c>
      <c r="N600" s="114" t="s">
        <v>79</v>
      </c>
      <c r="O600" s="114" t="s">
        <v>79</v>
      </c>
      <c r="P600" s="114" t="s">
        <v>79</v>
      </c>
      <c r="Q600" s="114" t="s">
        <v>79</v>
      </c>
      <c r="R600" s="114" t="s">
        <v>79</v>
      </c>
      <c r="S600" s="114" t="s">
        <v>79</v>
      </c>
      <c r="T600" s="114" t="s">
        <v>79</v>
      </c>
      <c r="U600" s="114" t="s">
        <v>79</v>
      </c>
      <c r="V600" s="114" t="s">
        <v>79</v>
      </c>
      <c r="W600" s="114" t="s">
        <v>79</v>
      </c>
      <c r="X600" s="108"/>
      <c r="Y600" s="108"/>
      <c r="Z600" s="108"/>
      <c r="AA600" s="108"/>
      <c r="AB600" s="93">
        <f>IFERROR(VLOOKUP(K600,'Վարկանիշային չափորոշիչներ'!$G$6:$GE$68,4,FALSE),0)</f>
        <v>0</v>
      </c>
      <c r="AC600" s="93">
        <f>IFERROR(VLOOKUP(L600,'Վարկանիշային չափորոշիչներ'!$G$6:$GE$68,4,FALSE),0)</f>
        <v>0</v>
      </c>
      <c r="AD600" s="93">
        <f>IFERROR(VLOOKUP(M600,'Վարկանիշային չափորոշիչներ'!$G$6:$GE$68,4,FALSE),0)</f>
        <v>0</v>
      </c>
      <c r="AE600" s="93">
        <f>IFERROR(VLOOKUP(N600,'Վարկանիշային չափորոշիչներ'!$G$6:$GE$68,4,FALSE),0)</f>
        <v>0</v>
      </c>
      <c r="AF600" s="93">
        <f>IFERROR(VLOOKUP(O600,'Վարկանիշային չափորոշիչներ'!$G$6:$GE$68,4,FALSE),0)</f>
        <v>0</v>
      </c>
      <c r="AG600" s="93">
        <f>IFERROR(VLOOKUP(P600,'Վարկանիշային չափորոշիչներ'!$G$6:$GE$68,4,FALSE),0)</f>
        <v>0</v>
      </c>
      <c r="AH600" s="93">
        <f>IFERROR(VLOOKUP(Q600,'Վարկանիշային չափորոշիչներ'!$G$6:$GE$68,4,FALSE),0)</f>
        <v>0</v>
      </c>
      <c r="AI600" s="93">
        <f>IFERROR(VLOOKUP(R600,'Վարկանիշային չափորոշիչներ'!$G$6:$GE$68,4,FALSE),0)</f>
        <v>0</v>
      </c>
      <c r="AJ600" s="93">
        <f>IFERROR(VLOOKUP(S600,'Վարկանիշային չափորոշիչներ'!$G$6:$GE$68,4,FALSE),0)</f>
        <v>0</v>
      </c>
      <c r="AK600" s="93">
        <f>IFERROR(VLOOKUP(T600,'Վարկանիշային չափորոշիչներ'!$G$6:$GE$68,4,FALSE),0)</f>
        <v>0</v>
      </c>
      <c r="AL600" s="93">
        <f>IFERROR(VLOOKUP(U600,'Վարկանիշային չափորոշիչներ'!$G$6:$GE$68,4,FALSE),0)</f>
        <v>0</v>
      </c>
      <c r="AM600" s="93">
        <f>IFERROR(VLOOKUP(V600,'Վարկանիշային չափորոշիչներ'!$G$6:$GE$68,4,FALSE),0)</f>
        <v>0</v>
      </c>
      <c r="AN600" s="93">
        <f t="shared" si="168"/>
        <v>0</v>
      </c>
    </row>
    <row r="601" spans="1:40" ht="36" outlineLevel="2">
      <c r="A601" s="239">
        <v>1041</v>
      </c>
      <c r="B601" s="239">
        <v>11001</v>
      </c>
      <c r="C601" s="333" t="s">
        <v>688</v>
      </c>
      <c r="D601" s="240"/>
      <c r="E601" s="240"/>
      <c r="F601" s="242"/>
      <c r="G601" s="242"/>
      <c r="H601" s="242"/>
      <c r="I601" s="112"/>
      <c r="J601" s="112"/>
      <c r="K601" s="94"/>
      <c r="L601" s="94"/>
      <c r="M601" s="94"/>
      <c r="N601" s="94"/>
      <c r="O601" s="94"/>
      <c r="P601" s="94"/>
      <c r="Q601" s="94"/>
      <c r="R601" s="94"/>
      <c r="S601" s="94"/>
      <c r="T601" s="94"/>
      <c r="U601" s="94"/>
      <c r="V601" s="94"/>
      <c r="W601" s="93">
        <f t="shared" ref="W601:W632" si="174">AN601</f>
        <v>0</v>
      </c>
      <c r="X601" s="108"/>
      <c r="Y601" s="108"/>
      <c r="Z601" s="108"/>
      <c r="AA601" s="108"/>
      <c r="AB601" s="93">
        <f>IFERROR(VLOOKUP(K601,'Վարկանիշային չափորոշիչներ'!$G$6:$GE$68,4,FALSE),0)</f>
        <v>0</v>
      </c>
      <c r="AC601" s="93">
        <f>IFERROR(VLOOKUP(L601,'Վարկանիշային չափորոշիչներ'!$G$6:$GE$68,4,FALSE),0)</f>
        <v>0</v>
      </c>
      <c r="AD601" s="93">
        <f>IFERROR(VLOOKUP(M601,'Վարկանիշային չափորոշիչներ'!$G$6:$GE$68,4,FALSE),0)</f>
        <v>0</v>
      </c>
      <c r="AE601" s="93">
        <f>IFERROR(VLOOKUP(N601,'Վարկանիշային չափորոշիչներ'!$G$6:$GE$68,4,FALSE),0)</f>
        <v>0</v>
      </c>
      <c r="AF601" s="93">
        <f>IFERROR(VLOOKUP(O601,'Վարկանիշային չափորոշիչներ'!$G$6:$GE$68,4,FALSE),0)</f>
        <v>0</v>
      </c>
      <c r="AG601" s="93">
        <f>IFERROR(VLOOKUP(P601,'Վարկանիշային չափորոշիչներ'!$G$6:$GE$68,4,FALSE),0)</f>
        <v>0</v>
      </c>
      <c r="AH601" s="93">
        <f>IFERROR(VLOOKUP(Q601,'Վարկանիշային չափորոշիչներ'!$G$6:$GE$68,4,FALSE),0)</f>
        <v>0</v>
      </c>
      <c r="AI601" s="93">
        <f>IFERROR(VLOOKUP(R601,'Վարկանիշային չափորոշիչներ'!$G$6:$GE$68,4,FALSE),0)</f>
        <v>0</v>
      </c>
      <c r="AJ601" s="93">
        <f>IFERROR(VLOOKUP(S601,'Վարկանիշային չափորոշիչներ'!$G$6:$GE$68,4,FALSE),0)</f>
        <v>0</v>
      </c>
      <c r="AK601" s="93">
        <f>IFERROR(VLOOKUP(T601,'Վարկանիշային չափորոշիչներ'!$G$6:$GE$68,4,FALSE),0)</f>
        <v>0</v>
      </c>
      <c r="AL601" s="93">
        <f>IFERROR(VLOOKUP(U601,'Վարկանիշային չափորոշիչներ'!$G$6:$GE$68,4,FALSE),0)</f>
        <v>0</v>
      </c>
      <c r="AM601" s="93">
        <f>IFERROR(VLOOKUP(V601,'Վարկանիշային չափորոշիչներ'!$G$6:$GE$68,4,FALSE),0)</f>
        <v>0</v>
      </c>
      <c r="AN601" s="93">
        <f t="shared" si="168"/>
        <v>0</v>
      </c>
    </row>
    <row r="602" spans="1:40" ht="24" outlineLevel="2">
      <c r="A602" s="239">
        <v>1041</v>
      </c>
      <c r="B602" s="239">
        <v>11002</v>
      </c>
      <c r="C602" s="333" t="s">
        <v>689</v>
      </c>
      <c r="D602" s="240"/>
      <c r="E602" s="240"/>
      <c r="F602" s="242"/>
      <c r="G602" s="242"/>
      <c r="H602" s="242"/>
      <c r="I602" s="112"/>
      <c r="J602" s="112"/>
      <c r="K602" s="94"/>
      <c r="L602" s="94"/>
      <c r="M602" s="94"/>
      <c r="N602" s="94"/>
      <c r="O602" s="94"/>
      <c r="P602" s="94"/>
      <c r="Q602" s="94"/>
      <c r="R602" s="94"/>
      <c r="S602" s="94"/>
      <c r="T602" s="94"/>
      <c r="U602" s="94"/>
      <c r="V602" s="94"/>
      <c r="W602" s="93">
        <f t="shared" si="174"/>
        <v>0</v>
      </c>
      <c r="X602" s="108"/>
      <c r="Y602" s="108"/>
      <c r="Z602" s="108"/>
      <c r="AA602" s="108"/>
      <c r="AB602" s="93">
        <f>IFERROR(VLOOKUP(K602,'Վարկանիշային չափորոշիչներ'!$G$6:$GE$68,4,FALSE),0)</f>
        <v>0</v>
      </c>
      <c r="AC602" s="93">
        <f>IFERROR(VLOOKUP(L602,'Վարկանիշային չափորոշիչներ'!$G$6:$GE$68,4,FALSE),0)</f>
        <v>0</v>
      </c>
      <c r="AD602" s="93">
        <f>IFERROR(VLOOKUP(M602,'Վարկանիշային չափորոշիչներ'!$G$6:$GE$68,4,FALSE),0)</f>
        <v>0</v>
      </c>
      <c r="AE602" s="93">
        <f>IFERROR(VLOOKUP(N602,'Վարկանիշային չափորոշիչներ'!$G$6:$GE$68,4,FALSE),0)</f>
        <v>0</v>
      </c>
      <c r="AF602" s="93">
        <f>IFERROR(VLOOKUP(O602,'Վարկանիշային չափորոշիչներ'!$G$6:$GE$68,4,FALSE),0)</f>
        <v>0</v>
      </c>
      <c r="AG602" s="93">
        <f>IFERROR(VLOOKUP(P602,'Վարկանիշային չափորոշիչներ'!$G$6:$GE$68,4,FALSE),0)</f>
        <v>0</v>
      </c>
      <c r="AH602" s="93">
        <f>IFERROR(VLOOKUP(Q602,'Վարկանիշային չափորոշիչներ'!$G$6:$GE$68,4,FALSE),0)</f>
        <v>0</v>
      </c>
      <c r="AI602" s="93">
        <f>IFERROR(VLOOKUP(R602,'Վարկանիշային չափորոշիչներ'!$G$6:$GE$68,4,FALSE),0)</f>
        <v>0</v>
      </c>
      <c r="AJ602" s="93">
        <f>IFERROR(VLOOKUP(S602,'Վարկանիշային չափորոշիչներ'!$G$6:$GE$68,4,FALSE),0)</f>
        <v>0</v>
      </c>
      <c r="AK602" s="93">
        <f>IFERROR(VLOOKUP(T602,'Վարկանիշային չափորոշիչներ'!$G$6:$GE$68,4,FALSE),0)</f>
        <v>0</v>
      </c>
      <c r="AL602" s="93">
        <f>IFERROR(VLOOKUP(U602,'Վարկանիշային չափորոշիչներ'!$G$6:$GE$68,4,FALSE),0)</f>
        <v>0</v>
      </c>
      <c r="AM602" s="93">
        <f>IFERROR(VLOOKUP(V602,'Վարկանիշային չափորոշիչներ'!$G$6:$GE$68,4,FALSE),0)</f>
        <v>0</v>
      </c>
      <c r="AN602" s="93">
        <f t="shared" si="168"/>
        <v>0</v>
      </c>
    </row>
    <row r="603" spans="1:40" outlineLevel="2">
      <c r="A603" s="239">
        <v>1041</v>
      </c>
      <c r="B603" s="239">
        <v>11003</v>
      </c>
      <c r="C603" s="333" t="s">
        <v>690</v>
      </c>
      <c r="D603" s="240"/>
      <c r="E603" s="240"/>
      <c r="F603" s="242"/>
      <c r="G603" s="242"/>
      <c r="H603" s="242"/>
      <c r="I603" s="112"/>
      <c r="J603" s="112"/>
      <c r="K603" s="94"/>
      <c r="L603" s="94"/>
      <c r="M603" s="94"/>
      <c r="N603" s="94"/>
      <c r="O603" s="94"/>
      <c r="P603" s="94"/>
      <c r="Q603" s="94"/>
      <c r="R603" s="94"/>
      <c r="S603" s="94"/>
      <c r="T603" s="94"/>
      <c r="U603" s="94"/>
      <c r="V603" s="94"/>
      <c r="W603" s="93">
        <f t="shared" si="174"/>
        <v>0</v>
      </c>
      <c r="X603" s="108"/>
      <c r="Y603" s="108"/>
      <c r="Z603" s="108"/>
      <c r="AA603" s="108"/>
      <c r="AB603" s="93">
        <f>IFERROR(VLOOKUP(K603,'Վարկանիշային չափորոշիչներ'!$G$6:$GE$68,4,FALSE),0)</f>
        <v>0</v>
      </c>
      <c r="AC603" s="93">
        <f>IFERROR(VLOOKUP(L603,'Վարկանիշային չափորոշիչներ'!$G$6:$GE$68,4,FALSE),0)</f>
        <v>0</v>
      </c>
      <c r="AD603" s="93">
        <f>IFERROR(VLOOKUP(M603,'Վարկանիշային չափորոշիչներ'!$G$6:$GE$68,4,FALSE),0)</f>
        <v>0</v>
      </c>
      <c r="AE603" s="93">
        <f>IFERROR(VLOOKUP(N603,'Վարկանիշային չափորոշիչներ'!$G$6:$GE$68,4,FALSE),0)</f>
        <v>0</v>
      </c>
      <c r="AF603" s="93">
        <f>IFERROR(VLOOKUP(O603,'Վարկանիշային չափորոշիչներ'!$G$6:$GE$68,4,FALSE),0)</f>
        <v>0</v>
      </c>
      <c r="AG603" s="93">
        <f>IFERROR(VLOOKUP(P603,'Վարկանիշային չափորոշիչներ'!$G$6:$GE$68,4,FALSE),0)</f>
        <v>0</v>
      </c>
      <c r="AH603" s="93">
        <f>IFERROR(VLOOKUP(Q603,'Վարկանիշային չափորոշիչներ'!$G$6:$GE$68,4,FALSE),0)</f>
        <v>0</v>
      </c>
      <c r="AI603" s="93">
        <f>IFERROR(VLOOKUP(R603,'Վարկանիշային չափորոշիչներ'!$G$6:$GE$68,4,FALSE),0)</f>
        <v>0</v>
      </c>
      <c r="AJ603" s="93">
        <f>IFERROR(VLOOKUP(S603,'Վարկանիշային չափորոշիչներ'!$G$6:$GE$68,4,FALSE),0)</f>
        <v>0</v>
      </c>
      <c r="AK603" s="93">
        <f>IFERROR(VLOOKUP(T603,'Վարկանիշային չափորոշիչներ'!$G$6:$GE$68,4,FALSE),0)</f>
        <v>0</v>
      </c>
      <c r="AL603" s="93">
        <f>IFERROR(VLOOKUP(U603,'Վարկանիշային չափորոշիչներ'!$G$6:$GE$68,4,FALSE),0)</f>
        <v>0</v>
      </c>
      <c r="AM603" s="93">
        <f>IFERROR(VLOOKUP(V603,'Վարկանիշային չափորոշիչներ'!$G$6:$GE$68,4,FALSE),0)</f>
        <v>0</v>
      </c>
      <c r="AN603" s="93">
        <f t="shared" si="168"/>
        <v>0</v>
      </c>
    </row>
    <row r="604" spans="1:40" outlineLevel="2">
      <c r="A604" s="239">
        <v>1041</v>
      </c>
      <c r="B604" s="239">
        <v>11005</v>
      </c>
      <c r="C604" s="333" t="s">
        <v>691</v>
      </c>
      <c r="D604" s="240"/>
      <c r="E604" s="240"/>
      <c r="F604" s="242"/>
      <c r="G604" s="242"/>
      <c r="H604" s="242"/>
      <c r="I604" s="112"/>
      <c r="J604" s="112"/>
      <c r="K604" s="94"/>
      <c r="L604" s="94"/>
      <c r="M604" s="94"/>
      <c r="N604" s="94"/>
      <c r="O604" s="94"/>
      <c r="P604" s="94"/>
      <c r="Q604" s="94"/>
      <c r="R604" s="94"/>
      <c r="S604" s="94"/>
      <c r="T604" s="94"/>
      <c r="U604" s="94"/>
      <c r="V604" s="94"/>
      <c r="W604" s="93">
        <f t="shared" si="174"/>
        <v>0</v>
      </c>
      <c r="X604" s="108"/>
      <c r="Y604" s="108"/>
      <c r="Z604" s="108"/>
      <c r="AA604" s="108"/>
      <c r="AB604" s="93">
        <f>IFERROR(VLOOKUP(K604,'Վարկանիշային չափորոշիչներ'!$G$6:$GE$68,4,FALSE),0)</f>
        <v>0</v>
      </c>
      <c r="AC604" s="93">
        <f>IFERROR(VLOOKUP(L604,'Վարկանիշային չափորոշիչներ'!$G$6:$GE$68,4,FALSE),0)</f>
        <v>0</v>
      </c>
      <c r="AD604" s="93">
        <f>IFERROR(VLOOKUP(M604,'Վարկանիշային չափորոշիչներ'!$G$6:$GE$68,4,FALSE),0)</f>
        <v>0</v>
      </c>
      <c r="AE604" s="93">
        <f>IFERROR(VLOOKUP(N604,'Վարկանիշային չափորոշիչներ'!$G$6:$GE$68,4,FALSE),0)</f>
        <v>0</v>
      </c>
      <c r="AF604" s="93">
        <f>IFERROR(VLOOKUP(O604,'Վարկանիշային չափորոշիչներ'!$G$6:$GE$68,4,FALSE),0)</f>
        <v>0</v>
      </c>
      <c r="AG604" s="93">
        <f>IFERROR(VLOOKUP(P604,'Վարկանիշային չափորոշիչներ'!$G$6:$GE$68,4,FALSE),0)</f>
        <v>0</v>
      </c>
      <c r="AH604" s="93">
        <f>IFERROR(VLOOKUP(Q604,'Վարկանիշային չափորոշիչներ'!$G$6:$GE$68,4,FALSE),0)</f>
        <v>0</v>
      </c>
      <c r="AI604" s="93">
        <f>IFERROR(VLOOKUP(R604,'Վարկանիշային չափորոշիչներ'!$G$6:$GE$68,4,FALSE),0)</f>
        <v>0</v>
      </c>
      <c r="AJ604" s="93">
        <f>IFERROR(VLOOKUP(S604,'Վարկանիշային չափորոշիչներ'!$G$6:$GE$68,4,FALSE),0)</f>
        <v>0</v>
      </c>
      <c r="AK604" s="93">
        <f>IFERROR(VLOOKUP(T604,'Վարկանիշային չափորոշիչներ'!$G$6:$GE$68,4,FALSE),0)</f>
        <v>0</v>
      </c>
      <c r="AL604" s="93">
        <f>IFERROR(VLOOKUP(U604,'Վարկանիշային չափորոշիչներ'!$G$6:$GE$68,4,FALSE),0)</f>
        <v>0</v>
      </c>
      <c r="AM604" s="93">
        <f>IFERROR(VLOOKUP(V604,'Վարկանիշային չափորոշիչներ'!$G$6:$GE$68,4,FALSE),0)</f>
        <v>0</v>
      </c>
      <c r="AN604" s="93">
        <f t="shared" si="168"/>
        <v>0</v>
      </c>
    </row>
    <row r="605" spans="1:40" outlineLevel="2">
      <c r="A605" s="239">
        <v>1041</v>
      </c>
      <c r="B605" s="239">
        <v>11006</v>
      </c>
      <c r="C605" s="333" t="s">
        <v>692</v>
      </c>
      <c r="D605" s="240"/>
      <c r="E605" s="240"/>
      <c r="F605" s="242"/>
      <c r="G605" s="242"/>
      <c r="H605" s="242"/>
      <c r="I605" s="112"/>
      <c r="J605" s="112"/>
      <c r="K605" s="94"/>
      <c r="L605" s="94"/>
      <c r="M605" s="94"/>
      <c r="N605" s="94"/>
      <c r="O605" s="94"/>
      <c r="P605" s="94"/>
      <c r="Q605" s="94"/>
      <c r="R605" s="94"/>
      <c r="S605" s="94"/>
      <c r="T605" s="94"/>
      <c r="U605" s="94"/>
      <c r="V605" s="94"/>
      <c r="W605" s="93">
        <f t="shared" si="174"/>
        <v>0</v>
      </c>
      <c r="X605" s="108"/>
      <c r="Y605" s="108"/>
      <c r="Z605" s="108"/>
      <c r="AA605" s="108"/>
      <c r="AB605" s="93">
        <f>IFERROR(VLOOKUP(K605,'Վարկանիշային չափորոշիչներ'!$G$6:$GE$68,4,FALSE),0)</f>
        <v>0</v>
      </c>
      <c r="AC605" s="93">
        <f>IFERROR(VLOOKUP(L605,'Վարկանիշային չափորոշիչներ'!$G$6:$GE$68,4,FALSE),0)</f>
        <v>0</v>
      </c>
      <c r="AD605" s="93">
        <f>IFERROR(VLOOKUP(M605,'Վարկանիշային չափորոշիչներ'!$G$6:$GE$68,4,FALSE),0)</f>
        <v>0</v>
      </c>
      <c r="AE605" s="93">
        <f>IFERROR(VLOOKUP(N605,'Վարկանիշային չափորոշիչներ'!$G$6:$GE$68,4,FALSE),0)</f>
        <v>0</v>
      </c>
      <c r="AF605" s="93">
        <f>IFERROR(VLOOKUP(O605,'Վարկանիշային չափորոշիչներ'!$G$6:$GE$68,4,FALSE),0)</f>
        <v>0</v>
      </c>
      <c r="AG605" s="93">
        <f>IFERROR(VLOOKUP(P605,'Վարկանիշային չափորոշիչներ'!$G$6:$GE$68,4,FALSE),0)</f>
        <v>0</v>
      </c>
      <c r="AH605" s="93">
        <f>IFERROR(VLOOKUP(Q605,'Վարկանիշային չափորոշիչներ'!$G$6:$GE$68,4,FALSE),0)</f>
        <v>0</v>
      </c>
      <c r="AI605" s="93">
        <f>IFERROR(VLOOKUP(R605,'Վարկանիշային չափորոշիչներ'!$G$6:$GE$68,4,FALSE),0)</f>
        <v>0</v>
      </c>
      <c r="AJ605" s="93">
        <f>IFERROR(VLOOKUP(S605,'Վարկանիշային չափորոշիչներ'!$G$6:$GE$68,4,FALSE),0)</f>
        <v>0</v>
      </c>
      <c r="AK605" s="93">
        <f>IFERROR(VLOOKUP(T605,'Վարկանիշային չափորոշիչներ'!$G$6:$GE$68,4,FALSE),0)</f>
        <v>0</v>
      </c>
      <c r="AL605" s="93">
        <f>IFERROR(VLOOKUP(U605,'Վարկանիշային չափորոշիչներ'!$G$6:$GE$68,4,FALSE),0)</f>
        <v>0</v>
      </c>
      <c r="AM605" s="93">
        <f>IFERROR(VLOOKUP(V605,'Վարկանիշային չափորոշիչներ'!$G$6:$GE$68,4,FALSE),0)</f>
        <v>0</v>
      </c>
      <c r="AN605" s="93">
        <f t="shared" si="168"/>
        <v>0</v>
      </c>
    </row>
    <row r="606" spans="1:40" outlineLevel="2">
      <c r="A606" s="239">
        <v>1041</v>
      </c>
      <c r="B606" s="239">
        <v>11007</v>
      </c>
      <c r="C606" s="333" t="s">
        <v>693</v>
      </c>
      <c r="D606" s="240"/>
      <c r="E606" s="240"/>
      <c r="F606" s="242"/>
      <c r="G606" s="242"/>
      <c r="H606" s="242"/>
      <c r="I606" s="112"/>
      <c r="J606" s="112"/>
      <c r="K606" s="94"/>
      <c r="L606" s="94"/>
      <c r="M606" s="94"/>
      <c r="N606" s="94"/>
      <c r="O606" s="94"/>
      <c r="P606" s="94"/>
      <c r="Q606" s="94"/>
      <c r="R606" s="94"/>
      <c r="S606" s="94"/>
      <c r="T606" s="94"/>
      <c r="U606" s="94"/>
      <c r="V606" s="94"/>
      <c r="W606" s="93">
        <f t="shared" si="174"/>
        <v>0</v>
      </c>
      <c r="X606" s="108"/>
      <c r="Y606" s="108"/>
      <c r="Z606" s="108"/>
      <c r="AA606" s="108"/>
      <c r="AB606" s="93">
        <f>IFERROR(VLOOKUP(K606,'Վարկանիշային չափորոշիչներ'!$G$6:$GE$68,4,FALSE),0)</f>
        <v>0</v>
      </c>
      <c r="AC606" s="93">
        <f>IFERROR(VLOOKUP(L606,'Վարկանիշային չափորոշիչներ'!$G$6:$GE$68,4,FALSE),0)</f>
        <v>0</v>
      </c>
      <c r="AD606" s="93">
        <f>IFERROR(VLOOKUP(M606,'Վարկանիշային չափորոշիչներ'!$G$6:$GE$68,4,FALSE),0)</f>
        <v>0</v>
      </c>
      <c r="AE606" s="93">
        <f>IFERROR(VLOOKUP(N606,'Վարկանիշային չափորոշիչներ'!$G$6:$GE$68,4,FALSE),0)</f>
        <v>0</v>
      </c>
      <c r="AF606" s="93">
        <f>IFERROR(VLOOKUP(O606,'Վարկանիշային չափորոշիչներ'!$G$6:$GE$68,4,FALSE),0)</f>
        <v>0</v>
      </c>
      <c r="AG606" s="93">
        <f>IFERROR(VLOOKUP(P606,'Վարկանիշային չափորոշիչներ'!$G$6:$GE$68,4,FALSE),0)</f>
        <v>0</v>
      </c>
      <c r="AH606" s="93">
        <f>IFERROR(VLOOKUP(Q606,'Վարկանիշային չափորոշիչներ'!$G$6:$GE$68,4,FALSE),0)</f>
        <v>0</v>
      </c>
      <c r="AI606" s="93">
        <f>IFERROR(VLOOKUP(R606,'Վարկանիշային չափորոշիչներ'!$G$6:$GE$68,4,FALSE),0)</f>
        <v>0</v>
      </c>
      <c r="AJ606" s="93">
        <f>IFERROR(VLOOKUP(S606,'Վարկանիշային չափորոշիչներ'!$G$6:$GE$68,4,FALSE),0)</f>
        <v>0</v>
      </c>
      <c r="AK606" s="93">
        <f>IFERROR(VLOOKUP(T606,'Վարկանիշային չափորոշիչներ'!$G$6:$GE$68,4,FALSE),0)</f>
        <v>0</v>
      </c>
      <c r="AL606" s="93">
        <f>IFERROR(VLOOKUP(U606,'Վարկանիշային չափորոշիչներ'!$G$6:$GE$68,4,FALSE),0)</f>
        <v>0</v>
      </c>
      <c r="AM606" s="93">
        <f>IFERROR(VLOOKUP(V606,'Վարկանիշային չափորոշիչներ'!$G$6:$GE$68,4,FALSE),0)</f>
        <v>0</v>
      </c>
      <c r="AN606" s="93">
        <f t="shared" si="168"/>
        <v>0</v>
      </c>
    </row>
    <row r="607" spans="1:40" ht="24" outlineLevel="2">
      <c r="A607" s="239">
        <v>1041</v>
      </c>
      <c r="B607" s="239">
        <v>11009</v>
      </c>
      <c r="C607" s="333" t="s">
        <v>694</v>
      </c>
      <c r="D607" s="240"/>
      <c r="E607" s="240"/>
      <c r="F607" s="242"/>
      <c r="G607" s="242"/>
      <c r="H607" s="242"/>
      <c r="I607" s="112"/>
      <c r="J607" s="112"/>
      <c r="K607" s="94"/>
      <c r="L607" s="94"/>
      <c r="M607" s="94"/>
      <c r="N607" s="94"/>
      <c r="O607" s="94"/>
      <c r="P607" s="94"/>
      <c r="Q607" s="94"/>
      <c r="R607" s="94"/>
      <c r="S607" s="94"/>
      <c r="T607" s="94"/>
      <c r="U607" s="94"/>
      <c r="V607" s="94"/>
      <c r="W607" s="93">
        <f t="shared" si="174"/>
        <v>0</v>
      </c>
      <c r="X607" s="108"/>
      <c r="Y607" s="108"/>
      <c r="Z607" s="108"/>
      <c r="AA607" s="108"/>
      <c r="AB607" s="93">
        <f>IFERROR(VLOOKUP(K607,'Վարկանիշային չափորոշիչներ'!$G$6:$GE$68,4,FALSE),0)</f>
        <v>0</v>
      </c>
      <c r="AC607" s="93">
        <f>IFERROR(VLOOKUP(L607,'Վարկանիշային չափորոշիչներ'!$G$6:$GE$68,4,FALSE),0)</f>
        <v>0</v>
      </c>
      <c r="AD607" s="93">
        <f>IFERROR(VLOOKUP(M607,'Վարկանիշային չափորոշիչներ'!$G$6:$GE$68,4,FALSE),0)</f>
        <v>0</v>
      </c>
      <c r="AE607" s="93">
        <f>IFERROR(VLOOKUP(N607,'Վարկանիշային չափորոշիչներ'!$G$6:$GE$68,4,FALSE),0)</f>
        <v>0</v>
      </c>
      <c r="AF607" s="93">
        <f>IFERROR(VLOOKUP(O607,'Վարկանիշային չափորոշիչներ'!$G$6:$GE$68,4,FALSE),0)</f>
        <v>0</v>
      </c>
      <c r="AG607" s="93">
        <f>IFERROR(VLOOKUP(P607,'Վարկանիշային չափորոշիչներ'!$G$6:$GE$68,4,FALSE),0)</f>
        <v>0</v>
      </c>
      <c r="AH607" s="93">
        <f>IFERROR(VLOOKUP(Q607,'Վարկանիշային չափորոշիչներ'!$G$6:$GE$68,4,FALSE),0)</f>
        <v>0</v>
      </c>
      <c r="AI607" s="93">
        <f>IFERROR(VLOOKUP(R607,'Վարկանիշային չափորոշիչներ'!$G$6:$GE$68,4,FALSE),0)</f>
        <v>0</v>
      </c>
      <c r="AJ607" s="93">
        <f>IFERROR(VLOOKUP(S607,'Վարկանիշային չափորոշիչներ'!$G$6:$GE$68,4,FALSE),0)</f>
        <v>0</v>
      </c>
      <c r="AK607" s="93">
        <f>IFERROR(VLOOKUP(T607,'Վարկանիշային չափորոշիչներ'!$G$6:$GE$68,4,FALSE),0)</f>
        <v>0</v>
      </c>
      <c r="AL607" s="93">
        <f>IFERROR(VLOOKUP(U607,'Վարկանիշային չափորոշիչներ'!$G$6:$GE$68,4,FALSE),0)</f>
        <v>0</v>
      </c>
      <c r="AM607" s="93">
        <f>IFERROR(VLOOKUP(V607,'Վարկանիշային չափորոշիչներ'!$G$6:$GE$68,4,FALSE),0)</f>
        <v>0</v>
      </c>
      <c r="AN607" s="93">
        <f t="shared" si="168"/>
        <v>0</v>
      </c>
    </row>
    <row r="608" spans="1:40" ht="24" outlineLevel="2">
      <c r="A608" s="239">
        <v>1041</v>
      </c>
      <c r="B608" s="239">
        <v>11010</v>
      </c>
      <c r="C608" s="333" t="s">
        <v>695</v>
      </c>
      <c r="D608" s="240"/>
      <c r="E608" s="240"/>
      <c r="F608" s="242"/>
      <c r="G608" s="242"/>
      <c r="H608" s="242"/>
      <c r="I608" s="112"/>
      <c r="J608" s="112"/>
      <c r="K608" s="94"/>
      <c r="L608" s="94"/>
      <c r="M608" s="94"/>
      <c r="N608" s="94"/>
      <c r="O608" s="94"/>
      <c r="P608" s="94"/>
      <c r="Q608" s="94"/>
      <c r="R608" s="94"/>
      <c r="S608" s="94"/>
      <c r="T608" s="94"/>
      <c r="U608" s="94"/>
      <c r="V608" s="94"/>
      <c r="W608" s="93">
        <f t="shared" si="174"/>
        <v>0</v>
      </c>
      <c r="X608" s="108"/>
      <c r="Y608" s="108"/>
      <c r="Z608" s="108"/>
      <c r="AA608" s="108"/>
      <c r="AB608" s="93">
        <f>IFERROR(VLOOKUP(K608,'Վարկանիշային չափորոշիչներ'!$G$6:$GE$68,4,FALSE),0)</f>
        <v>0</v>
      </c>
      <c r="AC608" s="93">
        <f>IFERROR(VLOOKUP(L608,'Վարկանիշային չափորոշիչներ'!$G$6:$GE$68,4,FALSE),0)</f>
        <v>0</v>
      </c>
      <c r="AD608" s="93">
        <f>IFERROR(VLOOKUP(M608,'Վարկանիշային չափորոշիչներ'!$G$6:$GE$68,4,FALSE),0)</f>
        <v>0</v>
      </c>
      <c r="AE608" s="93">
        <f>IFERROR(VLOOKUP(N608,'Վարկանիշային չափորոշիչներ'!$G$6:$GE$68,4,FALSE),0)</f>
        <v>0</v>
      </c>
      <c r="AF608" s="93">
        <f>IFERROR(VLOOKUP(O608,'Վարկանիշային չափորոշիչներ'!$G$6:$GE$68,4,FALSE),0)</f>
        <v>0</v>
      </c>
      <c r="AG608" s="93">
        <f>IFERROR(VLOOKUP(P608,'Վարկանիշային չափորոշիչներ'!$G$6:$GE$68,4,FALSE),0)</f>
        <v>0</v>
      </c>
      <c r="AH608" s="93">
        <f>IFERROR(VLOOKUP(Q608,'Վարկանիշային չափորոշիչներ'!$G$6:$GE$68,4,FALSE),0)</f>
        <v>0</v>
      </c>
      <c r="AI608" s="93">
        <f>IFERROR(VLOOKUP(R608,'Վարկանիշային չափորոշիչներ'!$G$6:$GE$68,4,FALSE),0)</f>
        <v>0</v>
      </c>
      <c r="AJ608" s="93">
        <f>IFERROR(VLOOKUP(S608,'Վարկանիշային չափորոշիչներ'!$G$6:$GE$68,4,FALSE),0)</f>
        <v>0</v>
      </c>
      <c r="AK608" s="93">
        <f>IFERROR(VLOOKUP(T608,'Վարկանիշային չափորոշիչներ'!$G$6:$GE$68,4,FALSE),0)</f>
        <v>0</v>
      </c>
      <c r="AL608" s="93">
        <f>IFERROR(VLOOKUP(U608,'Վարկանիշային չափորոշիչներ'!$G$6:$GE$68,4,FALSE),0)</f>
        <v>0</v>
      </c>
      <c r="AM608" s="93">
        <f>IFERROR(VLOOKUP(V608,'Վարկանիշային չափորոշիչներ'!$G$6:$GE$68,4,FALSE),0)</f>
        <v>0</v>
      </c>
      <c r="AN608" s="93">
        <f t="shared" si="168"/>
        <v>0</v>
      </c>
    </row>
    <row r="609" spans="1:40" ht="24" outlineLevel="2">
      <c r="A609" s="239">
        <v>1041</v>
      </c>
      <c r="B609" s="239">
        <v>11011</v>
      </c>
      <c r="C609" s="333" t="s">
        <v>696</v>
      </c>
      <c r="D609" s="240"/>
      <c r="E609" s="240"/>
      <c r="F609" s="242"/>
      <c r="G609" s="242"/>
      <c r="H609" s="242"/>
      <c r="I609" s="112"/>
      <c r="J609" s="112"/>
      <c r="K609" s="94"/>
      <c r="L609" s="94"/>
      <c r="M609" s="94"/>
      <c r="N609" s="94"/>
      <c r="O609" s="94"/>
      <c r="P609" s="94"/>
      <c r="Q609" s="94"/>
      <c r="R609" s="94"/>
      <c r="S609" s="94"/>
      <c r="T609" s="94"/>
      <c r="U609" s="94"/>
      <c r="V609" s="94"/>
      <c r="W609" s="93">
        <f t="shared" si="174"/>
        <v>0</v>
      </c>
      <c r="X609" s="108"/>
      <c r="Y609" s="108"/>
      <c r="Z609" s="108"/>
      <c r="AA609" s="108"/>
      <c r="AB609" s="93">
        <f>IFERROR(VLOOKUP(K609,'Վարկանիշային չափորոշիչներ'!$G$6:$GE$68,4,FALSE),0)</f>
        <v>0</v>
      </c>
      <c r="AC609" s="93">
        <f>IFERROR(VLOOKUP(L609,'Վարկանիշային չափորոշիչներ'!$G$6:$GE$68,4,FALSE),0)</f>
        <v>0</v>
      </c>
      <c r="AD609" s="93">
        <f>IFERROR(VLOOKUP(M609,'Վարկանիշային չափորոշիչներ'!$G$6:$GE$68,4,FALSE),0)</f>
        <v>0</v>
      </c>
      <c r="AE609" s="93">
        <f>IFERROR(VLOOKUP(N609,'Վարկանիշային չափորոշիչներ'!$G$6:$GE$68,4,FALSE),0)</f>
        <v>0</v>
      </c>
      <c r="AF609" s="93">
        <f>IFERROR(VLOOKUP(O609,'Վարկանիշային չափորոշիչներ'!$G$6:$GE$68,4,FALSE),0)</f>
        <v>0</v>
      </c>
      <c r="AG609" s="93">
        <f>IFERROR(VLOOKUP(P609,'Վարկանիշային չափորոշիչներ'!$G$6:$GE$68,4,FALSE),0)</f>
        <v>0</v>
      </c>
      <c r="AH609" s="93">
        <f>IFERROR(VLOOKUP(Q609,'Վարկանիշային չափորոշիչներ'!$G$6:$GE$68,4,FALSE),0)</f>
        <v>0</v>
      </c>
      <c r="AI609" s="93">
        <f>IFERROR(VLOOKUP(R609,'Վարկանիշային չափորոշիչներ'!$G$6:$GE$68,4,FALSE),0)</f>
        <v>0</v>
      </c>
      <c r="AJ609" s="93">
        <f>IFERROR(VLOOKUP(S609,'Վարկանիշային չափորոշիչներ'!$G$6:$GE$68,4,FALSE),0)</f>
        <v>0</v>
      </c>
      <c r="AK609" s="93">
        <f>IFERROR(VLOOKUP(T609,'Վարկանիշային չափորոշիչներ'!$G$6:$GE$68,4,FALSE),0)</f>
        <v>0</v>
      </c>
      <c r="AL609" s="93">
        <f>IFERROR(VLOOKUP(U609,'Վարկանիշային չափորոշիչներ'!$G$6:$GE$68,4,FALSE),0)</f>
        <v>0</v>
      </c>
      <c r="AM609" s="93">
        <f>IFERROR(VLOOKUP(V609,'Վարկանիշային չափորոշիչներ'!$G$6:$GE$68,4,FALSE),0)</f>
        <v>0</v>
      </c>
      <c r="AN609" s="93">
        <f t="shared" si="168"/>
        <v>0</v>
      </c>
    </row>
    <row r="610" spans="1:40" ht="24" outlineLevel="2">
      <c r="A610" s="239">
        <v>1041</v>
      </c>
      <c r="B610" s="239">
        <v>11012</v>
      </c>
      <c r="C610" s="333" t="s">
        <v>697</v>
      </c>
      <c r="D610" s="240"/>
      <c r="E610" s="240"/>
      <c r="F610" s="242"/>
      <c r="G610" s="242"/>
      <c r="H610" s="242"/>
      <c r="I610" s="112"/>
      <c r="J610" s="112"/>
      <c r="K610" s="94"/>
      <c r="L610" s="94"/>
      <c r="M610" s="94"/>
      <c r="N610" s="94"/>
      <c r="O610" s="94"/>
      <c r="P610" s="94"/>
      <c r="Q610" s="94"/>
      <c r="R610" s="94"/>
      <c r="S610" s="94"/>
      <c r="T610" s="94"/>
      <c r="U610" s="94"/>
      <c r="V610" s="94"/>
      <c r="W610" s="93">
        <f t="shared" si="174"/>
        <v>0</v>
      </c>
      <c r="X610" s="108"/>
      <c r="Y610" s="108"/>
      <c r="Z610" s="108"/>
      <c r="AA610" s="108"/>
      <c r="AB610" s="93">
        <f>IFERROR(VLOOKUP(K610,'Վարկանիշային չափորոշիչներ'!$G$6:$GE$68,4,FALSE),0)</f>
        <v>0</v>
      </c>
      <c r="AC610" s="93">
        <f>IFERROR(VLOOKUP(L610,'Վարկանիշային չափորոշիչներ'!$G$6:$GE$68,4,FALSE),0)</f>
        <v>0</v>
      </c>
      <c r="AD610" s="93">
        <f>IFERROR(VLOOKUP(M610,'Վարկանիշային չափորոշիչներ'!$G$6:$GE$68,4,FALSE),0)</f>
        <v>0</v>
      </c>
      <c r="AE610" s="93">
        <f>IFERROR(VLOOKUP(N610,'Վարկանիշային չափորոշիչներ'!$G$6:$GE$68,4,FALSE),0)</f>
        <v>0</v>
      </c>
      <c r="AF610" s="93">
        <f>IFERROR(VLOOKUP(O610,'Վարկանիշային չափորոշիչներ'!$G$6:$GE$68,4,FALSE),0)</f>
        <v>0</v>
      </c>
      <c r="AG610" s="93">
        <f>IFERROR(VLOOKUP(P610,'Վարկանիշային չափորոշիչներ'!$G$6:$GE$68,4,FALSE),0)</f>
        <v>0</v>
      </c>
      <c r="AH610" s="93">
        <f>IFERROR(VLOOKUP(Q610,'Վարկանիշային չափորոշիչներ'!$G$6:$GE$68,4,FALSE),0)</f>
        <v>0</v>
      </c>
      <c r="AI610" s="93">
        <f>IFERROR(VLOOKUP(R610,'Վարկանիշային չափորոշիչներ'!$G$6:$GE$68,4,FALSE),0)</f>
        <v>0</v>
      </c>
      <c r="AJ610" s="93">
        <f>IFERROR(VLOOKUP(S610,'Վարկանիշային չափորոշիչներ'!$G$6:$GE$68,4,FALSE),0)</f>
        <v>0</v>
      </c>
      <c r="AK610" s="93">
        <f>IFERROR(VLOOKUP(T610,'Վարկանիշային չափորոշիչներ'!$G$6:$GE$68,4,FALSE),0)</f>
        <v>0</v>
      </c>
      <c r="AL610" s="93">
        <f>IFERROR(VLOOKUP(U610,'Վարկանիշային չափորոշիչներ'!$G$6:$GE$68,4,FALSE),0)</f>
        <v>0</v>
      </c>
      <c r="AM610" s="93">
        <f>IFERROR(VLOOKUP(V610,'Վարկանիշային չափորոշիչներ'!$G$6:$GE$68,4,FALSE),0)</f>
        <v>0</v>
      </c>
      <c r="AN610" s="93">
        <f t="shared" si="168"/>
        <v>0</v>
      </c>
    </row>
    <row r="611" spans="1:40" ht="24" outlineLevel="2">
      <c r="A611" s="239">
        <v>1041</v>
      </c>
      <c r="B611" s="239">
        <v>11019</v>
      </c>
      <c r="C611" s="333" t="s">
        <v>698</v>
      </c>
      <c r="D611" s="240"/>
      <c r="E611" s="240"/>
      <c r="F611" s="242"/>
      <c r="G611" s="242"/>
      <c r="H611" s="242"/>
      <c r="I611" s="112"/>
      <c r="J611" s="112"/>
      <c r="K611" s="94"/>
      <c r="L611" s="94"/>
      <c r="M611" s="94"/>
      <c r="N611" s="94"/>
      <c r="O611" s="94"/>
      <c r="P611" s="94"/>
      <c r="Q611" s="94"/>
      <c r="R611" s="94"/>
      <c r="S611" s="94"/>
      <c r="T611" s="94"/>
      <c r="U611" s="94"/>
      <c r="V611" s="94"/>
      <c r="W611" s="93">
        <f t="shared" si="174"/>
        <v>0</v>
      </c>
      <c r="X611" s="108"/>
      <c r="Y611" s="108"/>
      <c r="Z611" s="108"/>
      <c r="AA611" s="108"/>
      <c r="AB611" s="93">
        <f>IFERROR(VLOOKUP(K611,'Վարկանիշային չափորոշիչներ'!$G$6:$GE$68,4,FALSE),0)</f>
        <v>0</v>
      </c>
      <c r="AC611" s="93">
        <f>IFERROR(VLOOKUP(L611,'Վարկանիշային չափորոշիչներ'!$G$6:$GE$68,4,FALSE),0)</f>
        <v>0</v>
      </c>
      <c r="AD611" s="93">
        <f>IFERROR(VLOOKUP(M611,'Վարկանիշային չափորոշիչներ'!$G$6:$GE$68,4,FALSE),0)</f>
        <v>0</v>
      </c>
      <c r="AE611" s="93">
        <f>IFERROR(VLOOKUP(N611,'Վարկանիշային չափորոշիչներ'!$G$6:$GE$68,4,FALSE),0)</f>
        <v>0</v>
      </c>
      <c r="AF611" s="93">
        <f>IFERROR(VLOOKUP(O611,'Վարկանիշային չափորոշիչներ'!$G$6:$GE$68,4,FALSE),0)</f>
        <v>0</v>
      </c>
      <c r="AG611" s="93">
        <f>IFERROR(VLOOKUP(P611,'Վարկանիշային չափորոշիչներ'!$G$6:$GE$68,4,FALSE),0)</f>
        <v>0</v>
      </c>
      <c r="AH611" s="93">
        <f>IFERROR(VLOOKUP(Q611,'Վարկանիշային չափորոշիչներ'!$G$6:$GE$68,4,FALSE),0)</f>
        <v>0</v>
      </c>
      <c r="AI611" s="93">
        <f>IFERROR(VLOOKUP(R611,'Վարկանիշային չափորոշիչներ'!$G$6:$GE$68,4,FALSE),0)</f>
        <v>0</v>
      </c>
      <c r="AJ611" s="93">
        <f>IFERROR(VLOOKUP(S611,'Վարկանիշային չափորոշիչներ'!$G$6:$GE$68,4,FALSE),0)</f>
        <v>0</v>
      </c>
      <c r="AK611" s="93">
        <f>IFERROR(VLOOKUP(T611,'Վարկանիշային չափորոշիչներ'!$G$6:$GE$68,4,FALSE),0)</f>
        <v>0</v>
      </c>
      <c r="AL611" s="93">
        <f>IFERROR(VLOOKUP(U611,'Վարկանիշային չափորոշիչներ'!$G$6:$GE$68,4,FALSE),0)</f>
        <v>0</v>
      </c>
      <c r="AM611" s="93">
        <f>IFERROR(VLOOKUP(V611,'Վարկանիշային չափորոշիչներ'!$G$6:$GE$68,4,FALSE),0)</f>
        <v>0</v>
      </c>
      <c r="AN611" s="93">
        <f t="shared" si="168"/>
        <v>0</v>
      </c>
    </row>
    <row r="612" spans="1:40" ht="24" outlineLevel="2">
      <c r="A612" s="239">
        <v>1041</v>
      </c>
      <c r="B612" s="239">
        <v>11020</v>
      </c>
      <c r="C612" s="333" t="s">
        <v>699</v>
      </c>
      <c r="D612" s="240"/>
      <c r="E612" s="240"/>
      <c r="F612" s="242"/>
      <c r="G612" s="242"/>
      <c r="H612" s="242"/>
      <c r="I612" s="112"/>
      <c r="J612" s="112"/>
      <c r="K612" s="94"/>
      <c r="L612" s="94"/>
      <c r="M612" s="94"/>
      <c r="N612" s="94"/>
      <c r="O612" s="94"/>
      <c r="P612" s="94"/>
      <c r="Q612" s="94"/>
      <c r="R612" s="94"/>
      <c r="S612" s="94"/>
      <c r="T612" s="94"/>
      <c r="U612" s="94"/>
      <c r="V612" s="94"/>
      <c r="W612" s="93">
        <f t="shared" si="174"/>
        <v>0</v>
      </c>
      <c r="X612" s="108"/>
      <c r="Y612" s="108"/>
      <c r="Z612" s="108"/>
      <c r="AA612" s="108"/>
      <c r="AB612" s="93">
        <f>IFERROR(VLOOKUP(K612,'Վարկանիշային չափորոշիչներ'!$G$6:$GE$68,4,FALSE),0)</f>
        <v>0</v>
      </c>
      <c r="AC612" s="93">
        <f>IFERROR(VLOOKUP(L612,'Վարկանիշային չափորոշիչներ'!$G$6:$GE$68,4,FALSE),0)</f>
        <v>0</v>
      </c>
      <c r="AD612" s="93">
        <f>IFERROR(VLOOKUP(M612,'Վարկանիշային չափորոշիչներ'!$G$6:$GE$68,4,FALSE),0)</f>
        <v>0</v>
      </c>
      <c r="AE612" s="93">
        <f>IFERROR(VLOOKUP(N612,'Վարկանիշային չափորոշիչներ'!$G$6:$GE$68,4,FALSE),0)</f>
        <v>0</v>
      </c>
      <c r="AF612" s="93">
        <f>IFERROR(VLOOKUP(O612,'Վարկանիշային չափորոշիչներ'!$G$6:$GE$68,4,FALSE),0)</f>
        <v>0</v>
      </c>
      <c r="AG612" s="93">
        <f>IFERROR(VLOOKUP(P612,'Վարկանիշային չափորոշիչներ'!$G$6:$GE$68,4,FALSE),0)</f>
        <v>0</v>
      </c>
      <c r="AH612" s="93">
        <f>IFERROR(VLOOKUP(Q612,'Վարկանիշային չափորոշիչներ'!$G$6:$GE$68,4,FALSE),0)</f>
        <v>0</v>
      </c>
      <c r="AI612" s="93">
        <f>IFERROR(VLOOKUP(R612,'Վարկանիշային չափորոշիչներ'!$G$6:$GE$68,4,FALSE),0)</f>
        <v>0</v>
      </c>
      <c r="AJ612" s="93">
        <f>IFERROR(VLOOKUP(S612,'Վարկանիշային չափորոշիչներ'!$G$6:$GE$68,4,FALSE),0)</f>
        <v>0</v>
      </c>
      <c r="AK612" s="93">
        <f>IFERROR(VLOOKUP(T612,'Վարկանիշային չափորոշիչներ'!$G$6:$GE$68,4,FALSE),0)</f>
        <v>0</v>
      </c>
      <c r="AL612" s="93">
        <f>IFERROR(VLOOKUP(U612,'Վարկանիշային չափորոշիչներ'!$G$6:$GE$68,4,FALSE),0)</f>
        <v>0</v>
      </c>
      <c r="AM612" s="93">
        <f>IFERROR(VLOOKUP(V612,'Վարկանիշային չափորոշիչներ'!$G$6:$GE$68,4,FALSE),0)</f>
        <v>0</v>
      </c>
      <c r="AN612" s="93">
        <f t="shared" si="168"/>
        <v>0</v>
      </c>
    </row>
    <row r="613" spans="1:40" ht="48" outlineLevel="2">
      <c r="A613" s="239">
        <v>1041</v>
      </c>
      <c r="B613" s="239">
        <v>11021</v>
      </c>
      <c r="C613" s="333" t="s">
        <v>700</v>
      </c>
      <c r="D613" s="240"/>
      <c r="E613" s="240"/>
      <c r="F613" s="242"/>
      <c r="G613" s="242"/>
      <c r="H613" s="242"/>
      <c r="I613" s="112"/>
      <c r="J613" s="112"/>
      <c r="K613" s="94"/>
      <c r="L613" s="94"/>
      <c r="M613" s="94"/>
      <c r="N613" s="94"/>
      <c r="O613" s="94"/>
      <c r="P613" s="94"/>
      <c r="Q613" s="94"/>
      <c r="R613" s="94"/>
      <c r="S613" s="94"/>
      <c r="T613" s="94"/>
      <c r="U613" s="94"/>
      <c r="V613" s="94"/>
      <c r="W613" s="93">
        <f t="shared" si="174"/>
        <v>0</v>
      </c>
      <c r="X613" s="108"/>
      <c r="Y613" s="108"/>
      <c r="Z613" s="108"/>
      <c r="AA613" s="108"/>
      <c r="AB613" s="93">
        <f>IFERROR(VLOOKUP(K613,'Վարկանիշային չափորոշիչներ'!$G$6:$GE$68,4,FALSE),0)</f>
        <v>0</v>
      </c>
      <c r="AC613" s="93">
        <f>IFERROR(VLOOKUP(L613,'Վարկանիշային չափորոշիչներ'!$G$6:$GE$68,4,FALSE),0)</f>
        <v>0</v>
      </c>
      <c r="AD613" s="93">
        <f>IFERROR(VLOOKUP(M613,'Վարկանիշային չափորոշիչներ'!$G$6:$GE$68,4,FALSE),0)</f>
        <v>0</v>
      </c>
      <c r="AE613" s="93">
        <f>IFERROR(VLOOKUP(N613,'Վարկանիշային չափորոշիչներ'!$G$6:$GE$68,4,FALSE),0)</f>
        <v>0</v>
      </c>
      <c r="AF613" s="93">
        <f>IFERROR(VLOOKUP(O613,'Վարկանիշային չափորոշիչներ'!$G$6:$GE$68,4,FALSE),0)</f>
        <v>0</v>
      </c>
      <c r="AG613" s="93">
        <f>IFERROR(VLOOKUP(P613,'Վարկանիշային չափորոշիչներ'!$G$6:$GE$68,4,FALSE),0)</f>
        <v>0</v>
      </c>
      <c r="AH613" s="93">
        <f>IFERROR(VLOOKUP(Q613,'Վարկանիշային չափորոշիչներ'!$G$6:$GE$68,4,FALSE),0)</f>
        <v>0</v>
      </c>
      <c r="AI613" s="93">
        <f>IFERROR(VLOOKUP(R613,'Վարկանիշային չափորոշիչներ'!$G$6:$GE$68,4,FALSE),0)</f>
        <v>0</v>
      </c>
      <c r="AJ613" s="93">
        <f>IFERROR(VLOOKUP(S613,'Վարկանիշային չափորոշիչներ'!$G$6:$GE$68,4,FALSE),0)</f>
        <v>0</v>
      </c>
      <c r="AK613" s="93">
        <f>IFERROR(VLOOKUP(T613,'Վարկանիշային չափորոշիչներ'!$G$6:$GE$68,4,FALSE),0)</f>
        <v>0</v>
      </c>
      <c r="AL613" s="93">
        <f>IFERROR(VLOOKUP(U613,'Վարկանիշային չափորոշիչներ'!$G$6:$GE$68,4,FALSE),0)</f>
        <v>0</v>
      </c>
      <c r="AM613" s="93">
        <f>IFERROR(VLOOKUP(V613,'Վարկանիշային չափորոշիչներ'!$G$6:$GE$68,4,FALSE),0)</f>
        <v>0</v>
      </c>
      <c r="AN613" s="93">
        <f t="shared" si="168"/>
        <v>0</v>
      </c>
    </row>
    <row r="614" spans="1:40" ht="24" outlineLevel="2">
      <c r="A614" s="239">
        <v>1041</v>
      </c>
      <c r="B614" s="239">
        <v>11022</v>
      </c>
      <c r="C614" s="333" t="s">
        <v>701</v>
      </c>
      <c r="D614" s="240"/>
      <c r="E614" s="240"/>
      <c r="F614" s="242"/>
      <c r="G614" s="242"/>
      <c r="H614" s="242"/>
      <c r="I614" s="112"/>
      <c r="J614" s="112"/>
      <c r="K614" s="94"/>
      <c r="L614" s="94"/>
      <c r="M614" s="94"/>
      <c r="N614" s="94"/>
      <c r="O614" s="94"/>
      <c r="P614" s="94"/>
      <c r="Q614" s="94"/>
      <c r="R614" s="94"/>
      <c r="S614" s="94"/>
      <c r="T614" s="94"/>
      <c r="U614" s="94"/>
      <c r="V614" s="94"/>
      <c r="W614" s="93">
        <f t="shared" si="174"/>
        <v>0</v>
      </c>
      <c r="X614" s="108"/>
      <c r="Y614" s="108"/>
      <c r="Z614" s="108"/>
      <c r="AA614" s="108"/>
      <c r="AB614" s="93">
        <f>IFERROR(VLOOKUP(K614,'Վարկանիշային չափորոշիչներ'!$G$6:$GE$68,4,FALSE),0)</f>
        <v>0</v>
      </c>
      <c r="AC614" s="93">
        <f>IFERROR(VLOOKUP(L614,'Վարկանիշային չափորոշիչներ'!$G$6:$GE$68,4,FALSE),0)</f>
        <v>0</v>
      </c>
      <c r="AD614" s="93">
        <f>IFERROR(VLOOKUP(M614,'Վարկանիշային չափորոշիչներ'!$G$6:$GE$68,4,FALSE),0)</f>
        <v>0</v>
      </c>
      <c r="AE614" s="93">
        <f>IFERROR(VLOOKUP(N614,'Վարկանիշային չափորոշիչներ'!$G$6:$GE$68,4,FALSE),0)</f>
        <v>0</v>
      </c>
      <c r="AF614" s="93">
        <f>IFERROR(VLOOKUP(O614,'Վարկանիշային չափորոշիչներ'!$G$6:$GE$68,4,FALSE),0)</f>
        <v>0</v>
      </c>
      <c r="AG614" s="93">
        <f>IFERROR(VLOOKUP(P614,'Վարկանիշային չափորոշիչներ'!$G$6:$GE$68,4,FALSE),0)</f>
        <v>0</v>
      </c>
      <c r="AH614" s="93">
        <f>IFERROR(VLOOKUP(Q614,'Վարկանիշային չափորոշիչներ'!$G$6:$GE$68,4,FALSE),0)</f>
        <v>0</v>
      </c>
      <c r="AI614" s="93">
        <f>IFERROR(VLOOKUP(R614,'Վարկանիշային չափորոշիչներ'!$G$6:$GE$68,4,FALSE),0)</f>
        <v>0</v>
      </c>
      <c r="AJ614" s="93">
        <f>IFERROR(VLOOKUP(S614,'Վարկանիշային չափորոշիչներ'!$G$6:$GE$68,4,FALSE),0)</f>
        <v>0</v>
      </c>
      <c r="AK614" s="93">
        <f>IFERROR(VLOOKUP(T614,'Վարկանիշային չափորոշիչներ'!$G$6:$GE$68,4,FALSE),0)</f>
        <v>0</v>
      </c>
      <c r="AL614" s="93">
        <f>IFERROR(VLOOKUP(U614,'Վարկանիշային չափորոշիչներ'!$G$6:$GE$68,4,FALSE),0)</f>
        <v>0</v>
      </c>
      <c r="AM614" s="93">
        <f>IFERROR(VLOOKUP(V614,'Վարկանիշային չափորոշիչներ'!$G$6:$GE$68,4,FALSE),0)</f>
        <v>0</v>
      </c>
      <c r="AN614" s="93">
        <f t="shared" si="168"/>
        <v>0</v>
      </c>
    </row>
    <row r="615" spans="1:40" ht="24" outlineLevel="2">
      <c r="A615" s="239">
        <v>1041</v>
      </c>
      <c r="B615" s="239">
        <v>11026</v>
      </c>
      <c r="C615" s="333" t="s">
        <v>702</v>
      </c>
      <c r="D615" s="240"/>
      <c r="E615" s="240"/>
      <c r="F615" s="242"/>
      <c r="G615" s="242"/>
      <c r="H615" s="242"/>
      <c r="I615" s="112"/>
      <c r="J615" s="112"/>
      <c r="K615" s="94"/>
      <c r="L615" s="94"/>
      <c r="M615" s="94"/>
      <c r="N615" s="94"/>
      <c r="O615" s="94"/>
      <c r="P615" s="94"/>
      <c r="Q615" s="94"/>
      <c r="R615" s="94"/>
      <c r="S615" s="94"/>
      <c r="T615" s="94"/>
      <c r="U615" s="94"/>
      <c r="V615" s="94"/>
      <c r="W615" s="93">
        <f t="shared" si="174"/>
        <v>0</v>
      </c>
      <c r="X615" s="108"/>
      <c r="Y615" s="108"/>
      <c r="Z615" s="108"/>
      <c r="AA615" s="108"/>
      <c r="AB615" s="93">
        <f>IFERROR(VLOOKUP(K615,'Վարկանիշային չափորոշիչներ'!$G$6:$GE$68,4,FALSE),0)</f>
        <v>0</v>
      </c>
      <c r="AC615" s="93">
        <f>IFERROR(VLOOKUP(L615,'Վարկանիշային չափորոշիչներ'!$G$6:$GE$68,4,FALSE),0)</f>
        <v>0</v>
      </c>
      <c r="AD615" s="93">
        <f>IFERROR(VLOOKUP(M615,'Վարկանիշային չափորոշիչներ'!$G$6:$GE$68,4,FALSE),0)</f>
        <v>0</v>
      </c>
      <c r="AE615" s="93">
        <f>IFERROR(VLOOKUP(N615,'Վարկանիշային չափորոշիչներ'!$G$6:$GE$68,4,FALSE),0)</f>
        <v>0</v>
      </c>
      <c r="AF615" s="93">
        <f>IFERROR(VLOOKUP(O615,'Վարկանիշային չափորոշիչներ'!$G$6:$GE$68,4,FALSE),0)</f>
        <v>0</v>
      </c>
      <c r="AG615" s="93">
        <f>IFERROR(VLOOKUP(P615,'Վարկանիշային չափորոշիչներ'!$G$6:$GE$68,4,FALSE),0)</f>
        <v>0</v>
      </c>
      <c r="AH615" s="93">
        <f>IFERROR(VLOOKUP(Q615,'Վարկանիշային չափորոշիչներ'!$G$6:$GE$68,4,FALSE),0)</f>
        <v>0</v>
      </c>
      <c r="AI615" s="93">
        <f>IFERROR(VLOOKUP(R615,'Վարկանիշային չափորոշիչներ'!$G$6:$GE$68,4,FALSE),0)</f>
        <v>0</v>
      </c>
      <c r="AJ615" s="93">
        <f>IFERROR(VLOOKUP(S615,'Վարկանիշային չափորոշիչներ'!$G$6:$GE$68,4,FALSE),0)</f>
        <v>0</v>
      </c>
      <c r="AK615" s="93">
        <f>IFERROR(VLOOKUP(T615,'Վարկանիշային չափորոշիչներ'!$G$6:$GE$68,4,FALSE),0)</f>
        <v>0</v>
      </c>
      <c r="AL615" s="93">
        <f>IFERROR(VLOOKUP(U615,'Վարկանիշային չափորոշիչներ'!$G$6:$GE$68,4,FALSE),0)</f>
        <v>0</v>
      </c>
      <c r="AM615" s="93">
        <f>IFERROR(VLOOKUP(V615,'Վարկանիշային չափորոշիչներ'!$G$6:$GE$68,4,FALSE),0)</f>
        <v>0</v>
      </c>
      <c r="AN615" s="93">
        <f t="shared" si="168"/>
        <v>0</v>
      </c>
    </row>
    <row r="616" spans="1:40" ht="36" outlineLevel="2">
      <c r="A616" s="239">
        <v>1041</v>
      </c>
      <c r="B616" s="239">
        <v>11030</v>
      </c>
      <c r="C616" s="333" t="s">
        <v>703</v>
      </c>
      <c r="D616" s="240"/>
      <c r="E616" s="240"/>
      <c r="F616" s="242"/>
      <c r="G616" s="242"/>
      <c r="H616" s="242"/>
      <c r="I616" s="112"/>
      <c r="J616" s="112"/>
      <c r="K616" s="94"/>
      <c r="L616" s="94"/>
      <c r="M616" s="94"/>
      <c r="N616" s="94"/>
      <c r="O616" s="94"/>
      <c r="P616" s="94"/>
      <c r="Q616" s="94"/>
      <c r="R616" s="94"/>
      <c r="S616" s="94"/>
      <c r="T616" s="94"/>
      <c r="U616" s="94"/>
      <c r="V616" s="94"/>
      <c r="W616" s="93">
        <f t="shared" si="174"/>
        <v>0</v>
      </c>
      <c r="X616" s="108"/>
      <c r="Y616" s="108"/>
      <c r="Z616" s="108"/>
      <c r="AA616" s="108"/>
      <c r="AB616" s="93">
        <f>IFERROR(VLOOKUP(K616,'Վարկանիշային չափորոշիչներ'!$G$6:$GE$68,4,FALSE),0)</f>
        <v>0</v>
      </c>
      <c r="AC616" s="93">
        <f>IFERROR(VLOOKUP(L616,'Վարկանիշային չափորոշիչներ'!$G$6:$GE$68,4,FALSE),0)</f>
        <v>0</v>
      </c>
      <c r="AD616" s="93">
        <f>IFERROR(VLOOKUP(M616,'Վարկանիշային չափորոշիչներ'!$G$6:$GE$68,4,FALSE),0)</f>
        <v>0</v>
      </c>
      <c r="AE616" s="93">
        <f>IFERROR(VLOOKUP(N616,'Վարկանիշային չափորոշիչներ'!$G$6:$GE$68,4,FALSE),0)</f>
        <v>0</v>
      </c>
      <c r="AF616" s="93">
        <f>IFERROR(VLOOKUP(O616,'Վարկանիշային չափորոշիչներ'!$G$6:$GE$68,4,FALSE),0)</f>
        <v>0</v>
      </c>
      <c r="AG616" s="93">
        <f>IFERROR(VLOOKUP(P616,'Վարկանիշային չափորոշիչներ'!$G$6:$GE$68,4,FALSE),0)</f>
        <v>0</v>
      </c>
      <c r="AH616" s="93">
        <f>IFERROR(VLOOKUP(Q616,'Վարկանիշային չափորոշիչներ'!$G$6:$GE$68,4,FALSE),0)</f>
        <v>0</v>
      </c>
      <c r="AI616" s="93">
        <f>IFERROR(VLOOKUP(R616,'Վարկանիշային չափորոշիչներ'!$G$6:$GE$68,4,FALSE),0)</f>
        <v>0</v>
      </c>
      <c r="AJ616" s="93">
        <f>IFERROR(VLOOKUP(S616,'Վարկանիշային չափորոշիչներ'!$G$6:$GE$68,4,FALSE),0)</f>
        <v>0</v>
      </c>
      <c r="AK616" s="93">
        <f>IFERROR(VLOOKUP(T616,'Վարկանիշային չափորոշիչներ'!$G$6:$GE$68,4,FALSE),0)</f>
        <v>0</v>
      </c>
      <c r="AL616" s="93">
        <f>IFERROR(VLOOKUP(U616,'Վարկանիշային չափորոշիչներ'!$G$6:$GE$68,4,FALSE),0)</f>
        <v>0</v>
      </c>
      <c r="AM616" s="93">
        <f>IFERROR(VLOOKUP(V616,'Վարկանիշային չափորոշիչներ'!$G$6:$GE$68,4,FALSE),0)</f>
        <v>0</v>
      </c>
      <c r="AN616" s="93">
        <f t="shared" si="168"/>
        <v>0</v>
      </c>
    </row>
    <row r="617" spans="1:40" ht="24" outlineLevel="2">
      <c r="A617" s="239">
        <v>1041</v>
      </c>
      <c r="B617" s="239">
        <v>11031</v>
      </c>
      <c r="C617" s="333" t="s">
        <v>704</v>
      </c>
      <c r="D617" s="240"/>
      <c r="E617" s="240"/>
      <c r="F617" s="242"/>
      <c r="G617" s="242"/>
      <c r="H617" s="242"/>
      <c r="I617" s="112"/>
      <c r="J617" s="112"/>
      <c r="K617" s="94"/>
      <c r="L617" s="94"/>
      <c r="M617" s="94"/>
      <c r="N617" s="94"/>
      <c r="O617" s="94"/>
      <c r="P617" s="94"/>
      <c r="Q617" s="94"/>
      <c r="R617" s="94"/>
      <c r="S617" s="94"/>
      <c r="T617" s="94"/>
      <c r="U617" s="94"/>
      <c r="V617" s="94"/>
      <c r="W617" s="93">
        <f t="shared" si="174"/>
        <v>0</v>
      </c>
      <c r="X617" s="108"/>
      <c r="Y617" s="108"/>
      <c r="Z617" s="108"/>
      <c r="AA617" s="108"/>
      <c r="AB617" s="93">
        <f>IFERROR(VLOOKUP(K617,'Վարկանիշային չափորոշիչներ'!$G$6:$GE$68,4,FALSE),0)</f>
        <v>0</v>
      </c>
      <c r="AC617" s="93">
        <f>IFERROR(VLOOKUP(L617,'Վարկանիշային չափորոշիչներ'!$G$6:$GE$68,4,FALSE),0)</f>
        <v>0</v>
      </c>
      <c r="AD617" s="93">
        <f>IFERROR(VLOOKUP(M617,'Վարկանիշային չափորոշիչներ'!$G$6:$GE$68,4,FALSE),0)</f>
        <v>0</v>
      </c>
      <c r="AE617" s="93">
        <f>IFERROR(VLOOKUP(N617,'Վարկանիշային չափորոշիչներ'!$G$6:$GE$68,4,FALSE),0)</f>
        <v>0</v>
      </c>
      <c r="AF617" s="93">
        <f>IFERROR(VLOOKUP(O617,'Վարկանիշային չափորոշիչներ'!$G$6:$GE$68,4,FALSE),0)</f>
        <v>0</v>
      </c>
      <c r="AG617" s="93">
        <f>IFERROR(VLOOKUP(P617,'Վարկանիշային չափորոշիչներ'!$G$6:$GE$68,4,FALSE),0)</f>
        <v>0</v>
      </c>
      <c r="AH617" s="93">
        <f>IFERROR(VLOOKUP(Q617,'Վարկանիշային չափորոշիչներ'!$G$6:$GE$68,4,FALSE),0)</f>
        <v>0</v>
      </c>
      <c r="AI617" s="93">
        <f>IFERROR(VLOOKUP(R617,'Վարկանիշային չափորոշիչներ'!$G$6:$GE$68,4,FALSE),0)</f>
        <v>0</v>
      </c>
      <c r="AJ617" s="93">
        <f>IFERROR(VLOOKUP(S617,'Վարկանիշային չափորոշիչներ'!$G$6:$GE$68,4,FALSE),0)</f>
        <v>0</v>
      </c>
      <c r="AK617" s="93">
        <f>IFERROR(VLOOKUP(T617,'Վարկանիշային չափորոշիչներ'!$G$6:$GE$68,4,FALSE),0)</f>
        <v>0</v>
      </c>
      <c r="AL617" s="93">
        <f>IFERROR(VLOOKUP(U617,'Վարկանիշային չափորոշիչներ'!$G$6:$GE$68,4,FALSE),0)</f>
        <v>0</v>
      </c>
      <c r="AM617" s="93">
        <f>IFERROR(VLOOKUP(V617,'Վարկանիշային չափորոշիչներ'!$G$6:$GE$68,4,FALSE),0)</f>
        <v>0</v>
      </c>
      <c r="AN617" s="93">
        <f t="shared" si="168"/>
        <v>0</v>
      </c>
    </row>
    <row r="618" spans="1:40" ht="24" outlineLevel="2">
      <c r="A618" s="239">
        <v>1041</v>
      </c>
      <c r="B618" s="239">
        <v>11036</v>
      </c>
      <c r="C618" s="333" t="s">
        <v>705</v>
      </c>
      <c r="D618" s="240"/>
      <c r="E618" s="240"/>
      <c r="F618" s="242"/>
      <c r="G618" s="242"/>
      <c r="H618" s="242"/>
      <c r="I618" s="112"/>
      <c r="J618" s="112"/>
      <c r="K618" s="94"/>
      <c r="L618" s="94"/>
      <c r="M618" s="94"/>
      <c r="N618" s="94"/>
      <c r="O618" s="94"/>
      <c r="P618" s="94"/>
      <c r="Q618" s="94"/>
      <c r="R618" s="94"/>
      <c r="S618" s="94"/>
      <c r="T618" s="94"/>
      <c r="U618" s="94"/>
      <c r="V618" s="94"/>
      <c r="W618" s="93">
        <f t="shared" si="174"/>
        <v>0</v>
      </c>
      <c r="X618" s="108"/>
      <c r="Y618" s="108"/>
      <c r="Z618" s="108"/>
      <c r="AA618" s="108"/>
      <c r="AB618" s="93">
        <f>IFERROR(VLOOKUP(K618,'Վարկանիշային չափորոշիչներ'!$G$6:$GE$68,4,FALSE),0)</f>
        <v>0</v>
      </c>
      <c r="AC618" s="93">
        <f>IFERROR(VLOOKUP(L618,'Վարկանիշային չափորոշիչներ'!$G$6:$GE$68,4,FALSE),0)</f>
        <v>0</v>
      </c>
      <c r="AD618" s="93">
        <f>IFERROR(VLOOKUP(M618,'Վարկանիշային չափորոշիչներ'!$G$6:$GE$68,4,FALSE),0)</f>
        <v>0</v>
      </c>
      <c r="AE618" s="93">
        <f>IFERROR(VLOOKUP(N618,'Վարկանիշային չափորոշիչներ'!$G$6:$GE$68,4,FALSE),0)</f>
        <v>0</v>
      </c>
      <c r="AF618" s="93">
        <f>IFERROR(VLOOKUP(O618,'Վարկանիշային չափորոշիչներ'!$G$6:$GE$68,4,FALSE),0)</f>
        <v>0</v>
      </c>
      <c r="AG618" s="93">
        <f>IFERROR(VLOOKUP(P618,'Վարկանիշային չափորոշիչներ'!$G$6:$GE$68,4,FALSE),0)</f>
        <v>0</v>
      </c>
      <c r="AH618" s="93">
        <f>IFERROR(VLOOKUP(Q618,'Վարկանիշային չափորոշիչներ'!$G$6:$GE$68,4,FALSE),0)</f>
        <v>0</v>
      </c>
      <c r="AI618" s="93">
        <f>IFERROR(VLOOKUP(R618,'Վարկանիշային չափորոշիչներ'!$G$6:$GE$68,4,FALSE),0)</f>
        <v>0</v>
      </c>
      <c r="AJ618" s="93">
        <f>IFERROR(VLOOKUP(S618,'Վարկանիշային չափորոշիչներ'!$G$6:$GE$68,4,FALSE),0)</f>
        <v>0</v>
      </c>
      <c r="AK618" s="93">
        <f>IFERROR(VLOOKUP(T618,'Վարկանիշային չափորոշիչներ'!$G$6:$GE$68,4,FALSE),0)</f>
        <v>0</v>
      </c>
      <c r="AL618" s="93">
        <f>IFERROR(VLOOKUP(U618,'Վարկանիշային չափորոշիչներ'!$G$6:$GE$68,4,FALSE),0)</f>
        <v>0</v>
      </c>
      <c r="AM618" s="93">
        <f>IFERROR(VLOOKUP(V618,'Վարկանիշային չափորոշիչներ'!$G$6:$GE$68,4,FALSE),0)</f>
        <v>0</v>
      </c>
      <c r="AN618" s="93">
        <f t="shared" si="168"/>
        <v>0</v>
      </c>
    </row>
    <row r="619" spans="1:40" ht="24" outlineLevel="2">
      <c r="A619" s="239">
        <v>1041</v>
      </c>
      <c r="B619" s="239">
        <v>11037</v>
      </c>
      <c r="C619" s="333" t="s">
        <v>706</v>
      </c>
      <c r="D619" s="240"/>
      <c r="E619" s="240"/>
      <c r="F619" s="242"/>
      <c r="G619" s="242"/>
      <c r="H619" s="242"/>
      <c r="I619" s="112"/>
      <c r="J619" s="112"/>
      <c r="K619" s="94"/>
      <c r="L619" s="94"/>
      <c r="M619" s="94"/>
      <c r="N619" s="94"/>
      <c r="O619" s="94"/>
      <c r="P619" s="94"/>
      <c r="Q619" s="94"/>
      <c r="R619" s="94"/>
      <c r="S619" s="94"/>
      <c r="T619" s="94"/>
      <c r="U619" s="94"/>
      <c r="V619" s="94"/>
      <c r="W619" s="93">
        <f t="shared" si="174"/>
        <v>0</v>
      </c>
      <c r="X619" s="108"/>
      <c r="Y619" s="108"/>
      <c r="Z619" s="108"/>
      <c r="AA619" s="108"/>
      <c r="AB619" s="93">
        <f>IFERROR(VLOOKUP(K619,'Վարկանիշային չափորոշիչներ'!$G$6:$GE$68,4,FALSE),0)</f>
        <v>0</v>
      </c>
      <c r="AC619" s="93">
        <f>IFERROR(VLOOKUP(L619,'Վարկանիշային չափորոշիչներ'!$G$6:$GE$68,4,FALSE),0)</f>
        <v>0</v>
      </c>
      <c r="AD619" s="93">
        <f>IFERROR(VLOOKUP(M619,'Վարկանիշային չափորոշիչներ'!$G$6:$GE$68,4,FALSE),0)</f>
        <v>0</v>
      </c>
      <c r="AE619" s="93">
        <f>IFERROR(VLOOKUP(N619,'Վարկանիշային չափորոշիչներ'!$G$6:$GE$68,4,FALSE),0)</f>
        <v>0</v>
      </c>
      <c r="AF619" s="93">
        <f>IFERROR(VLOOKUP(O619,'Վարկանիշային չափորոշիչներ'!$G$6:$GE$68,4,FALSE),0)</f>
        <v>0</v>
      </c>
      <c r="AG619" s="93">
        <f>IFERROR(VLOOKUP(P619,'Վարկանիշային չափորոշիչներ'!$G$6:$GE$68,4,FALSE),0)</f>
        <v>0</v>
      </c>
      <c r="AH619" s="93">
        <f>IFERROR(VLOOKUP(Q619,'Վարկանիշային չափորոշիչներ'!$G$6:$GE$68,4,FALSE),0)</f>
        <v>0</v>
      </c>
      <c r="AI619" s="93">
        <f>IFERROR(VLOOKUP(R619,'Վարկանիշային չափորոշիչներ'!$G$6:$GE$68,4,FALSE),0)</f>
        <v>0</v>
      </c>
      <c r="AJ619" s="93">
        <f>IFERROR(VLOOKUP(S619,'Վարկանիշային չափորոշիչներ'!$G$6:$GE$68,4,FALSE),0)</f>
        <v>0</v>
      </c>
      <c r="AK619" s="93">
        <f>IFERROR(VLOOKUP(T619,'Վարկանիշային չափորոշիչներ'!$G$6:$GE$68,4,FALSE),0)</f>
        <v>0</v>
      </c>
      <c r="AL619" s="93">
        <f>IFERROR(VLOOKUP(U619,'Վարկանիշային չափորոշիչներ'!$G$6:$GE$68,4,FALSE),0)</f>
        <v>0</v>
      </c>
      <c r="AM619" s="93">
        <f>IFERROR(VLOOKUP(V619,'Վարկանիշային չափորոշիչներ'!$G$6:$GE$68,4,FALSE),0)</f>
        <v>0</v>
      </c>
      <c r="AN619" s="93">
        <f t="shared" si="168"/>
        <v>0</v>
      </c>
    </row>
    <row r="620" spans="1:40" outlineLevel="2">
      <c r="A620" s="239">
        <v>1041</v>
      </c>
      <c r="B620" s="239">
        <v>11043</v>
      </c>
      <c r="C620" s="333" t="s">
        <v>707</v>
      </c>
      <c r="D620" s="240"/>
      <c r="E620" s="240"/>
      <c r="F620" s="242"/>
      <c r="G620" s="242"/>
      <c r="H620" s="242"/>
      <c r="I620" s="112"/>
      <c r="J620" s="112"/>
      <c r="K620" s="94"/>
      <c r="L620" s="94"/>
      <c r="M620" s="94"/>
      <c r="N620" s="94"/>
      <c r="O620" s="94"/>
      <c r="P620" s="94"/>
      <c r="Q620" s="94"/>
      <c r="R620" s="94"/>
      <c r="S620" s="94"/>
      <c r="T620" s="94"/>
      <c r="U620" s="94"/>
      <c r="V620" s="94"/>
      <c r="W620" s="93">
        <f t="shared" si="174"/>
        <v>0</v>
      </c>
      <c r="X620" s="108"/>
      <c r="Y620" s="108"/>
      <c r="Z620" s="108"/>
      <c r="AA620" s="108"/>
      <c r="AB620" s="93">
        <f>IFERROR(VLOOKUP(K620,'Վարկանիշային չափորոշիչներ'!$G$6:$GE$68,4,FALSE),0)</f>
        <v>0</v>
      </c>
      <c r="AC620" s="93">
        <f>IFERROR(VLOOKUP(L620,'Վարկանիշային չափորոշիչներ'!$G$6:$GE$68,4,FALSE),0)</f>
        <v>0</v>
      </c>
      <c r="AD620" s="93">
        <f>IFERROR(VLOOKUP(M620,'Վարկանիշային չափորոշիչներ'!$G$6:$GE$68,4,FALSE),0)</f>
        <v>0</v>
      </c>
      <c r="AE620" s="93">
        <f>IFERROR(VLOOKUP(N620,'Վարկանիշային չափորոշիչներ'!$G$6:$GE$68,4,FALSE),0)</f>
        <v>0</v>
      </c>
      <c r="AF620" s="93">
        <f>IFERROR(VLOOKUP(O620,'Վարկանիշային չափորոշիչներ'!$G$6:$GE$68,4,FALSE),0)</f>
        <v>0</v>
      </c>
      <c r="AG620" s="93">
        <f>IFERROR(VLOOKUP(P620,'Վարկանիշային չափորոշիչներ'!$G$6:$GE$68,4,FALSE),0)</f>
        <v>0</v>
      </c>
      <c r="AH620" s="93">
        <f>IFERROR(VLOOKUP(Q620,'Վարկանիշային չափորոշիչներ'!$G$6:$GE$68,4,FALSE),0)</f>
        <v>0</v>
      </c>
      <c r="AI620" s="93">
        <f>IFERROR(VLOOKUP(R620,'Վարկանիշային չափորոշիչներ'!$G$6:$GE$68,4,FALSE),0)</f>
        <v>0</v>
      </c>
      <c r="AJ620" s="93">
        <f>IFERROR(VLOOKUP(S620,'Վարկանիշային չափորոշիչներ'!$G$6:$GE$68,4,FALSE),0)</f>
        <v>0</v>
      </c>
      <c r="AK620" s="93">
        <f>IFERROR(VLOOKUP(T620,'Վարկանիշային չափորոշիչներ'!$G$6:$GE$68,4,FALSE),0)</f>
        <v>0</v>
      </c>
      <c r="AL620" s="93">
        <f>IFERROR(VLOOKUP(U620,'Վարկանիշային չափորոշիչներ'!$G$6:$GE$68,4,FALSE),0)</f>
        <v>0</v>
      </c>
      <c r="AM620" s="93">
        <f>IFERROR(VLOOKUP(V620,'Վարկանիշային չափորոշիչներ'!$G$6:$GE$68,4,FALSE),0)</f>
        <v>0</v>
      </c>
      <c r="AN620" s="93">
        <f t="shared" si="168"/>
        <v>0</v>
      </c>
    </row>
    <row r="621" spans="1:40" ht="24" outlineLevel="2">
      <c r="A621" s="239">
        <v>1041</v>
      </c>
      <c r="B621" s="331">
        <v>11046</v>
      </c>
      <c r="C621" s="333" t="s">
        <v>708</v>
      </c>
      <c r="D621" s="240"/>
      <c r="E621" s="240"/>
      <c r="F621" s="241"/>
      <c r="G621" s="242"/>
      <c r="H621" s="242"/>
      <c r="I621" s="112"/>
      <c r="J621" s="112"/>
      <c r="K621" s="94"/>
      <c r="L621" s="94"/>
      <c r="M621" s="94"/>
      <c r="N621" s="94"/>
      <c r="O621" s="94"/>
      <c r="P621" s="94"/>
      <c r="Q621" s="94"/>
      <c r="R621" s="94"/>
      <c r="S621" s="94"/>
      <c r="T621" s="94"/>
      <c r="U621" s="94"/>
      <c r="V621" s="94"/>
      <c r="W621" s="93">
        <f t="shared" si="174"/>
        <v>0</v>
      </c>
      <c r="X621" s="108"/>
      <c r="Y621" s="108"/>
      <c r="Z621" s="108"/>
      <c r="AA621" s="108"/>
      <c r="AB621" s="93">
        <f>IFERROR(VLOOKUP(K621,'Վարկանիշային չափորոշիչներ'!$G$6:$GE$68,4,FALSE),0)</f>
        <v>0</v>
      </c>
      <c r="AC621" s="93">
        <f>IFERROR(VLOOKUP(L621,'Վարկանիշային չափորոշիչներ'!$G$6:$GE$68,4,FALSE),0)</f>
        <v>0</v>
      </c>
      <c r="AD621" s="93">
        <f>IFERROR(VLOOKUP(M621,'Վարկանիշային չափորոշիչներ'!$G$6:$GE$68,4,FALSE),0)</f>
        <v>0</v>
      </c>
      <c r="AE621" s="93">
        <f>IFERROR(VLOOKUP(N621,'Վարկանիշային չափորոշիչներ'!$G$6:$GE$68,4,FALSE),0)</f>
        <v>0</v>
      </c>
      <c r="AF621" s="93">
        <f>IFERROR(VLOOKUP(O621,'Վարկանիշային չափորոշիչներ'!$G$6:$GE$68,4,FALSE),0)</f>
        <v>0</v>
      </c>
      <c r="AG621" s="93">
        <f>IFERROR(VLOOKUP(P621,'Վարկանիշային չափորոշիչներ'!$G$6:$GE$68,4,FALSE),0)</f>
        <v>0</v>
      </c>
      <c r="AH621" s="93">
        <f>IFERROR(VLOOKUP(Q621,'Վարկանիշային չափորոշիչներ'!$G$6:$GE$68,4,FALSE),0)</f>
        <v>0</v>
      </c>
      <c r="AI621" s="93">
        <f>IFERROR(VLOOKUP(R621,'Վարկանիշային չափորոշիչներ'!$G$6:$GE$68,4,FALSE),0)</f>
        <v>0</v>
      </c>
      <c r="AJ621" s="93">
        <f>IFERROR(VLOOKUP(S621,'Վարկանիշային չափորոշիչներ'!$G$6:$GE$68,4,FALSE),0)</f>
        <v>0</v>
      </c>
      <c r="AK621" s="93">
        <f>IFERROR(VLOOKUP(T621,'Վարկանիշային չափորոշիչներ'!$G$6:$GE$68,4,FALSE),0)</f>
        <v>0</v>
      </c>
      <c r="AL621" s="93">
        <f>IFERROR(VLOOKUP(U621,'Վարկանիշային չափորոշիչներ'!$G$6:$GE$68,4,FALSE),0)</f>
        <v>0</v>
      </c>
      <c r="AM621" s="93">
        <f>IFERROR(VLOOKUP(V621,'Վարկանիշային չափորոշիչներ'!$G$6:$GE$68,4,FALSE),0)</f>
        <v>0</v>
      </c>
      <c r="AN621" s="93">
        <f t="shared" si="168"/>
        <v>0</v>
      </c>
    </row>
    <row r="622" spans="1:40" ht="24" outlineLevel="2">
      <c r="A622" s="239">
        <v>1041</v>
      </c>
      <c r="B622" s="331">
        <v>11049</v>
      </c>
      <c r="C622" s="333" t="s">
        <v>709</v>
      </c>
      <c r="D622" s="240"/>
      <c r="E622" s="240"/>
      <c r="F622" s="241"/>
      <c r="G622" s="242"/>
      <c r="H622" s="242"/>
      <c r="I622" s="112"/>
      <c r="J622" s="112"/>
      <c r="K622" s="94"/>
      <c r="L622" s="94"/>
      <c r="M622" s="94"/>
      <c r="N622" s="94"/>
      <c r="O622" s="94"/>
      <c r="P622" s="94"/>
      <c r="Q622" s="94"/>
      <c r="R622" s="94"/>
      <c r="S622" s="94"/>
      <c r="T622" s="94"/>
      <c r="U622" s="94"/>
      <c r="V622" s="94"/>
      <c r="W622" s="93">
        <f t="shared" si="174"/>
        <v>0</v>
      </c>
      <c r="X622" s="108"/>
      <c r="Y622" s="108"/>
      <c r="Z622" s="108"/>
      <c r="AA622" s="108"/>
      <c r="AB622" s="93">
        <f>IFERROR(VLOOKUP(K622,'Վարկանիշային չափորոշիչներ'!$G$6:$GE$68,4,FALSE),0)</f>
        <v>0</v>
      </c>
      <c r="AC622" s="93">
        <f>IFERROR(VLOOKUP(L622,'Վարկանիշային չափորոշիչներ'!$G$6:$GE$68,4,FALSE),0)</f>
        <v>0</v>
      </c>
      <c r="AD622" s="93">
        <f>IFERROR(VLOOKUP(M622,'Վարկանիշային չափորոշիչներ'!$G$6:$GE$68,4,FALSE),0)</f>
        <v>0</v>
      </c>
      <c r="AE622" s="93">
        <f>IFERROR(VLOOKUP(N622,'Վարկանիշային չափորոշիչներ'!$G$6:$GE$68,4,FALSE),0)</f>
        <v>0</v>
      </c>
      <c r="AF622" s="93">
        <f>IFERROR(VLOOKUP(O622,'Վարկանիշային չափորոշիչներ'!$G$6:$GE$68,4,FALSE),0)</f>
        <v>0</v>
      </c>
      <c r="AG622" s="93">
        <f>IFERROR(VLOOKUP(P622,'Վարկանիշային չափորոշիչներ'!$G$6:$GE$68,4,FALSE),0)</f>
        <v>0</v>
      </c>
      <c r="AH622" s="93">
        <f>IFERROR(VLOOKUP(Q622,'Վարկանիշային չափորոշիչներ'!$G$6:$GE$68,4,FALSE),0)</f>
        <v>0</v>
      </c>
      <c r="AI622" s="93">
        <f>IFERROR(VLOOKUP(R622,'Վարկանիշային չափորոշիչներ'!$G$6:$GE$68,4,FALSE),0)</f>
        <v>0</v>
      </c>
      <c r="AJ622" s="93">
        <f>IFERROR(VLOOKUP(S622,'Վարկանիշային չափորոշիչներ'!$G$6:$GE$68,4,FALSE),0)</f>
        <v>0</v>
      </c>
      <c r="AK622" s="93">
        <f>IFERROR(VLOOKUP(T622,'Վարկանիշային չափորոշիչներ'!$G$6:$GE$68,4,FALSE),0)</f>
        <v>0</v>
      </c>
      <c r="AL622" s="93">
        <f>IFERROR(VLOOKUP(U622,'Վարկանիշային չափորոշիչներ'!$G$6:$GE$68,4,FALSE),0)</f>
        <v>0</v>
      </c>
      <c r="AM622" s="93">
        <f>IFERROR(VLOOKUP(V622,'Վարկանիշային չափորոշիչներ'!$G$6:$GE$68,4,FALSE),0)</f>
        <v>0</v>
      </c>
      <c r="AN622" s="93">
        <f t="shared" si="168"/>
        <v>0</v>
      </c>
    </row>
    <row r="623" spans="1:40" outlineLevel="2">
      <c r="A623" s="239">
        <v>1041</v>
      </c>
      <c r="B623" s="331">
        <v>11047</v>
      </c>
      <c r="C623" s="379" t="s">
        <v>710</v>
      </c>
      <c r="D623" s="240"/>
      <c r="E623" s="240"/>
      <c r="F623" s="241"/>
      <c r="G623" s="242"/>
      <c r="H623" s="241"/>
      <c r="I623" s="112"/>
      <c r="J623" s="112"/>
      <c r="K623" s="94"/>
      <c r="L623" s="94"/>
      <c r="M623" s="94"/>
      <c r="N623" s="94"/>
      <c r="O623" s="94"/>
      <c r="P623" s="94"/>
      <c r="Q623" s="94"/>
      <c r="R623" s="94"/>
      <c r="S623" s="94"/>
      <c r="T623" s="94"/>
      <c r="U623" s="94"/>
      <c r="V623" s="94"/>
      <c r="W623" s="93">
        <f t="shared" si="174"/>
        <v>0</v>
      </c>
      <c r="X623" s="108"/>
      <c r="Y623" s="108"/>
      <c r="Z623" s="108"/>
      <c r="AA623" s="108"/>
      <c r="AB623" s="93">
        <f>IFERROR(VLOOKUP(K623,'Վարկանիշային չափորոշիչներ'!$G$6:$GE$68,4,FALSE),0)</f>
        <v>0</v>
      </c>
      <c r="AC623" s="93">
        <f>IFERROR(VLOOKUP(L623,'Վարկանիշային չափորոշիչներ'!$G$6:$GE$68,4,FALSE),0)</f>
        <v>0</v>
      </c>
      <c r="AD623" s="93">
        <f>IFERROR(VLOOKUP(M623,'Վարկանիշային չափորոշիչներ'!$G$6:$GE$68,4,FALSE),0)</f>
        <v>0</v>
      </c>
      <c r="AE623" s="93">
        <f>IFERROR(VLOOKUP(N623,'Վարկանիշային չափորոշիչներ'!$G$6:$GE$68,4,FALSE),0)</f>
        <v>0</v>
      </c>
      <c r="AF623" s="93">
        <f>IFERROR(VLOOKUP(O623,'Վարկանիշային չափորոշիչներ'!$G$6:$GE$68,4,FALSE),0)</f>
        <v>0</v>
      </c>
      <c r="AG623" s="93">
        <f>IFERROR(VLOOKUP(P623,'Վարկանիշային չափորոշիչներ'!$G$6:$GE$68,4,FALSE),0)</f>
        <v>0</v>
      </c>
      <c r="AH623" s="93">
        <f>IFERROR(VLOOKUP(Q623,'Վարկանիշային չափորոշիչներ'!$G$6:$GE$68,4,FALSE),0)</f>
        <v>0</v>
      </c>
      <c r="AI623" s="93">
        <f>IFERROR(VLOOKUP(R623,'Վարկանիշային չափորոշիչներ'!$G$6:$GE$68,4,FALSE),0)</f>
        <v>0</v>
      </c>
      <c r="AJ623" s="93">
        <f>IFERROR(VLOOKUP(S623,'Վարկանիշային չափորոշիչներ'!$G$6:$GE$68,4,FALSE),0)</f>
        <v>0</v>
      </c>
      <c r="AK623" s="93">
        <f>IFERROR(VLOOKUP(T623,'Վարկանիշային չափորոշիչներ'!$G$6:$GE$68,4,FALSE),0)</f>
        <v>0</v>
      </c>
      <c r="AL623" s="93">
        <f>IFERROR(VLOOKUP(U623,'Վարկանիշային չափորոշիչներ'!$G$6:$GE$68,4,FALSE),0)</f>
        <v>0</v>
      </c>
      <c r="AM623" s="93">
        <f>IFERROR(VLOOKUP(V623,'Վարկանիշային չափորոշիչներ'!$G$6:$GE$68,4,FALSE),0)</f>
        <v>0</v>
      </c>
      <c r="AN623" s="93">
        <f t="shared" si="168"/>
        <v>0</v>
      </c>
    </row>
    <row r="624" spans="1:40" outlineLevel="2">
      <c r="A624" s="239">
        <v>1041</v>
      </c>
      <c r="B624" s="331">
        <v>11048</v>
      </c>
      <c r="C624" s="333" t="s">
        <v>711</v>
      </c>
      <c r="D624" s="240"/>
      <c r="E624" s="240"/>
      <c r="F624" s="241"/>
      <c r="G624" s="242"/>
      <c r="H624" s="242"/>
      <c r="I624" s="112"/>
      <c r="J624" s="112"/>
      <c r="K624" s="94"/>
      <c r="L624" s="94"/>
      <c r="M624" s="94"/>
      <c r="N624" s="94"/>
      <c r="O624" s="94"/>
      <c r="P624" s="94"/>
      <c r="Q624" s="94"/>
      <c r="R624" s="94"/>
      <c r="S624" s="94"/>
      <c r="T624" s="94"/>
      <c r="U624" s="94"/>
      <c r="V624" s="94"/>
      <c r="W624" s="93">
        <f t="shared" si="174"/>
        <v>0</v>
      </c>
      <c r="X624" s="108"/>
      <c r="Y624" s="108"/>
      <c r="Z624" s="108"/>
      <c r="AA624" s="108"/>
      <c r="AB624" s="93">
        <f>IFERROR(VLOOKUP(K624,'Վարկանիշային չափորոշիչներ'!$G$6:$GE$68,4,FALSE),0)</f>
        <v>0</v>
      </c>
      <c r="AC624" s="93">
        <f>IFERROR(VLOOKUP(L624,'Վարկանիշային չափորոշիչներ'!$G$6:$GE$68,4,FALSE),0)</f>
        <v>0</v>
      </c>
      <c r="AD624" s="93">
        <f>IFERROR(VLOOKUP(M624,'Վարկանիշային չափորոշիչներ'!$G$6:$GE$68,4,FALSE),0)</f>
        <v>0</v>
      </c>
      <c r="AE624" s="93">
        <f>IFERROR(VLOOKUP(N624,'Վարկանիշային չափորոշիչներ'!$G$6:$GE$68,4,FALSE),0)</f>
        <v>0</v>
      </c>
      <c r="AF624" s="93">
        <f>IFERROR(VLOOKUP(O624,'Վարկանիշային չափորոշիչներ'!$G$6:$GE$68,4,FALSE),0)</f>
        <v>0</v>
      </c>
      <c r="AG624" s="93">
        <f>IFERROR(VLOOKUP(P624,'Վարկանիշային չափորոշիչներ'!$G$6:$GE$68,4,FALSE),0)</f>
        <v>0</v>
      </c>
      <c r="AH624" s="93">
        <f>IFERROR(VLOOKUP(Q624,'Վարկանիշային չափորոշիչներ'!$G$6:$GE$68,4,FALSE),0)</f>
        <v>0</v>
      </c>
      <c r="AI624" s="93">
        <f>IFERROR(VLOOKUP(R624,'Վարկանիշային չափորոշիչներ'!$G$6:$GE$68,4,FALSE),0)</f>
        <v>0</v>
      </c>
      <c r="AJ624" s="93">
        <f>IFERROR(VLOOKUP(S624,'Վարկանիշային չափորոշիչներ'!$G$6:$GE$68,4,FALSE),0)</f>
        <v>0</v>
      </c>
      <c r="AK624" s="93">
        <f>IFERROR(VLOOKUP(T624,'Վարկանիշային չափորոշիչներ'!$G$6:$GE$68,4,FALSE),0)</f>
        <v>0</v>
      </c>
      <c r="AL624" s="93">
        <f>IFERROR(VLOOKUP(U624,'Վարկանիշային չափորոշիչներ'!$G$6:$GE$68,4,FALSE),0)</f>
        <v>0</v>
      </c>
      <c r="AM624" s="93">
        <f>IFERROR(VLOOKUP(V624,'Վարկանիշային չափորոշիչներ'!$G$6:$GE$68,4,FALSE),0)</f>
        <v>0</v>
      </c>
      <c r="AN624" s="93">
        <f t="shared" ref="AN624:AN665" si="175">SUM(AB624:AM624)</f>
        <v>0</v>
      </c>
    </row>
    <row r="625" spans="1:40" ht="24" outlineLevel="2">
      <c r="A625" s="239">
        <v>1041</v>
      </c>
      <c r="B625" s="331">
        <v>11050</v>
      </c>
      <c r="C625" s="333" t="s">
        <v>712</v>
      </c>
      <c r="D625" s="240"/>
      <c r="E625" s="240"/>
      <c r="F625" s="241"/>
      <c r="G625" s="242"/>
      <c r="H625" s="242"/>
      <c r="I625" s="112"/>
      <c r="J625" s="112"/>
      <c r="K625" s="94"/>
      <c r="L625" s="94"/>
      <c r="M625" s="94"/>
      <c r="N625" s="94"/>
      <c r="O625" s="94"/>
      <c r="P625" s="94"/>
      <c r="Q625" s="94"/>
      <c r="R625" s="94"/>
      <c r="S625" s="94"/>
      <c r="T625" s="94"/>
      <c r="U625" s="94"/>
      <c r="V625" s="94"/>
      <c r="W625" s="93">
        <f t="shared" si="174"/>
        <v>0</v>
      </c>
      <c r="X625" s="108"/>
      <c r="Y625" s="108"/>
      <c r="Z625" s="108"/>
      <c r="AA625" s="108"/>
      <c r="AB625" s="93">
        <f>IFERROR(VLOOKUP(K625,'Վարկանիշային չափորոշիչներ'!$G$6:$GE$68,4,FALSE),0)</f>
        <v>0</v>
      </c>
      <c r="AC625" s="93">
        <f>IFERROR(VLOOKUP(L625,'Վարկանիշային չափորոշիչներ'!$G$6:$GE$68,4,FALSE),0)</f>
        <v>0</v>
      </c>
      <c r="AD625" s="93">
        <f>IFERROR(VLOOKUP(M625,'Վարկանիշային չափորոշիչներ'!$G$6:$GE$68,4,FALSE),0)</f>
        <v>0</v>
      </c>
      <c r="AE625" s="93">
        <f>IFERROR(VLOOKUP(N625,'Վարկանիշային չափորոշիչներ'!$G$6:$GE$68,4,FALSE),0)</f>
        <v>0</v>
      </c>
      <c r="AF625" s="93">
        <f>IFERROR(VLOOKUP(O625,'Վարկանիշային չափորոշիչներ'!$G$6:$GE$68,4,FALSE),0)</f>
        <v>0</v>
      </c>
      <c r="AG625" s="93">
        <f>IFERROR(VLOOKUP(P625,'Վարկանիշային չափորոշիչներ'!$G$6:$GE$68,4,FALSE),0)</f>
        <v>0</v>
      </c>
      <c r="AH625" s="93">
        <f>IFERROR(VLOOKUP(Q625,'Վարկանիշային չափորոշիչներ'!$G$6:$GE$68,4,FALSE),0)</f>
        <v>0</v>
      </c>
      <c r="AI625" s="93">
        <f>IFERROR(VLOOKUP(R625,'Վարկանիշային չափորոշիչներ'!$G$6:$GE$68,4,FALSE),0)</f>
        <v>0</v>
      </c>
      <c r="AJ625" s="93">
        <f>IFERROR(VLOOKUP(S625,'Վարկանիշային չափորոշիչներ'!$G$6:$GE$68,4,FALSE),0)</f>
        <v>0</v>
      </c>
      <c r="AK625" s="93">
        <f>IFERROR(VLOOKUP(T625,'Վարկանիշային չափորոշիչներ'!$G$6:$GE$68,4,FALSE),0)</f>
        <v>0</v>
      </c>
      <c r="AL625" s="93">
        <f>IFERROR(VLOOKUP(U625,'Վարկանիշային չափորոշիչներ'!$G$6:$GE$68,4,FALSE),0)</f>
        <v>0</v>
      </c>
      <c r="AM625" s="93">
        <f>IFERROR(VLOOKUP(V625,'Վարկանիշային չափորոշիչներ'!$G$6:$GE$68,4,FALSE),0)</f>
        <v>0</v>
      </c>
      <c r="AN625" s="93">
        <f t="shared" si="175"/>
        <v>0</v>
      </c>
    </row>
    <row r="626" spans="1:40" outlineLevel="2">
      <c r="A626" s="239">
        <v>1041</v>
      </c>
      <c r="B626" s="331">
        <v>11051</v>
      </c>
      <c r="C626" s="333" t="s">
        <v>713</v>
      </c>
      <c r="D626" s="240"/>
      <c r="E626" s="240"/>
      <c r="F626" s="242"/>
      <c r="G626" s="242"/>
      <c r="H626" s="242"/>
      <c r="I626" s="112"/>
      <c r="J626" s="112"/>
      <c r="K626" s="94"/>
      <c r="L626" s="94"/>
      <c r="M626" s="94"/>
      <c r="N626" s="94"/>
      <c r="O626" s="94"/>
      <c r="P626" s="94"/>
      <c r="Q626" s="94"/>
      <c r="R626" s="94"/>
      <c r="S626" s="94"/>
      <c r="T626" s="94"/>
      <c r="U626" s="94"/>
      <c r="V626" s="94"/>
      <c r="W626" s="93">
        <f t="shared" si="174"/>
        <v>0</v>
      </c>
      <c r="X626" s="108"/>
      <c r="Y626" s="108"/>
      <c r="Z626" s="108"/>
      <c r="AA626" s="108"/>
      <c r="AB626" s="93">
        <f>IFERROR(VLOOKUP(K626,'Վարկանիշային չափորոշիչներ'!$G$6:$GE$68,4,FALSE),0)</f>
        <v>0</v>
      </c>
      <c r="AC626" s="93">
        <f>IFERROR(VLOOKUP(L626,'Վարկանիշային չափորոշիչներ'!$G$6:$GE$68,4,FALSE),0)</f>
        <v>0</v>
      </c>
      <c r="AD626" s="93">
        <f>IFERROR(VLOOKUP(M626,'Վարկանիշային չափորոշիչներ'!$G$6:$GE$68,4,FALSE),0)</f>
        <v>0</v>
      </c>
      <c r="AE626" s="93">
        <f>IFERROR(VLOOKUP(N626,'Վարկանիշային չափորոշիչներ'!$G$6:$GE$68,4,FALSE),0)</f>
        <v>0</v>
      </c>
      <c r="AF626" s="93">
        <f>IFERROR(VLOOKUP(O626,'Վարկանիշային չափորոշիչներ'!$G$6:$GE$68,4,FALSE),0)</f>
        <v>0</v>
      </c>
      <c r="AG626" s="93">
        <f>IFERROR(VLOOKUP(P626,'Վարկանիշային չափորոշիչներ'!$G$6:$GE$68,4,FALSE),0)</f>
        <v>0</v>
      </c>
      <c r="AH626" s="93">
        <f>IFERROR(VLOOKUP(Q626,'Վարկանիշային չափորոշիչներ'!$G$6:$GE$68,4,FALSE),0)</f>
        <v>0</v>
      </c>
      <c r="AI626" s="93">
        <f>IFERROR(VLOOKUP(R626,'Վարկանիշային չափորոշիչներ'!$G$6:$GE$68,4,FALSE),0)</f>
        <v>0</v>
      </c>
      <c r="AJ626" s="93">
        <f>IFERROR(VLOOKUP(S626,'Վարկանիշային չափորոշիչներ'!$G$6:$GE$68,4,FALSE),0)</f>
        <v>0</v>
      </c>
      <c r="AK626" s="93">
        <f>IFERROR(VLOOKUP(T626,'Վարկանիշային չափորոշիչներ'!$G$6:$GE$68,4,FALSE),0)</f>
        <v>0</v>
      </c>
      <c r="AL626" s="93">
        <f>IFERROR(VLOOKUP(U626,'Վարկանիշային չափորոշիչներ'!$G$6:$GE$68,4,FALSE),0)</f>
        <v>0</v>
      </c>
      <c r="AM626" s="93">
        <f>IFERROR(VLOOKUP(V626,'Վարկանիշային չափորոշիչներ'!$G$6:$GE$68,4,FALSE),0)</f>
        <v>0</v>
      </c>
      <c r="AN626" s="93">
        <f t="shared" si="175"/>
        <v>0</v>
      </c>
    </row>
    <row r="627" spans="1:40" ht="24" outlineLevel="2">
      <c r="A627" s="239">
        <v>1041</v>
      </c>
      <c r="B627" s="239">
        <v>12001</v>
      </c>
      <c r="C627" s="333" t="s">
        <v>714</v>
      </c>
      <c r="D627" s="240"/>
      <c r="E627" s="240"/>
      <c r="F627" s="242"/>
      <c r="G627" s="242"/>
      <c r="H627" s="242"/>
      <c r="I627" s="112"/>
      <c r="J627" s="112"/>
      <c r="K627" s="94"/>
      <c r="L627" s="94"/>
      <c r="M627" s="94"/>
      <c r="N627" s="94"/>
      <c r="O627" s="94"/>
      <c r="P627" s="94"/>
      <c r="Q627" s="94"/>
      <c r="R627" s="94"/>
      <c r="S627" s="94"/>
      <c r="T627" s="94"/>
      <c r="U627" s="94"/>
      <c r="V627" s="94"/>
      <c r="W627" s="93">
        <f t="shared" si="174"/>
        <v>0</v>
      </c>
      <c r="X627" s="108"/>
      <c r="Y627" s="108"/>
      <c r="Z627" s="108"/>
      <c r="AA627" s="108"/>
      <c r="AB627" s="93">
        <f>IFERROR(VLOOKUP(K627,'Վարկանիշային չափորոշիչներ'!$G$6:$GE$68,4,FALSE),0)</f>
        <v>0</v>
      </c>
      <c r="AC627" s="93">
        <f>IFERROR(VLOOKUP(L627,'Վարկանիշային չափորոշիչներ'!$G$6:$GE$68,4,FALSE),0)</f>
        <v>0</v>
      </c>
      <c r="AD627" s="93">
        <f>IFERROR(VLOOKUP(M627,'Վարկանիշային չափորոշիչներ'!$G$6:$GE$68,4,FALSE),0)</f>
        <v>0</v>
      </c>
      <c r="AE627" s="93">
        <f>IFERROR(VLOOKUP(N627,'Վարկանիշային չափորոշիչներ'!$G$6:$GE$68,4,FALSE),0)</f>
        <v>0</v>
      </c>
      <c r="AF627" s="93">
        <f>IFERROR(VLOOKUP(O627,'Վարկանիշային չափորոշիչներ'!$G$6:$GE$68,4,FALSE),0)</f>
        <v>0</v>
      </c>
      <c r="AG627" s="93">
        <f>IFERROR(VLOOKUP(P627,'Վարկանիշային չափորոշիչներ'!$G$6:$GE$68,4,FALSE),0)</f>
        <v>0</v>
      </c>
      <c r="AH627" s="93">
        <f>IFERROR(VLOOKUP(Q627,'Վարկանիշային չափորոշիչներ'!$G$6:$GE$68,4,FALSE),0)</f>
        <v>0</v>
      </c>
      <c r="AI627" s="93">
        <f>IFERROR(VLOOKUP(R627,'Վարկանիշային չափորոշիչներ'!$G$6:$GE$68,4,FALSE),0)</f>
        <v>0</v>
      </c>
      <c r="AJ627" s="93">
        <f>IFERROR(VLOOKUP(S627,'Վարկանիշային չափորոշիչներ'!$G$6:$GE$68,4,FALSE),0)</f>
        <v>0</v>
      </c>
      <c r="AK627" s="93">
        <f>IFERROR(VLOOKUP(T627,'Վարկանիշային չափորոշիչներ'!$G$6:$GE$68,4,FALSE),0)</f>
        <v>0</v>
      </c>
      <c r="AL627" s="93">
        <f>IFERROR(VLOOKUP(U627,'Վարկանիշային չափորոշիչներ'!$G$6:$GE$68,4,FALSE),0)</f>
        <v>0</v>
      </c>
      <c r="AM627" s="93">
        <f>IFERROR(VLOOKUP(V627,'Վարկանիշային չափորոշիչներ'!$G$6:$GE$68,4,FALSE),0)</f>
        <v>0</v>
      </c>
      <c r="AN627" s="93">
        <f t="shared" si="175"/>
        <v>0</v>
      </c>
    </row>
    <row r="628" spans="1:40" ht="48" outlineLevel="2">
      <c r="A628" s="239">
        <v>1041</v>
      </c>
      <c r="B628" s="239">
        <v>12002</v>
      </c>
      <c r="C628" s="333" t="s">
        <v>715</v>
      </c>
      <c r="D628" s="240"/>
      <c r="E628" s="240"/>
      <c r="F628" s="242"/>
      <c r="G628" s="242"/>
      <c r="H628" s="242"/>
      <c r="I628" s="112"/>
      <c r="J628" s="112"/>
      <c r="K628" s="94"/>
      <c r="L628" s="94"/>
      <c r="M628" s="94"/>
      <c r="N628" s="94"/>
      <c r="O628" s="94"/>
      <c r="P628" s="94"/>
      <c r="Q628" s="94"/>
      <c r="R628" s="94"/>
      <c r="S628" s="94"/>
      <c r="T628" s="94"/>
      <c r="U628" s="94"/>
      <c r="V628" s="94"/>
      <c r="W628" s="93">
        <f t="shared" si="174"/>
        <v>0</v>
      </c>
      <c r="X628" s="108"/>
      <c r="Y628" s="108"/>
      <c r="Z628" s="108"/>
      <c r="AA628" s="108"/>
      <c r="AB628" s="93">
        <f>IFERROR(VLOOKUP(K628,'Վարկանիշային չափորոշիչներ'!$G$6:$GE$68,4,FALSE),0)</f>
        <v>0</v>
      </c>
      <c r="AC628" s="93">
        <f>IFERROR(VLOOKUP(L628,'Վարկանիշային չափորոշիչներ'!$G$6:$GE$68,4,FALSE),0)</f>
        <v>0</v>
      </c>
      <c r="AD628" s="93">
        <f>IFERROR(VLOOKUP(M628,'Վարկանիշային չափորոշիչներ'!$G$6:$GE$68,4,FALSE),0)</f>
        <v>0</v>
      </c>
      <c r="AE628" s="93">
        <f>IFERROR(VLOOKUP(N628,'Վարկանիշային չափորոշիչներ'!$G$6:$GE$68,4,FALSE),0)</f>
        <v>0</v>
      </c>
      <c r="AF628" s="93">
        <f>IFERROR(VLOOKUP(O628,'Վարկանիշային չափորոշիչներ'!$G$6:$GE$68,4,FALSE),0)</f>
        <v>0</v>
      </c>
      <c r="AG628" s="93">
        <f>IFERROR(VLOOKUP(P628,'Վարկանիշային չափորոշիչներ'!$G$6:$GE$68,4,FALSE),0)</f>
        <v>0</v>
      </c>
      <c r="AH628" s="93">
        <f>IFERROR(VLOOKUP(Q628,'Վարկանիշային չափորոշիչներ'!$G$6:$GE$68,4,FALSE),0)</f>
        <v>0</v>
      </c>
      <c r="AI628" s="93">
        <f>IFERROR(VLOOKUP(R628,'Վարկանիշային չափորոշիչներ'!$G$6:$GE$68,4,FALSE),0)</f>
        <v>0</v>
      </c>
      <c r="AJ628" s="93">
        <f>IFERROR(VLOOKUP(S628,'Վարկանիշային չափորոշիչներ'!$G$6:$GE$68,4,FALSE),0)</f>
        <v>0</v>
      </c>
      <c r="AK628" s="93">
        <f>IFERROR(VLOOKUP(T628,'Վարկանիշային չափորոշիչներ'!$G$6:$GE$68,4,FALSE),0)</f>
        <v>0</v>
      </c>
      <c r="AL628" s="93">
        <f>IFERROR(VLOOKUP(U628,'Վարկանիշային չափորոշիչներ'!$G$6:$GE$68,4,FALSE),0)</f>
        <v>0</v>
      </c>
      <c r="AM628" s="93">
        <f>IFERROR(VLOOKUP(V628,'Վարկանիշային չափորոշիչներ'!$G$6:$GE$68,4,FALSE),0)</f>
        <v>0</v>
      </c>
      <c r="AN628" s="93">
        <f t="shared" si="175"/>
        <v>0</v>
      </c>
    </row>
    <row r="629" spans="1:40" ht="36" outlineLevel="2">
      <c r="A629" s="239">
        <v>1041</v>
      </c>
      <c r="B629" s="239">
        <v>12003</v>
      </c>
      <c r="C629" s="333" t="s">
        <v>716</v>
      </c>
      <c r="D629" s="240"/>
      <c r="E629" s="240"/>
      <c r="F629" s="242"/>
      <c r="G629" s="242"/>
      <c r="H629" s="242"/>
      <c r="I629" s="112"/>
      <c r="J629" s="112"/>
      <c r="K629" s="94"/>
      <c r="L629" s="94"/>
      <c r="M629" s="94"/>
      <c r="N629" s="94"/>
      <c r="O629" s="94"/>
      <c r="P629" s="94"/>
      <c r="Q629" s="94"/>
      <c r="R629" s="94"/>
      <c r="S629" s="94"/>
      <c r="T629" s="94"/>
      <c r="U629" s="94"/>
      <c r="V629" s="94"/>
      <c r="W629" s="93">
        <f t="shared" si="174"/>
        <v>0</v>
      </c>
      <c r="X629" s="108"/>
      <c r="Y629" s="108"/>
      <c r="Z629" s="108"/>
      <c r="AA629" s="108"/>
      <c r="AB629" s="93">
        <f>IFERROR(VLOOKUP(K629,'Վարկանիշային չափորոշիչներ'!$G$6:$GE$68,4,FALSE),0)</f>
        <v>0</v>
      </c>
      <c r="AC629" s="93">
        <f>IFERROR(VLOOKUP(L629,'Վարկանիշային չափորոշիչներ'!$G$6:$GE$68,4,FALSE),0)</f>
        <v>0</v>
      </c>
      <c r="AD629" s="93">
        <f>IFERROR(VLOOKUP(M629,'Վարկանիշային չափորոշիչներ'!$G$6:$GE$68,4,FALSE),0)</f>
        <v>0</v>
      </c>
      <c r="AE629" s="93">
        <f>IFERROR(VLOOKUP(N629,'Վարկանիշային չափորոշիչներ'!$G$6:$GE$68,4,FALSE),0)</f>
        <v>0</v>
      </c>
      <c r="AF629" s="93">
        <f>IFERROR(VLOOKUP(O629,'Վարկանիշային չափորոշիչներ'!$G$6:$GE$68,4,FALSE),0)</f>
        <v>0</v>
      </c>
      <c r="AG629" s="93">
        <f>IFERROR(VLOOKUP(P629,'Վարկանիշային չափորոշիչներ'!$G$6:$GE$68,4,FALSE),0)</f>
        <v>0</v>
      </c>
      <c r="AH629" s="93">
        <f>IFERROR(VLOOKUP(Q629,'Վարկանիշային չափորոշիչներ'!$G$6:$GE$68,4,FALSE),0)</f>
        <v>0</v>
      </c>
      <c r="AI629" s="93">
        <f>IFERROR(VLOOKUP(R629,'Վարկանիշային չափորոշիչներ'!$G$6:$GE$68,4,FALSE),0)</f>
        <v>0</v>
      </c>
      <c r="AJ629" s="93">
        <f>IFERROR(VLOOKUP(S629,'Վարկանիշային չափորոշիչներ'!$G$6:$GE$68,4,FALSE),0)</f>
        <v>0</v>
      </c>
      <c r="AK629" s="93">
        <f>IFERROR(VLOOKUP(T629,'Վարկանիշային չափորոշիչներ'!$G$6:$GE$68,4,FALSE),0)</f>
        <v>0</v>
      </c>
      <c r="AL629" s="93">
        <f>IFERROR(VLOOKUP(U629,'Վարկանիշային չափորոշիչներ'!$G$6:$GE$68,4,FALSE),0)</f>
        <v>0</v>
      </c>
      <c r="AM629" s="93">
        <f>IFERROR(VLOOKUP(V629,'Վարկանիշային չափորոշիչներ'!$G$6:$GE$68,4,FALSE),0)</f>
        <v>0</v>
      </c>
      <c r="AN629" s="93">
        <f t="shared" si="175"/>
        <v>0</v>
      </c>
    </row>
    <row r="630" spans="1:40" ht="24" outlineLevel="2">
      <c r="A630" s="239">
        <v>1041</v>
      </c>
      <c r="B630" s="239">
        <v>12006</v>
      </c>
      <c r="C630" s="333" t="s">
        <v>717</v>
      </c>
      <c r="D630" s="240"/>
      <c r="E630" s="240"/>
      <c r="F630" s="242"/>
      <c r="G630" s="242"/>
      <c r="H630" s="242"/>
      <c r="I630" s="112"/>
      <c r="J630" s="112"/>
      <c r="K630" s="94"/>
      <c r="L630" s="94"/>
      <c r="M630" s="94"/>
      <c r="N630" s="94"/>
      <c r="O630" s="94"/>
      <c r="P630" s="94"/>
      <c r="Q630" s="94"/>
      <c r="R630" s="94"/>
      <c r="S630" s="94"/>
      <c r="T630" s="94"/>
      <c r="U630" s="94"/>
      <c r="V630" s="94"/>
      <c r="W630" s="93">
        <f t="shared" si="174"/>
        <v>0</v>
      </c>
      <c r="X630" s="108"/>
      <c r="Y630" s="108"/>
      <c r="Z630" s="108"/>
      <c r="AA630" s="108"/>
      <c r="AB630" s="93">
        <f>IFERROR(VLOOKUP(K630,'Վարկանիշային չափորոշիչներ'!$G$6:$GE$68,4,FALSE),0)</f>
        <v>0</v>
      </c>
      <c r="AC630" s="93">
        <f>IFERROR(VLOOKUP(L630,'Վարկանիշային չափորոշիչներ'!$G$6:$GE$68,4,FALSE),0)</f>
        <v>0</v>
      </c>
      <c r="AD630" s="93">
        <f>IFERROR(VLOOKUP(M630,'Վարկանիշային չափորոշիչներ'!$G$6:$GE$68,4,FALSE),0)</f>
        <v>0</v>
      </c>
      <c r="AE630" s="93">
        <f>IFERROR(VLOOKUP(N630,'Վարկանիշային չափորոշիչներ'!$G$6:$GE$68,4,FALSE),0)</f>
        <v>0</v>
      </c>
      <c r="AF630" s="93">
        <f>IFERROR(VLOOKUP(O630,'Վարկանիշային չափորոշիչներ'!$G$6:$GE$68,4,FALSE),0)</f>
        <v>0</v>
      </c>
      <c r="AG630" s="93">
        <f>IFERROR(VLOOKUP(P630,'Վարկանիշային չափորոշիչներ'!$G$6:$GE$68,4,FALSE),0)</f>
        <v>0</v>
      </c>
      <c r="AH630" s="93">
        <f>IFERROR(VLOOKUP(Q630,'Վարկանիշային չափորոշիչներ'!$G$6:$GE$68,4,FALSE),0)</f>
        <v>0</v>
      </c>
      <c r="AI630" s="93">
        <f>IFERROR(VLOOKUP(R630,'Վարկանիշային չափորոշիչներ'!$G$6:$GE$68,4,FALSE),0)</f>
        <v>0</v>
      </c>
      <c r="AJ630" s="93">
        <f>IFERROR(VLOOKUP(S630,'Վարկանիշային չափորոշիչներ'!$G$6:$GE$68,4,FALSE),0)</f>
        <v>0</v>
      </c>
      <c r="AK630" s="93">
        <f>IFERROR(VLOOKUP(T630,'Վարկանիշային չափորոշիչներ'!$G$6:$GE$68,4,FALSE),0)</f>
        <v>0</v>
      </c>
      <c r="AL630" s="93">
        <f>IFERROR(VLOOKUP(U630,'Վարկանիշային չափորոշիչներ'!$G$6:$GE$68,4,FALSE),0)</f>
        <v>0</v>
      </c>
      <c r="AM630" s="93">
        <f>IFERROR(VLOOKUP(V630,'Վարկանիշային չափորոշիչներ'!$G$6:$GE$68,4,FALSE),0)</f>
        <v>0</v>
      </c>
      <c r="AN630" s="93">
        <f t="shared" si="175"/>
        <v>0</v>
      </c>
    </row>
    <row r="631" spans="1:40" ht="24" outlineLevel="2">
      <c r="A631" s="239">
        <v>1041</v>
      </c>
      <c r="B631" s="239">
        <v>12007</v>
      </c>
      <c r="C631" s="333" t="s">
        <v>718</v>
      </c>
      <c r="D631" s="240"/>
      <c r="E631" s="240"/>
      <c r="F631" s="242"/>
      <c r="G631" s="242"/>
      <c r="H631" s="242"/>
      <c r="I631" s="112"/>
      <c r="J631" s="112"/>
      <c r="K631" s="94"/>
      <c r="L631" s="94"/>
      <c r="M631" s="94"/>
      <c r="N631" s="94"/>
      <c r="O631" s="94"/>
      <c r="P631" s="94"/>
      <c r="Q631" s="94"/>
      <c r="R631" s="94"/>
      <c r="S631" s="94"/>
      <c r="T631" s="94"/>
      <c r="U631" s="94"/>
      <c r="V631" s="94"/>
      <c r="W631" s="93">
        <f t="shared" si="174"/>
        <v>0</v>
      </c>
      <c r="X631" s="108"/>
      <c r="Y631" s="108"/>
      <c r="Z631" s="108"/>
      <c r="AA631" s="108"/>
      <c r="AB631" s="93">
        <f>IFERROR(VLOOKUP(K631,'Վարկանիշային չափորոշիչներ'!$G$6:$GE$68,4,FALSE),0)</f>
        <v>0</v>
      </c>
      <c r="AC631" s="93">
        <f>IFERROR(VLOOKUP(L631,'Վարկանիշային չափորոշիչներ'!$G$6:$GE$68,4,FALSE),0)</f>
        <v>0</v>
      </c>
      <c r="AD631" s="93">
        <f>IFERROR(VLOOKUP(M631,'Վարկանիշային չափորոշիչներ'!$G$6:$GE$68,4,FALSE),0)</f>
        <v>0</v>
      </c>
      <c r="AE631" s="93">
        <f>IFERROR(VLOOKUP(N631,'Վարկանիշային չափորոշիչներ'!$G$6:$GE$68,4,FALSE),0)</f>
        <v>0</v>
      </c>
      <c r="AF631" s="93">
        <f>IFERROR(VLOOKUP(O631,'Վարկանիշային չափորոշիչներ'!$G$6:$GE$68,4,FALSE),0)</f>
        <v>0</v>
      </c>
      <c r="AG631" s="93">
        <f>IFERROR(VLOOKUP(P631,'Վարկանիշային չափորոշիչներ'!$G$6:$GE$68,4,FALSE),0)</f>
        <v>0</v>
      </c>
      <c r="AH631" s="93">
        <f>IFERROR(VLOOKUP(Q631,'Վարկանիշային չափորոշիչներ'!$G$6:$GE$68,4,FALSE),0)</f>
        <v>0</v>
      </c>
      <c r="AI631" s="93">
        <f>IFERROR(VLOOKUP(R631,'Վարկանիշային չափորոշիչներ'!$G$6:$GE$68,4,FALSE),0)</f>
        <v>0</v>
      </c>
      <c r="AJ631" s="93">
        <f>IFERROR(VLOOKUP(S631,'Վարկանիշային չափորոշիչներ'!$G$6:$GE$68,4,FALSE),0)</f>
        <v>0</v>
      </c>
      <c r="AK631" s="93">
        <f>IFERROR(VLOOKUP(T631,'Վարկանիշային չափորոշիչներ'!$G$6:$GE$68,4,FALSE),0)</f>
        <v>0</v>
      </c>
      <c r="AL631" s="93">
        <f>IFERROR(VLOOKUP(U631,'Վարկանիշային չափորոշիչներ'!$G$6:$GE$68,4,FALSE),0)</f>
        <v>0</v>
      </c>
      <c r="AM631" s="93">
        <f>IFERROR(VLOOKUP(V631,'Վարկանիշային չափորոշիչներ'!$G$6:$GE$68,4,FALSE),0)</f>
        <v>0</v>
      </c>
      <c r="AN631" s="93">
        <f t="shared" si="175"/>
        <v>0</v>
      </c>
    </row>
    <row r="632" spans="1:40" ht="36" outlineLevel="2">
      <c r="A632" s="239">
        <v>1041</v>
      </c>
      <c r="B632" s="239">
        <v>32001</v>
      </c>
      <c r="C632" s="333" t="s">
        <v>719</v>
      </c>
      <c r="D632" s="240"/>
      <c r="E632" s="240"/>
      <c r="F632" s="242"/>
      <c r="G632" s="242"/>
      <c r="H632" s="242"/>
      <c r="I632" s="112"/>
      <c r="J632" s="112"/>
      <c r="K632" s="94"/>
      <c r="L632" s="94"/>
      <c r="M632" s="94"/>
      <c r="N632" s="94"/>
      <c r="O632" s="94"/>
      <c r="P632" s="94"/>
      <c r="Q632" s="94"/>
      <c r="R632" s="94"/>
      <c r="S632" s="94"/>
      <c r="T632" s="94"/>
      <c r="U632" s="94"/>
      <c r="V632" s="94"/>
      <c r="W632" s="93">
        <f t="shared" si="174"/>
        <v>0</v>
      </c>
      <c r="X632" s="108"/>
      <c r="Y632" s="108"/>
      <c r="Z632" s="108"/>
      <c r="AA632" s="108"/>
      <c r="AB632" s="93">
        <f>IFERROR(VLOOKUP(K632,'Վարկանիշային չափորոշիչներ'!$G$6:$GE$68,4,FALSE),0)</f>
        <v>0</v>
      </c>
      <c r="AC632" s="93">
        <f>IFERROR(VLOOKUP(L632,'Վարկանիշային չափորոշիչներ'!$G$6:$GE$68,4,FALSE),0)</f>
        <v>0</v>
      </c>
      <c r="AD632" s="93">
        <f>IFERROR(VLOOKUP(M632,'Վարկանիշային չափորոշիչներ'!$G$6:$GE$68,4,FALSE),0)</f>
        <v>0</v>
      </c>
      <c r="AE632" s="93">
        <f>IFERROR(VLOOKUP(N632,'Վարկանիշային չափորոշիչներ'!$G$6:$GE$68,4,FALSE),0)</f>
        <v>0</v>
      </c>
      <c r="AF632" s="93">
        <f>IFERROR(VLOOKUP(O632,'Վարկանիշային չափորոշիչներ'!$G$6:$GE$68,4,FALSE),0)</f>
        <v>0</v>
      </c>
      <c r="AG632" s="93">
        <f>IFERROR(VLOOKUP(P632,'Վարկանիշային չափորոշիչներ'!$G$6:$GE$68,4,FALSE),0)</f>
        <v>0</v>
      </c>
      <c r="AH632" s="93">
        <f>IFERROR(VLOOKUP(Q632,'Վարկանիշային չափորոշիչներ'!$G$6:$GE$68,4,FALSE),0)</f>
        <v>0</v>
      </c>
      <c r="AI632" s="93">
        <f>IFERROR(VLOOKUP(R632,'Վարկանիշային չափորոշիչներ'!$G$6:$GE$68,4,FALSE),0)</f>
        <v>0</v>
      </c>
      <c r="AJ632" s="93">
        <f>IFERROR(VLOOKUP(S632,'Վարկանիշային չափորոշիչներ'!$G$6:$GE$68,4,FALSE),0)</f>
        <v>0</v>
      </c>
      <c r="AK632" s="93">
        <f>IFERROR(VLOOKUP(T632,'Վարկանիշային չափորոշիչներ'!$G$6:$GE$68,4,FALSE),0)</f>
        <v>0</v>
      </c>
      <c r="AL632" s="93">
        <f>IFERROR(VLOOKUP(U632,'Վարկանիշային չափորոշիչներ'!$G$6:$GE$68,4,FALSE),0)</f>
        <v>0</v>
      </c>
      <c r="AM632" s="93">
        <f>IFERROR(VLOOKUP(V632,'Վարկանիշային չափորոշիչներ'!$G$6:$GE$68,4,FALSE),0)</f>
        <v>0</v>
      </c>
      <c r="AN632" s="93">
        <f t="shared" si="175"/>
        <v>0</v>
      </c>
    </row>
    <row r="633" spans="1:40" outlineLevel="1">
      <c r="A633" s="236">
        <v>1045</v>
      </c>
      <c r="B633" s="283"/>
      <c r="C633" s="366" t="s">
        <v>720</v>
      </c>
      <c r="D633" s="237">
        <f>SUM(D634:D650)</f>
        <v>0</v>
      </c>
      <c r="E633" s="237">
        <f>SUM(E634:E650)</f>
        <v>0</v>
      </c>
      <c r="F633" s="238">
        <f t="shared" ref="F633:H633" si="176">SUM(F634:F650)</f>
        <v>0</v>
      </c>
      <c r="G633" s="238">
        <f t="shared" si="176"/>
        <v>0</v>
      </c>
      <c r="H633" s="238">
        <f t="shared" si="176"/>
        <v>0</v>
      </c>
      <c r="I633" s="114" t="s">
        <v>79</v>
      </c>
      <c r="J633" s="114" t="s">
        <v>79</v>
      </c>
      <c r="K633" s="114" t="s">
        <v>79</v>
      </c>
      <c r="L633" s="114" t="s">
        <v>79</v>
      </c>
      <c r="M633" s="114" t="s">
        <v>79</v>
      </c>
      <c r="N633" s="114" t="s">
        <v>79</v>
      </c>
      <c r="O633" s="114" t="s">
        <v>79</v>
      </c>
      <c r="P633" s="114" t="s">
        <v>79</v>
      </c>
      <c r="Q633" s="114" t="s">
        <v>79</v>
      </c>
      <c r="R633" s="114" t="s">
        <v>79</v>
      </c>
      <c r="S633" s="114" t="s">
        <v>79</v>
      </c>
      <c r="T633" s="114" t="s">
        <v>79</v>
      </c>
      <c r="U633" s="114" t="s">
        <v>79</v>
      </c>
      <c r="V633" s="114" t="s">
        <v>79</v>
      </c>
      <c r="W633" s="114" t="s">
        <v>79</v>
      </c>
      <c r="X633" s="108"/>
      <c r="Y633" s="108"/>
      <c r="Z633" s="108"/>
      <c r="AA633" s="108"/>
      <c r="AB633" s="93">
        <f>IFERROR(VLOOKUP(K633,'Վարկանիշային չափորոշիչներ'!$G$6:$GE$68,4,FALSE),0)</f>
        <v>0</v>
      </c>
      <c r="AC633" s="93">
        <f>IFERROR(VLOOKUP(L633,'Վարկանիշային չափորոշիչներ'!$G$6:$GE$68,4,FALSE),0)</f>
        <v>0</v>
      </c>
      <c r="AD633" s="93">
        <f>IFERROR(VLOOKUP(M633,'Վարկանիշային չափորոշիչներ'!$G$6:$GE$68,4,FALSE),0)</f>
        <v>0</v>
      </c>
      <c r="AE633" s="93">
        <f>IFERROR(VLOOKUP(N633,'Վարկանիշային չափորոշիչներ'!$G$6:$GE$68,4,FALSE),0)</f>
        <v>0</v>
      </c>
      <c r="AF633" s="93">
        <f>IFERROR(VLOOKUP(O633,'Վարկանիշային չափորոշիչներ'!$G$6:$GE$68,4,FALSE),0)</f>
        <v>0</v>
      </c>
      <c r="AG633" s="93">
        <f>IFERROR(VLOOKUP(P633,'Վարկանիշային չափորոշիչներ'!$G$6:$GE$68,4,FALSE),0)</f>
        <v>0</v>
      </c>
      <c r="AH633" s="93">
        <f>IFERROR(VLOOKUP(Q633,'Վարկանիշային չափորոշիչներ'!$G$6:$GE$68,4,FALSE),0)</f>
        <v>0</v>
      </c>
      <c r="AI633" s="93">
        <f>IFERROR(VLOOKUP(R633,'Վարկանիշային չափորոշիչներ'!$G$6:$GE$68,4,FALSE),0)</f>
        <v>0</v>
      </c>
      <c r="AJ633" s="93">
        <f>IFERROR(VLOOKUP(S633,'Վարկանիշային չափորոշիչներ'!$G$6:$GE$68,4,FALSE),0)</f>
        <v>0</v>
      </c>
      <c r="AK633" s="93">
        <f>IFERROR(VLOOKUP(T633,'Վարկանիշային չափորոշիչներ'!$G$6:$GE$68,4,FALSE),0)</f>
        <v>0</v>
      </c>
      <c r="AL633" s="93">
        <f>IFERROR(VLOOKUP(U633,'Վարկանիշային չափորոշիչներ'!$G$6:$GE$68,4,FALSE),0)</f>
        <v>0</v>
      </c>
      <c r="AM633" s="93">
        <f>IFERROR(VLOOKUP(V633,'Վարկանիշային չափորոշիչներ'!$G$6:$GE$68,4,FALSE),0)</f>
        <v>0</v>
      </c>
      <c r="AN633" s="93">
        <f t="shared" si="175"/>
        <v>0</v>
      </c>
    </row>
    <row r="634" spans="1:40" outlineLevel="2">
      <c r="A634" s="239">
        <v>1045</v>
      </c>
      <c r="B634" s="239">
        <v>11002</v>
      </c>
      <c r="C634" s="333" t="s">
        <v>721</v>
      </c>
      <c r="D634" s="240"/>
      <c r="E634" s="240"/>
      <c r="F634" s="242"/>
      <c r="G634" s="242"/>
      <c r="H634" s="242"/>
      <c r="I634" s="112"/>
      <c r="J634" s="112"/>
      <c r="K634" s="94"/>
      <c r="L634" s="94"/>
      <c r="M634" s="94"/>
      <c r="N634" s="94"/>
      <c r="O634" s="94"/>
      <c r="P634" s="94"/>
      <c r="Q634" s="94"/>
      <c r="R634" s="94"/>
      <c r="S634" s="94"/>
      <c r="T634" s="94"/>
      <c r="U634" s="94"/>
      <c r="V634" s="94"/>
      <c r="W634" s="93">
        <f t="shared" ref="W634:W650" si="177">AN634</f>
        <v>0</v>
      </c>
      <c r="X634" s="108"/>
      <c r="Y634" s="108"/>
      <c r="Z634" s="108"/>
      <c r="AA634" s="108"/>
      <c r="AB634" s="93">
        <f>IFERROR(VLOOKUP(K634,'Վարկանիշային չափորոշիչներ'!$G$6:$GE$68,4,FALSE),0)</f>
        <v>0</v>
      </c>
      <c r="AC634" s="93">
        <f>IFERROR(VLOOKUP(L634,'Վարկանիշային չափորոշիչներ'!$G$6:$GE$68,4,FALSE),0)</f>
        <v>0</v>
      </c>
      <c r="AD634" s="93">
        <f>IFERROR(VLOOKUP(M634,'Վարկանիշային չափորոշիչներ'!$G$6:$GE$68,4,FALSE),0)</f>
        <v>0</v>
      </c>
      <c r="AE634" s="93">
        <f>IFERROR(VLOOKUP(N634,'Վարկանիշային չափորոշիչներ'!$G$6:$GE$68,4,FALSE),0)</f>
        <v>0</v>
      </c>
      <c r="AF634" s="93">
        <f>IFERROR(VLOOKUP(O634,'Վարկանիշային չափորոշիչներ'!$G$6:$GE$68,4,FALSE),0)</f>
        <v>0</v>
      </c>
      <c r="AG634" s="93">
        <f>IFERROR(VLOOKUP(P634,'Վարկանիշային չափորոշիչներ'!$G$6:$GE$68,4,FALSE),0)</f>
        <v>0</v>
      </c>
      <c r="AH634" s="93">
        <f>IFERROR(VLOOKUP(Q634,'Վարկանիշային չափորոշիչներ'!$G$6:$GE$68,4,FALSE),0)</f>
        <v>0</v>
      </c>
      <c r="AI634" s="93">
        <f>IFERROR(VLOOKUP(R634,'Վարկանիշային չափորոշիչներ'!$G$6:$GE$68,4,FALSE),0)</f>
        <v>0</v>
      </c>
      <c r="AJ634" s="93">
        <f>IFERROR(VLOOKUP(S634,'Վարկանիշային չափորոշիչներ'!$G$6:$GE$68,4,FALSE),0)</f>
        <v>0</v>
      </c>
      <c r="AK634" s="93">
        <f>IFERROR(VLOOKUP(T634,'Վարկանիշային չափորոշիչներ'!$G$6:$GE$68,4,FALSE),0)</f>
        <v>0</v>
      </c>
      <c r="AL634" s="93">
        <f>IFERROR(VLOOKUP(U634,'Վարկանիշային չափորոշիչներ'!$G$6:$GE$68,4,FALSE),0)</f>
        <v>0</v>
      </c>
      <c r="AM634" s="93">
        <f>IFERROR(VLOOKUP(V634,'Վարկանիշային չափորոշիչներ'!$G$6:$GE$68,4,FALSE),0)</f>
        <v>0</v>
      </c>
      <c r="AN634" s="93">
        <f t="shared" si="175"/>
        <v>0</v>
      </c>
    </row>
    <row r="635" spans="1:40" ht="36" outlineLevel="2">
      <c r="A635" s="239">
        <v>1045</v>
      </c>
      <c r="B635" s="239">
        <v>12007</v>
      </c>
      <c r="C635" s="333" t="s">
        <v>722</v>
      </c>
      <c r="D635" s="240"/>
      <c r="E635" s="240"/>
      <c r="F635" s="242"/>
      <c r="G635" s="242"/>
      <c r="H635" s="242"/>
      <c r="I635" s="112"/>
      <c r="J635" s="112"/>
      <c r="K635" s="94"/>
      <c r="L635" s="94"/>
      <c r="M635" s="94"/>
      <c r="N635" s="94"/>
      <c r="O635" s="94"/>
      <c r="P635" s="94"/>
      <c r="Q635" s="94"/>
      <c r="R635" s="94"/>
      <c r="S635" s="94"/>
      <c r="T635" s="94"/>
      <c r="U635" s="94"/>
      <c r="V635" s="94"/>
      <c r="W635" s="93">
        <f t="shared" si="177"/>
        <v>0</v>
      </c>
      <c r="X635" s="108"/>
      <c r="Y635" s="108"/>
      <c r="Z635" s="108"/>
      <c r="AA635" s="108"/>
      <c r="AB635" s="93">
        <f>IFERROR(VLOOKUP(K635,'Վարկանիշային չափորոշիչներ'!$G$6:$GE$68,4,FALSE),0)</f>
        <v>0</v>
      </c>
      <c r="AC635" s="93">
        <f>IFERROR(VLOOKUP(L635,'Վարկանիշային չափորոշիչներ'!$G$6:$GE$68,4,FALSE),0)</f>
        <v>0</v>
      </c>
      <c r="AD635" s="93">
        <f>IFERROR(VLOOKUP(M635,'Վարկանիշային չափորոշիչներ'!$G$6:$GE$68,4,FALSE),0)</f>
        <v>0</v>
      </c>
      <c r="AE635" s="93">
        <f>IFERROR(VLOOKUP(N635,'Վարկանիշային չափորոշիչներ'!$G$6:$GE$68,4,FALSE),0)</f>
        <v>0</v>
      </c>
      <c r="AF635" s="93">
        <f>IFERROR(VLOOKUP(O635,'Վարկանիշային չափորոշիչներ'!$G$6:$GE$68,4,FALSE),0)</f>
        <v>0</v>
      </c>
      <c r="AG635" s="93">
        <f>IFERROR(VLOOKUP(P635,'Վարկանիշային չափորոշիչներ'!$G$6:$GE$68,4,FALSE),0)</f>
        <v>0</v>
      </c>
      <c r="AH635" s="93">
        <f>IFERROR(VLOOKUP(Q635,'Վարկանիշային չափորոշիչներ'!$G$6:$GE$68,4,FALSE),0)</f>
        <v>0</v>
      </c>
      <c r="AI635" s="93">
        <f>IFERROR(VLOOKUP(R635,'Վարկանիշային չափորոշիչներ'!$G$6:$GE$68,4,FALSE),0)</f>
        <v>0</v>
      </c>
      <c r="AJ635" s="93">
        <f>IFERROR(VLOOKUP(S635,'Վարկանիշային չափորոշիչներ'!$G$6:$GE$68,4,FALSE),0)</f>
        <v>0</v>
      </c>
      <c r="AK635" s="93">
        <f>IFERROR(VLOOKUP(T635,'Վարկանիշային չափորոշիչներ'!$G$6:$GE$68,4,FALSE),0)</f>
        <v>0</v>
      </c>
      <c r="AL635" s="93">
        <f>IFERROR(VLOOKUP(U635,'Վարկանիշային չափորոշիչներ'!$G$6:$GE$68,4,FALSE),0)</f>
        <v>0</v>
      </c>
      <c r="AM635" s="93">
        <f>IFERROR(VLOOKUP(V635,'Վարկանիշային չափորոշիչներ'!$G$6:$GE$68,4,FALSE),0)</f>
        <v>0</v>
      </c>
      <c r="AN635" s="93">
        <f t="shared" si="175"/>
        <v>0</v>
      </c>
    </row>
    <row r="636" spans="1:40" ht="24" outlineLevel="2">
      <c r="A636" s="239">
        <v>1045</v>
      </c>
      <c r="B636" s="239">
        <v>12009</v>
      </c>
      <c r="C636" s="333" t="s">
        <v>724</v>
      </c>
      <c r="D636" s="240"/>
      <c r="E636" s="240"/>
      <c r="F636" s="242"/>
      <c r="G636" s="242"/>
      <c r="H636" s="242"/>
      <c r="I636" s="112"/>
      <c r="J636" s="112"/>
      <c r="K636" s="94"/>
      <c r="L636" s="94"/>
      <c r="M636" s="94"/>
      <c r="N636" s="94"/>
      <c r="O636" s="94"/>
      <c r="P636" s="94"/>
      <c r="Q636" s="94"/>
      <c r="R636" s="94"/>
      <c r="S636" s="94"/>
      <c r="T636" s="94"/>
      <c r="U636" s="94"/>
      <c r="V636" s="94"/>
      <c r="W636" s="93">
        <f t="shared" si="177"/>
        <v>0</v>
      </c>
      <c r="X636" s="108"/>
      <c r="Y636" s="108"/>
      <c r="Z636" s="108"/>
      <c r="AA636" s="108"/>
      <c r="AB636" s="93">
        <f>IFERROR(VLOOKUP(K636,'Վարկանիշային չափորոշիչներ'!$G$6:$GE$68,4,FALSE),0)</f>
        <v>0</v>
      </c>
      <c r="AC636" s="93">
        <f>IFERROR(VLOOKUP(L636,'Վարկանիշային չափորոշիչներ'!$G$6:$GE$68,4,FALSE),0)</f>
        <v>0</v>
      </c>
      <c r="AD636" s="93">
        <f>IFERROR(VLOOKUP(M636,'Վարկանիշային չափորոշիչներ'!$G$6:$GE$68,4,FALSE),0)</f>
        <v>0</v>
      </c>
      <c r="AE636" s="93">
        <f>IFERROR(VLOOKUP(N636,'Վարկանիշային չափորոշիչներ'!$G$6:$GE$68,4,FALSE),0)</f>
        <v>0</v>
      </c>
      <c r="AF636" s="93">
        <f>IFERROR(VLOOKUP(O636,'Վարկանիշային չափորոշիչներ'!$G$6:$GE$68,4,FALSE),0)</f>
        <v>0</v>
      </c>
      <c r="AG636" s="93">
        <f>IFERROR(VLOOKUP(P636,'Վարկանիշային չափորոշիչներ'!$G$6:$GE$68,4,FALSE),0)</f>
        <v>0</v>
      </c>
      <c r="AH636" s="93">
        <f>IFERROR(VLOOKUP(Q636,'Վարկանիշային չափորոշիչներ'!$G$6:$GE$68,4,FALSE),0)</f>
        <v>0</v>
      </c>
      <c r="AI636" s="93">
        <f>IFERROR(VLOOKUP(R636,'Վարկանիշային չափորոշիչներ'!$G$6:$GE$68,4,FALSE),0)</f>
        <v>0</v>
      </c>
      <c r="AJ636" s="93">
        <f>IFERROR(VLOOKUP(S636,'Վարկանիշային չափորոշիչներ'!$G$6:$GE$68,4,FALSE),0)</f>
        <v>0</v>
      </c>
      <c r="AK636" s="93">
        <f>IFERROR(VLOOKUP(T636,'Վարկանիշային չափորոշիչներ'!$G$6:$GE$68,4,FALSE),0)</f>
        <v>0</v>
      </c>
      <c r="AL636" s="93">
        <f>IFERROR(VLOOKUP(U636,'Վարկանիշային չափորոշիչներ'!$G$6:$GE$68,4,FALSE),0)</f>
        <v>0</v>
      </c>
      <c r="AM636" s="93">
        <f>IFERROR(VLOOKUP(V636,'Վարկանիշային չափորոշիչներ'!$G$6:$GE$68,4,FALSE),0)</f>
        <v>0</v>
      </c>
      <c r="AN636" s="93">
        <f t="shared" si="175"/>
        <v>0</v>
      </c>
    </row>
    <row r="637" spans="1:40" ht="48" outlineLevel="2">
      <c r="A637" s="239">
        <v>1045</v>
      </c>
      <c r="B637" s="239">
        <v>12010</v>
      </c>
      <c r="C637" s="373" t="s">
        <v>725</v>
      </c>
      <c r="D637" s="240"/>
      <c r="E637" s="240"/>
      <c r="F637" s="242"/>
      <c r="G637" s="242"/>
      <c r="H637" s="242"/>
      <c r="I637" s="112"/>
      <c r="J637" s="112"/>
      <c r="K637" s="94"/>
      <c r="L637" s="94"/>
      <c r="M637" s="94"/>
      <c r="N637" s="94"/>
      <c r="O637" s="94"/>
      <c r="P637" s="94"/>
      <c r="Q637" s="94"/>
      <c r="R637" s="94"/>
      <c r="S637" s="94"/>
      <c r="T637" s="94"/>
      <c r="U637" s="94"/>
      <c r="V637" s="94"/>
      <c r="W637" s="93">
        <f t="shared" si="177"/>
        <v>0</v>
      </c>
      <c r="X637" s="108"/>
      <c r="Y637" s="108"/>
      <c r="Z637" s="108"/>
      <c r="AA637" s="108"/>
      <c r="AB637" s="93">
        <f>IFERROR(VLOOKUP(K637,'Վարկանիշային չափորոշիչներ'!$G$6:$GE$68,4,FALSE),0)</f>
        <v>0</v>
      </c>
      <c r="AC637" s="93">
        <f>IFERROR(VLOOKUP(L637,'Վարկանիշային չափորոշիչներ'!$G$6:$GE$68,4,FALSE),0)</f>
        <v>0</v>
      </c>
      <c r="AD637" s="93">
        <f>IFERROR(VLOOKUP(M637,'Վարկանիշային չափորոշիչներ'!$G$6:$GE$68,4,FALSE),0)</f>
        <v>0</v>
      </c>
      <c r="AE637" s="93">
        <f>IFERROR(VLOOKUP(N637,'Վարկանիշային չափորոշիչներ'!$G$6:$GE$68,4,FALSE),0)</f>
        <v>0</v>
      </c>
      <c r="AF637" s="93">
        <f>IFERROR(VLOOKUP(O637,'Վարկանիշային չափորոշիչներ'!$G$6:$GE$68,4,FALSE),0)</f>
        <v>0</v>
      </c>
      <c r="AG637" s="93">
        <f>IFERROR(VLOOKUP(P637,'Վարկանիշային չափորոշիչներ'!$G$6:$GE$68,4,FALSE),0)</f>
        <v>0</v>
      </c>
      <c r="AH637" s="93">
        <f>IFERROR(VLOOKUP(Q637,'Վարկանիշային չափորոշիչներ'!$G$6:$GE$68,4,FALSE),0)</f>
        <v>0</v>
      </c>
      <c r="AI637" s="93">
        <f>IFERROR(VLOOKUP(R637,'Վարկանիշային չափորոշիչներ'!$G$6:$GE$68,4,FALSE),0)</f>
        <v>0</v>
      </c>
      <c r="AJ637" s="93">
        <f>IFERROR(VLOOKUP(S637,'Վարկանիշային չափորոշիչներ'!$G$6:$GE$68,4,FALSE),0)</f>
        <v>0</v>
      </c>
      <c r="AK637" s="93">
        <f>IFERROR(VLOOKUP(T637,'Վարկանիշային չափորոշիչներ'!$G$6:$GE$68,4,FALSE),0)</f>
        <v>0</v>
      </c>
      <c r="AL637" s="93">
        <f>IFERROR(VLOOKUP(U637,'Վարկանիշային չափորոշիչներ'!$G$6:$GE$68,4,FALSE),0)</f>
        <v>0</v>
      </c>
      <c r="AM637" s="93">
        <f>IFERROR(VLOOKUP(V637,'Վարկանիշային չափորոշիչներ'!$G$6:$GE$68,4,FALSE),0)</f>
        <v>0</v>
      </c>
      <c r="AN637" s="93">
        <f t="shared" si="175"/>
        <v>0</v>
      </c>
    </row>
    <row r="638" spans="1:40" ht="36" outlineLevel="2">
      <c r="A638" s="239">
        <v>1045</v>
      </c>
      <c r="B638" s="331">
        <v>32001</v>
      </c>
      <c r="C638" s="373" t="s">
        <v>726</v>
      </c>
      <c r="D638" s="240"/>
      <c r="E638" s="240"/>
      <c r="F638" s="242"/>
      <c r="G638" s="242"/>
      <c r="H638" s="242"/>
      <c r="I638" s="112"/>
      <c r="J638" s="112"/>
      <c r="K638" s="94"/>
      <c r="L638" s="94"/>
      <c r="M638" s="94"/>
      <c r="N638" s="94"/>
      <c r="O638" s="94"/>
      <c r="P638" s="94"/>
      <c r="Q638" s="94"/>
      <c r="R638" s="94"/>
      <c r="S638" s="94"/>
      <c r="T638" s="94"/>
      <c r="U638" s="94"/>
      <c r="V638" s="94"/>
      <c r="W638" s="93">
        <f t="shared" si="177"/>
        <v>0</v>
      </c>
      <c r="X638" s="108"/>
      <c r="Y638" s="108"/>
      <c r="Z638" s="108"/>
      <c r="AA638" s="108"/>
      <c r="AB638" s="93">
        <f>IFERROR(VLOOKUP(K638,'Վարկանիշային չափորոշիչներ'!$G$6:$GE$68,4,FALSE),0)</f>
        <v>0</v>
      </c>
      <c r="AC638" s="93">
        <f>IFERROR(VLOOKUP(L638,'Վարկանիշային չափորոշիչներ'!$G$6:$GE$68,4,FALSE),0)</f>
        <v>0</v>
      </c>
      <c r="AD638" s="93">
        <f>IFERROR(VLOOKUP(M638,'Վարկանիշային չափորոշիչներ'!$G$6:$GE$68,4,FALSE),0)</f>
        <v>0</v>
      </c>
      <c r="AE638" s="93">
        <f>IFERROR(VLOOKUP(N638,'Վարկանիշային չափորոշիչներ'!$G$6:$GE$68,4,FALSE),0)</f>
        <v>0</v>
      </c>
      <c r="AF638" s="93">
        <f>IFERROR(VLOOKUP(O638,'Վարկանիշային չափորոշիչներ'!$G$6:$GE$68,4,FALSE),0)</f>
        <v>0</v>
      </c>
      <c r="AG638" s="93">
        <f>IFERROR(VLOOKUP(P638,'Վարկանիշային չափորոշիչներ'!$G$6:$GE$68,4,FALSE),0)</f>
        <v>0</v>
      </c>
      <c r="AH638" s="93">
        <f>IFERROR(VLOOKUP(Q638,'Վարկանիշային չափորոշիչներ'!$G$6:$GE$68,4,FALSE),0)</f>
        <v>0</v>
      </c>
      <c r="AI638" s="93">
        <f>IFERROR(VLOOKUP(R638,'Վարկանիշային չափորոշիչներ'!$G$6:$GE$68,4,FALSE),0)</f>
        <v>0</v>
      </c>
      <c r="AJ638" s="93">
        <f>IFERROR(VLOOKUP(S638,'Վարկանիշային չափորոշիչներ'!$G$6:$GE$68,4,FALSE),0)</f>
        <v>0</v>
      </c>
      <c r="AK638" s="93">
        <f>IFERROR(VLOOKUP(T638,'Վարկանիշային չափորոշիչներ'!$G$6:$GE$68,4,FALSE),0)</f>
        <v>0</v>
      </c>
      <c r="AL638" s="93">
        <f>IFERROR(VLOOKUP(U638,'Վարկանիշային չափորոշիչներ'!$G$6:$GE$68,4,FALSE),0)</f>
        <v>0</v>
      </c>
      <c r="AM638" s="93">
        <f>IFERROR(VLOOKUP(V638,'Վարկանիշային չափորոշիչներ'!$G$6:$GE$68,4,FALSE),0)</f>
        <v>0</v>
      </c>
      <c r="AN638" s="93">
        <f t="shared" si="175"/>
        <v>0</v>
      </c>
    </row>
    <row r="639" spans="1:40" ht="24" outlineLevel="2">
      <c r="A639" s="239">
        <v>1045</v>
      </c>
      <c r="B639" s="239">
        <v>12001</v>
      </c>
      <c r="C639" s="333" t="s">
        <v>727</v>
      </c>
      <c r="D639" s="240"/>
      <c r="E639" s="240"/>
      <c r="F639" s="242"/>
      <c r="G639" s="242"/>
      <c r="H639" s="242"/>
      <c r="I639" s="112"/>
      <c r="J639" s="112"/>
      <c r="K639" s="94"/>
      <c r="L639" s="94"/>
      <c r="M639" s="94"/>
      <c r="N639" s="94"/>
      <c r="O639" s="94"/>
      <c r="P639" s="94"/>
      <c r="Q639" s="94"/>
      <c r="R639" s="94"/>
      <c r="S639" s="94"/>
      <c r="T639" s="94"/>
      <c r="U639" s="94"/>
      <c r="V639" s="94"/>
      <c r="W639" s="93">
        <f t="shared" si="177"/>
        <v>0</v>
      </c>
      <c r="X639" s="108"/>
      <c r="Y639" s="108"/>
      <c r="Z639" s="108"/>
      <c r="AA639" s="108"/>
      <c r="AB639" s="93">
        <f>IFERROR(VLOOKUP(K639,'Վարկանիշային չափորոշիչներ'!$G$6:$GE$68,4,FALSE),0)</f>
        <v>0</v>
      </c>
      <c r="AC639" s="93">
        <f>IFERROR(VLOOKUP(L639,'Վարկանիշային չափորոշիչներ'!$G$6:$GE$68,4,FALSE),0)</f>
        <v>0</v>
      </c>
      <c r="AD639" s="93">
        <f>IFERROR(VLOOKUP(M639,'Վարկանիշային չափորոշիչներ'!$G$6:$GE$68,4,FALSE),0)</f>
        <v>0</v>
      </c>
      <c r="AE639" s="93">
        <f>IFERROR(VLOOKUP(N639,'Վարկանիշային չափորոշիչներ'!$G$6:$GE$68,4,FALSE),0)</f>
        <v>0</v>
      </c>
      <c r="AF639" s="93">
        <f>IFERROR(VLOOKUP(O639,'Վարկանիշային չափորոշիչներ'!$G$6:$GE$68,4,FALSE),0)</f>
        <v>0</v>
      </c>
      <c r="AG639" s="93">
        <f>IFERROR(VLOOKUP(P639,'Վարկանիշային չափորոշիչներ'!$G$6:$GE$68,4,FALSE),0)</f>
        <v>0</v>
      </c>
      <c r="AH639" s="93">
        <f>IFERROR(VLOOKUP(Q639,'Վարկանիշային չափորոշիչներ'!$G$6:$GE$68,4,FALSE),0)</f>
        <v>0</v>
      </c>
      <c r="AI639" s="93">
        <f>IFERROR(VLOOKUP(R639,'Վարկանիշային չափորոշիչներ'!$G$6:$GE$68,4,FALSE),0)</f>
        <v>0</v>
      </c>
      <c r="AJ639" s="93">
        <f>IFERROR(VLOOKUP(S639,'Վարկանիշային չափորոշիչներ'!$G$6:$GE$68,4,FALSE),0)</f>
        <v>0</v>
      </c>
      <c r="AK639" s="93">
        <f>IFERROR(VLOOKUP(T639,'Վարկանիշային չափորոշիչներ'!$G$6:$GE$68,4,FALSE),0)</f>
        <v>0</v>
      </c>
      <c r="AL639" s="93">
        <f>IFERROR(VLOOKUP(U639,'Վարկանիշային չափորոշիչներ'!$G$6:$GE$68,4,FALSE),0)</f>
        <v>0</v>
      </c>
      <c r="AM639" s="93">
        <f>IFERROR(VLOOKUP(V639,'Վարկանիշային չափորոշիչներ'!$G$6:$GE$68,4,FALSE),0)</f>
        <v>0</v>
      </c>
      <c r="AN639" s="93">
        <f t="shared" si="175"/>
        <v>0</v>
      </c>
    </row>
    <row r="640" spans="1:40" outlineLevel="2">
      <c r="A640" s="239">
        <v>1045</v>
      </c>
      <c r="B640" s="239">
        <v>12002</v>
      </c>
      <c r="C640" s="333" t="s">
        <v>728</v>
      </c>
      <c r="D640" s="240"/>
      <c r="E640" s="240"/>
      <c r="F640" s="242"/>
      <c r="G640" s="242"/>
      <c r="H640" s="242"/>
      <c r="I640" s="112"/>
      <c r="J640" s="112"/>
      <c r="K640" s="94"/>
      <c r="L640" s="94"/>
      <c r="M640" s="94"/>
      <c r="N640" s="94"/>
      <c r="O640" s="94"/>
      <c r="P640" s="94"/>
      <c r="Q640" s="94"/>
      <c r="R640" s="94"/>
      <c r="S640" s="94"/>
      <c r="T640" s="94"/>
      <c r="U640" s="94"/>
      <c r="V640" s="94"/>
      <c r="W640" s="93">
        <f t="shared" si="177"/>
        <v>0</v>
      </c>
      <c r="X640" s="108"/>
      <c r="Y640" s="108"/>
      <c r="Z640" s="108"/>
      <c r="AA640" s="108"/>
      <c r="AB640" s="93">
        <f>IFERROR(VLOOKUP(K640,'Վարկանիշային չափորոշիչներ'!$G$6:$GE$68,4,FALSE),0)</f>
        <v>0</v>
      </c>
      <c r="AC640" s="93">
        <f>IFERROR(VLOOKUP(L640,'Վարկանիշային չափորոշիչներ'!$G$6:$GE$68,4,FALSE),0)</f>
        <v>0</v>
      </c>
      <c r="AD640" s="93">
        <f>IFERROR(VLOOKUP(M640,'Վարկանիշային չափորոշիչներ'!$G$6:$GE$68,4,FALSE),0)</f>
        <v>0</v>
      </c>
      <c r="AE640" s="93">
        <f>IFERROR(VLOOKUP(N640,'Վարկանիշային չափորոշիչներ'!$G$6:$GE$68,4,FALSE),0)</f>
        <v>0</v>
      </c>
      <c r="AF640" s="93">
        <f>IFERROR(VLOOKUP(O640,'Վարկանիշային չափորոշիչներ'!$G$6:$GE$68,4,FALSE),0)</f>
        <v>0</v>
      </c>
      <c r="AG640" s="93">
        <f>IFERROR(VLOOKUP(P640,'Վարկանիշային չափորոշիչներ'!$G$6:$GE$68,4,FALSE),0)</f>
        <v>0</v>
      </c>
      <c r="AH640" s="93">
        <f>IFERROR(VLOOKUP(Q640,'Վարկանիշային չափորոշիչներ'!$G$6:$GE$68,4,FALSE),0)</f>
        <v>0</v>
      </c>
      <c r="AI640" s="93">
        <f>IFERROR(VLOOKUP(R640,'Վարկանիշային չափորոշիչներ'!$G$6:$GE$68,4,FALSE),0)</f>
        <v>0</v>
      </c>
      <c r="AJ640" s="93">
        <f>IFERROR(VLOOKUP(S640,'Վարկանիշային չափորոշիչներ'!$G$6:$GE$68,4,FALSE),0)</f>
        <v>0</v>
      </c>
      <c r="AK640" s="93">
        <f>IFERROR(VLOOKUP(T640,'Վարկանիշային չափորոշիչներ'!$G$6:$GE$68,4,FALSE),0)</f>
        <v>0</v>
      </c>
      <c r="AL640" s="93">
        <f>IFERROR(VLOOKUP(U640,'Վարկանիշային չափորոշիչներ'!$G$6:$GE$68,4,FALSE),0)</f>
        <v>0</v>
      </c>
      <c r="AM640" s="93">
        <f>IFERROR(VLOOKUP(V640,'Վարկանիշային չափորոշիչներ'!$G$6:$GE$68,4,FALSE),0)</f>
        <v>0</v>
      </c>
      <c r="AN640" s="93">
        <f t="shared" si="175"/>
        <v>0</v>
      </c>
    </row>
    <row r="641" spans="1:40" ht="24" outlineLevel="2">
      <c r="A641" s="239">
        <v>1045</v>
      </c>
      <c r="B641" s="239">
        <v>12003</v>
      </c>
      <c r="C641" s="333" t="s">
        <v>729</v>
      </c>
      <c r="D641" s="248"/>
      <c r="E641" s="262"/>
      <c r="F641" s="242"/>
      <c r="G641" s="242"/>
      <c r="H641" s="242"/>
      <c r="I641" s="112"/>
      <c r="J641" s="112"/>
      <c r="K641" s="94"/>
      <c r="L641" s="94"/>
      <c r="M641" s="94"/>
      <c r="N641" s="94"/>
      <c r="O641" s="94"/>
      <c r="P641" s="94"/>
      <c r="Q641" s="94"/>
      <c r="R641" s="94"/>
      <c r="S641" s="94"/>
      <c r="T641" s="94"/>
      <c r="U641" s="94"/>
      <c r="V641" s="94"/>
      <c r="W641" s="93">
        <f t="shared" si="177"/>
        <v>0</v>
      </c>
      <c r="X641" s="108"/>
      <c r="Y641" s="108"/>
      <c r="Z641" s="108"/>
      <c r="AA641" s="108"/>
      <c r="AB641" s="93">
        <f>IFERROR(VLOOKUP(K641,'Վարկանիշային չափորոշիչներ'!$G$6:$GE$68,4,FALSE),0)</f>
        <v>0</v>
      </c>
      <c r="AC641" s="93">
        <f>IFERROR(VLOOKUP(L641,'Վարկանիշային չափորոշիչներ'!$G$6:$GE$68,4,FALSE),0)</f>
        <v>0</v>
      </c>
      <c r="AD641" s="93">
        <f>IFERROR(VLOOKUP(M641,'Վարկանիշային չափորոշիչներ'!$G$6:$GE$68,4,FALSE),0)</f>
        <v>0</v>
      </c>
      <c r="AE641" s="93">
        <f>IFERROR(VLOOKUP(N641,'Վարկանիշային չափորոշիչներ'!$G$6:$GE$68,4,FALSE),0)</f>
        <v>0</v>
      </c>
      <c r="AF641" s="93">
        <f>IFERROR(VLOOKUP(O641,'Վարկանիշային չափորոշիչներ'!$G$6:$GE$68,4,FALSE),0)</f>
        <v>0</v>
      </c>
      <c r="AG641" s="93">
        <f>IFERROR(VLOOKUP(P641,'Վարկանիշային չափորոշիչներ'!$G$6:$GE$68,4,FALSE),0)</f>
        <v>0</v>
      </c>
      <c r="AH641" s="93">
        <f>IFERROR(VLOOKUP(Q641,'Վարկանիշային չափորոշիչներ'!$G$6:$GE$68,4,FALSE),0)</f>
        <v>0</v>
      </c>
      <c r="AI641" s="93">
        <f>IFERROR(VLOOKUP(R641,'Վարկանիշային չափորոշիչներ'!$G$6:$GE$68,4,FALSE),0)</f>
        <v>0</v>
      </c>
      <c r="AJ641" s="93">
        <f>IFERROR(VLOOKUP(S641,'Վարկանիշային չափորոշիչներ'!$G$6:$GE$68,4,FALSE),0)</f>
        <v>0</v>
      </c>
      <c r="AK641" s="93">
        <f>IFERROR(VLOOKUP(T641,'Վարկանիշային չափորոշիչներ'!$G$6:$GE$68,4,FALSE),0)</f>
        <v>0</v>
      </c>
      <c r="AL641" s="93">
        <f>IFERROR(VLOOKUP(U641,'Վարկանիշային չափորոշիչներ'!$G$6:$GE$68,4,FALSE),0)</f>
        <v>0</v>
      </c>
      <c r="AM641" s="93">
        <f>IFERROR(VLOOKUP(V641,'Վարկանիշային չափորոշիչներ'!$G$6:$GE$68,4,FALSE),0)</f>
        <v>0</v>
      </c>
      <c r="AN641" s="93">
        <f t="shared" si="175"/>
        <v>0</v>
      </c>
    </row>
    <row r="642" spans="1:40" ht="24" outlineLevel="2">
      <c r="A642" s="239">
        <v>1045</v>
      </c>
      <c r="B642" s="239">
        <v>12004</v>
      </c>
      <c r="C642" s="333" t="s">
        <v>730</v>
      </c>
      <c r="D642" s="247"/>
      <c r="E642" s="240"/>
      <c r="F642" s="242"/>
      <c r="G642" s="242"/>
      <c r="H642" s="242"/>
      <c r="I642" s="112"/>
      <c r="J642" s="112"/>
      <c r="K642" s="94"/>
      <c r="L642" s="94"/>
      <c r="M642" s="94"/>
      <c r="N642" s="94"/>
      <c r="O642" s="94"/>
      <c r="P642" s="94"/>
      <c r="Q642" s="94"/>
      <c r="R642" s="94"/>
      <c r="S642" s="94"/>
      <c r="T642" s="94"/>
      <c r="U642" s="94"/>
      <c r="V642" s="94"/>
      <c r="W642" s="93">
        <f t="shared" si="177"/>
        <v>0</v>
      </c>
      <c r="X642" s="108"/>
      <c r="Y642" s="108"/>
      <c r="Z642" s="108"/>
      <c r="AA642" s="108"/>
      <c r="AB642" s="93">
        <f>IFERROR(VLOOKUP(K642,'Վարկանիշային չափորոշիչներ'!$G$6:$GE$68,4,FALSE),0)</f>
        <v>0</v>
      </c>
      <c r="AC642" s="93">
        <f>IFERROR(VLOOKUP(L642,'Վարկանիշային չափորոշիչներ'!$G$6:$GE$68,4,FALSE),0)</f>
        <v>0</v>
      </c>
      <c r="AD642" s="93">
        <f>IFERROR(VLOOKUP(M642,'Վարկանիշային չափորոշիչներ'!$G$6:$GE$68,4,FALSE),0)</f>
        <v>0</v>
      </c>
      <c r="AE642" s="93">
        <f>IFERROR(VLOOKUP(N642,'Վարկանիշային չափորոշիչներ'!$G$6:$GE$68,4,FALSE),0)</f>
        <v>0</v>
      </c>
      <c r="AF642" s="93">
        <f>IFERROR(VLOOKUP(O642,'Վարկանիշային չափորոշիչներ'!$G$6:$GE$68,4,FALSE),0)</f>
        <v>0</v>
      </c>
      <c r="AG642" s="93">
        <f>IFERROR(VLOOKUP(P642,'Վարկանիշային չափորոշիչներ'!$G$6:$GE$68,4,FALSE),0)</f>
        <v>0</v>
      </c>
      <c r="AH642" s="93">
        <f>IFERROR(VLOOKUP(Q642,'Վարկանիշային չափորոշիչներ'!$G$6:$GE$68,4,FALSE),0)</f>
        <v>0</v>
      </c>
      <c r="AI642" s="93">
        <f>IFERROR(VLOOKUP(R642,'Վարկանիշային չափորոշիչներ'!$G$6:$GE$68,4,FALSE),0)</f>
        <v>0</v>
      </c>
      <c r="AJ642" s="93">
        <f>IFERROR(VLOOKUP(S642,'Վարկանիշային չափորոշիչներ'!$G$6:$GE$68,4,FALSE),0)</f>
        <v>0</v>
      </c>
      <c r="AK642" s="93">
        <f>IFERROR(VLOOKUP(T642,'Վարկանիշային չափորոշիչներ'!$G$6:$GE$68,4,FALSE),0)</f>
        <v>0</v>
      </c>
      <c r="AL642" s="93">
        <f>IFERROR(VLOOKUP(U642,'Վարկանիշային չափորոշիչներ'!$G$6:$GE$68,4,FALSE),0)</f>
        <v>0</v>
      </c>
      <c r="AM642" s="93">
        <f>IFERROR(VLOOKUP(V642,'Վարկանիշային չափորոշիչներ'!$G$6:$GE$68,4,FALSE),0)</f>
        <v>0</v>
      </c>
      <c r="AN642" s="93">
        <f t="shared" si="175"/>
        <v>0</v>
      </c>
    </row>
    <row r="643" spans="1:40" ht="48" outlineLevel="2">
      <c r="A643" s="239">
        <v>1045</v>
      </c>
      <c r="B643" s="239">
        <v>12012</v>
      </c>
      <c r="C643" s="333" t="s">
        <v>731</v>
      </c>
      <c r="D643" s="240"/>
      <c r="E643" s="240"/>
      <c r="F643" s="242"/>
      <c r="G643" s="242"/>
      <c r="H643" s="242"/>
      <c r="I643" s="112"/>
      <c r="J643" s="112"/>
      <c r="K643" s="94"/>
      <c r="L643" s="94"/>
      <c r="M643" s="94"/>
      <c r="N643" s="94"/>
      <c r="O643" s="94"/>
      <c r="P643" s="94"/>
      <c r="Q643" s="94"/>
      <c r="R643" s="94"/>
      <c r="S643" s="94"/>
      <c r="T643" s="94"/>
      <c r="U643" s="94"/>
      <c r="V643" s="94"/>
      <c r="W643" s="93">
        <f t="shared" si="177"/>
        <v>0</v>
      </c>
      <c r="X643" s="108"/>
      <c r="Y643" s="108"/>
      <c r="Z643" s="108"/>
      <c r="AA643" s="108"/>
      <c r="AB643" s="93">
        <f>IFERROR(VLOOKUP(K643,'Վարկանիշային չափորոշիչներ'!$G$6:$GE$68,4,FALSE),0)</f>
        <v>0</v>
      </c>
      <c r="AC643" s="93">
        <f>IFERROR(VLOOKUP(L643,'Վարկանիշային չափորոշիչներ'!$G$6:$GE$68,4,FALSE),0)</f>
        <v>0</v>
      </c>
      <c r="AD643" s="93">
        <f>IFERROR(VLOOKUP(M643,'Վարկանիշային չափորոշիչներ'!$G$6:$GE$68,4,FALSE),0)</f>
        <v>0</v>
      </c>
      <c r="AE643" s="93">
        <f>IFERROR(VLOOKUP(N643,'Վարկանիշային չափորոշիչներ'!$G$6:$GE$68,4,FALSE),0)</f>
        <v>0</v>
      </c>
      <c r="AF643" s="93">
        <f>IFERROR(VLOOKUP(O643,'Վարկանիշային չափորոշիչներ'!$G$6:$GE$68,4,FALSE),0)</f>
        <v>0</v>
      </c>
      <c r="AG643" s="93">
        <f>IFERROR(VLOOKUP(P643,'Վարկանիշային չափորոշիչներ'!$G$6:$GE$68,4,FALSE),0)</f>
        <v>0</v>
      </c>
      <c r="AH643" s="93">
        <f>IFERROR(VLOOKUP(Q643,'Վարկանիշային չափորոշիչներ'!$G$6:$GE$68,4,FALSE),0)</f>
        <v>0</v>
      </c>
      <c r="AI643" s="93">
        <f>IFERROR(VLOOKUP(R643,'Վարկանիշային չափորոշիչներ'!$G$6:$GE$68,4,FALSE),0)</f>
        <v>0</v>
      </c>
      <c r="AJ643" s="93">
        <f>IFERROR(VLOOKUP(S643,'Վարկանիշային չափորոշիչներ'!$G$6:$GE$68,4,FALSE),0)</f>
        <v>0</v>
      </c>
      <c r="AK643" s="93">
        <f>IFERROR(VLOOKUP(T643,'Վարկանիշային չափորոշիչներ'!$G$6:$GE$68,4,FALSE),0)</f>
        <v>0</v>
      </c>
      <c r="AL643" s="93">
        <f>IFERROR(VLOOKUP(U643,'Վարկանիշային չափորոշիչներ'!$G$6:$GE$68,4,FALSE),0)</f>
        <v>0</v>
      </c>
      <c r="AM643" s="93">
        <f>IFERROR(VLOOKUP(V643,'Վարկանիշային չափորոշիչներ'!$G$6:$GE$68,4,FALSE),0)</f>
        <v>0</v>
      </c>
      <c r="AN643" s="93">
        <f t="shared" si="175"/>
        <v>0</v>
      </c>
    </row>
    <row r="644" spans="1:40" ht="48" outlineLevel="2">
      <c r="A644" s="239">
        <v>1045</v>
      </c>
      <c r="B644" s="239">
        <v>12013</v>
      </c>
      <c r="C644" s="333" t="s">
        <v>732</v>
      </c>
      <c r="D644" s="240"/>
      <c r="E644" s="240"/>
      <c r="F644" s="242"/>
      <c r="G644" s="242"/>
      <c r="H644" s="242"/>
      <c r="I644" s="112"/>
      <c r="J644" s="112"/>
      <c r="K644" s="94"/>
      <c r="L644" s="94"/>
      <c r="M644" s="94"/>
      <c r="N644" s="94"/>
      <c r="O644" s="94"/>
      <c r="P644" s="94"/>
      <c r="Q644" s="94"/>
      <c r="R644" s="94"/>
      <c r="S644" s="94"/>
      <c r="T644" s="94"/>
      <c r="U644" s="94"/>
      <c r="V644" s="94"/>
      <c r="W644" s="93">
        <f t="shared" si="177"/>
        <v>0</v>
      </c>
      <c r="X644" s="108"/>
      <c r="Y644" s="108"/>
      <c r="Z644" s="108"/>
      <c r="AA644" s="108"/>
      <c r="AB644" s="93">
        <f>IFERROR(VLOOKUP(K644,'Վարկանիշային չափորոշիչներ'!$G$6:$GE$68,4,FALSE),0)</f>
        <v>0</v>
      </c>
      <c r="AC644" s="93">
        <f>IFERROR(VLOOKUP(L644,'Վարկանիշային չափորոշիչներ'!$G$6:$GE$68,4,FALSE),0)</f>
        <v>0</v>
      </c>
      <c r="AD644" s="93">
        <f>IFERROR(VLOOKUP(M644,'Վարկանիշային չափորոշիչներ'!$G$6:$GE$68,4,FALSE),0)</f>
        <v>0</v>
      </c>
      <c r="AE644" s="93">
        <f>IFERROR(VLOOKUP(N644,'Վարկանիշային չափորոշիչներ'!$G$6:$GE$68,4,FALSE),0)</f>
        <v>0</v>
      </c>
      <c r="AF644" s="93">
        <f>IFERROR(VLOOKUP(O644,'Վարկանիշային չափորոշիչներ'!$G$6:$GE$68,4,FALSE),0)</f>
        <v>0</v>
      </c>
      <c r="AG644" s="93">
        <f>IFERROR(VLOOKUP(P644,'Վարկանիշային չափորոշիչներ'!$G$6:$GE$68,4,FALSE),0)</f>
        <v>0</v>
      </c>
      <c r="AH644" s="93">
        <f>IFERROR(VLOOKUP(Q644,'Վարկանիշային չափորոշիչներ'!$G$6:$GE$68,4,FALSE),0)</f>
        <v>0</v>
      </c>
      <c r="AI644" s="93">
        <f>IFERROR(VLOOKUP(R644,'Վարկանիշային չափորոշիչներ'!$G$6:$GE$68,4,FALSE),0)</f>
        <v>0</v>
      </c>
      <c r="AJ644" s="93">
        <f>IFERROR(VLOOKUP(S644,'Վարկանիշային չափորոշիչներ'!$G$6:$GE$68,4,FALSE),0)</f>
        <v>0</v>
      </c>
      <c r="AK644" s="93">
        <f>IFERROR(VLOOKUP(T644,'Վարկանիշային չափորոշիչներ'!$G$6:$GE$68,4,FALSE),0)</f>
        <v>0</v>
      </c>
      <c r="AL644" s="93">
        <f>IFERROR(VLOOKUP(U644,'Վարկանիշային չափորոշիչներ'!$G$6:$GE$68,4,FALSE),0)</f>
        <v>0</v>
      </c>
      <c r="AM644" s="93">
        <f>IFERROR(VLOOKUP(V644,'Վարկանիշային չափորոշիչներ'!$G$6:$GE$68,4,FALSE),0)</f>
        <v>0</v>
      </c>
      <c r="AN644" s="93">
        <f t="shared" si="175"/>
        <v>0</v>
      </c>
    </row>
    <row r="645" spans="1:40" ht="48" outlineLevel="2">
      <c r="A645" s="239">
        <v>1045</v>
      </c>
      <c r="B645" s="239">
        <v>12011</v>
      </c>
      <c r="C645" s="333" t="s">
        <v>733</v>
      </c>
      <c r="D645" s="240"/>
      <c r="E645" s="240"/>
      <c r="F645" s="242"/>
      <c r="G645" s="242"/>
      <c r="H645" s="242"/>
      <c r="I645" s="112"/>
      <c r="J645" s="112"/>
      <c r="K645" s="94"/>
      <c r="L645" s="94"/>
      <c r="M645" s="94"/>
      <c r="N645" s="94"/>
      <c r="O645" s="94"/>
      <c r="P645" s="94"/>
      <c r="Q645" s="94"/>
      <c r="R645" s="94"/>
      <c r="S645" s="94"/>
      <c r="T645" s="94"/>
      <c r="U645" s="94"/>
      <c r="V645" s="94"/>
      <c r="W645" s="93">
        <f t="shared" si="177"/>
        <v>0</v>
      </c>
      <c r="X645" s="108"/>
      <c r="Y645" s="108"/>
      <c r="Z645" s="108"/>
      <c r="AA645" s="108"/>
      <c r="AB645" s="93">
        <f>IFERROR(VLOOKUP(K645,'Վարկանիշային չափորոշիչներ'!$G$6:$GE$68,4,FALSE),0)</f>
        <v>0</v>
      </c>
      <c r="AC645" s="93">
        <f>IFERROR(VLOOKUP(L645,'Վարկանիշային չափորոշիչներ'!$G$6:$GE$68,4,FALSE),0)</f>
        <v>0</v>
      </c>
      <c r="AD645" s="93">
        <f>IFERROR(VLOOKUP(M645,'Վարկանիշային չափորոշիչներ'!$G$6:$GE$68,4,FALSE),0)</f>
        <v>0</v>
      </c>
      <c r="AE645" s="93">
        <f>IFERROR(VLOOKUP(N645,'Վարկանիշային չափորոշիչներ'!$G$6:$GE$68,4,FALSE),0)</f>
        <v>0</v>
      </c>
      <c r="AF645" s="93">
        <f>IFERROR(VLOOKUP(O645,'Վարկանիշային չափորոշիչներ'!$G$6:$GE$68,4,FALSE),0)</f>
        <v>0</v>
      </c>
      <c r="AG645" s="93">
        <f>IFERROR(VLOOKUP(P645,'Վարկանիշային չափորոշիչներ'!$G$6:$GE$68,4,FALSE),0)</f>
        <v>0</v>
      </c>
      <c r="AH645" s="93">
        <f>IFERROR(VLOOKUP(Q645,'Վարկանիշային չափորոշիչներ'!$G$6:$GE$68,4,FALSE),0)</f>
        <v>0</v>
      </c>
      <c r="AI645" s="93">
        <f>IFERROR(VLOOKUP(R645,'Վարկանիշային չափորոշիչներ'!$G$6:$GE$68,4,FALSE),0)</f>
        <v>0</v>
      </c>
      <c r="AJ645" s="93">
        <f>IFERROR(VLOOKUP(S645,'Վարկանիշային չափորոշիչներ'!$G$6:$GE$68,4,FALSE),0)</f>
        <v>0</v>
      </c>
      <c r="AK645" s="93">
        <f>IFERROR(VLOOKUP(T645,'Վարկանիշային չափորոշիչներ'!$G$6:$GE$68,4,FALSE),0)</f>
        <v>0</v>
      </c>
      <c r="AL645" s="93">
        <f>IFERROR(VLOOKUP(U645,'Վարկանիշային չափորոշիչներ'!$G$6:$GE$68,4,FALSE),0)</f>
        <v>0</v>
      </c>
      <c r="AM645" s="93">
        <f>IFERROR(VLOOKUP(V645,'Վարկանիշային չափորոշիչներ'!$G$6:$GE$68,4,FALSE),0)</f>
        <v>0</v>
      </c>
      <c r="AN645" s="93">
        <f t="shared" si="175"/>
        <v>0</v>
      </c>
    </row>
    <row r="646" spans="1:40" ht="24" outlineLevel="2">
      <c r="A646" s="239">
        <v>1045</v>
      </c>
      <c r="B646" s="331">
        <v>12017</v>
      </c>
      <c r="C646" s="333" t="s">
        <v>723</v>
      </c>
      <c r="D646" s="240"/>
      <c r="E646" s="240"/>
      <c r="F646" s="242"/>
      <c r="G646" s="242"/>
      <c r="H646" s="242"/>
      <c r="I646" s="112"/>
      <c r="J646" s="112"/>
      <c r="K646" s="94"/>
      <c r="L646" s="94"/>
      <c r="M646" s="94"/>
      <c r="N646" s="94"/>
      <c r="O646" s="94"/>
      <c r="P646" s="94"/>
      <c r="Q646" s="94"/>
      <c r="R646" s="94"/>
      <c r="S646" s="94"/>
      <c r="T646" s="94"/>
      <c r="U646" s="94"/>
      <c r="V646" s="94"/>
      <c r="W646" s="93">
        <f t="shared" si="177"/>
        <v>0</v>
      </c>
      <c r="X646" s="108"/>
      <c r="Y646" s="108"/>
      <c r="Z646" s="108"/>
      <c r="AA646" s="108"/>
      <c r="AB646" s="93">
        <f>IFERROR(VLOOKUP(K646,'Վարկանիշային չափորոշիչներ'!$G$6:$GE$68,4,FALSE),0)</f>
        <v>0</v>
      </c>
      <c r="AC646" s="93">
        <f>IFERROR(VLOOKUP(L646,'Վարկանիշային չափորոշիչներ'!$G$6:$GE$68,4,FALSE),0)</f>
        <v>0</v>
      </c>
      <c r="AD646" s="93">
        <f>IFERROR(VLOOKUP(M646,'Վարկանիշային չափորոշիչներ'!$G$6:$GE$68,4,FALSE),0)</f>
        <v>0</v>
      </c>
      <c r="AE646" s="93">
        <f>IFERROR(VLOOKUP(N646,'Վարկանիշային չափորոշիչներ'!$G$6:$GE$68,4,FALSE),0)</f>
        <v>0</v>
      </c>
      <c r="AF646" s="93">
        <f>IFERROR(VLOOKUP(O646,'Վարկանիշային չափորոշիչներ'!$G$6:$GE$68,4,FALSE),0)</f>
        <v>0</v>
      </c>
      <c r="AG646" s="93">
        <f>IFERROR(VLOOKUP(P646,'Վարկանիշային չափորոշիչներ'!$G$6:$GE$68,4,FALSE),0)</f>
        <v>0</v>
      </c>
      <c r="AH646" s="93">
        <f>IFERROR(VLOOKUP(Q646,'Վարկանիշային չափորոշիչներ'!$G$6:$GE$68,4,FALSE),0)</f>
        <v>0</v>
      </c>
      <c r="AI646" s="93">
        <f>IFERROR(VLOOKUP(R646,'Վարկանիշային չափորոշիչներ'!$G$6:$GE$68,4,FALSE),0)</f>
        <v>0</v>
      </c>
      <c r="AJ646" s="93">
        <f>IFERROR(VLOOKUP(S646,'Վարկանիշային չափորոշիչներ'!$G$6:$GE$68,4,FALSE),0)</f>
        <v>0</v>
      </c>
      <c r="AK646" s="93">
        <f>IFERROR(VLOOKUP(T646,'Վարկանիշային չափորոշիչներ'!$G$6:$GE$68,4,FALSE),0)</f>
        <v>0</v>
      </c>
      <c r="AL646" s="93">
        <f>IFERROR(VLOOKUP(U646,'Վարկանիշային չափորոշիչներ'!$G$6:$GE$68,4,FALSE),0)</f>
        <v>0</v>
      </c>
      <c r="AM646" s="93">
        <f>IFERROR(VLOOKUP(V646,'Վարկանիշային չափորոշիչներ'!$G$6:$GE$68,4,FALSE),0)</f>
        <v>0</v>
      </c>
      <c r="AN646" s="93">
        <f t="shared" si="175"/>
        <v>0</v>
      </c>
    </row>
    <row r="647" spans="1:40" ht="24" outlineLevel="2">
      <c r="A647" s="239">
        <v>1045</v>
      </c>
      <c r="B647" s="331">
        <v>11006</v>
      </c>
      <c r="C647" s="333" t="s">
        <v>734</v>
      </c>
      <c r="D647" s="240"/>
      <c r="E647" s="240"/>
      <c r="F647" s="242"/>
      <c r="G647" s="242"/>
      <c r="H647" s="242"/>
      <c r="I647" s="112"/>
      <c r="J647" s="112"/>
      <c r="K647" s="94"/>
      <c r="L647" s="94"/>
      <c r="M647" s="94"/>
      <c r="N647" s="94"/>
      <c r="O647" s="94"/>
      <c r="P647" s="94"/>
      <c r="Q647" s="94"/>
      <c r="R647" s="94"/>
      <c r="S647" s="94"/>
      <c r="T647" s="94"/>
      <c r="U647" s="94"/>
      <c r="V647" s="94"/>
      <c r="W647" s="93">
        <f t="shared" si="177"/>
        <v>0</v>
      </c>
      <c r="X647" s="108"/>
      <c r="Y647" s="108"/>
      <c r="Z647" s="108"/>
      <c r="AA647" s="108"/>
      <c r="AB647" s="93">
        <f>IFERROR(VLOOKUP(K647,'Վարկանիշային չափորոշիչներ'!$G$6:$GE$68,4,FALSE),0)</f>
        <v>0</v>
      </c>
      <c r="AC647" s="93">
        <f>IFERROR(VLOOKUP(L647,'Վարկանիշային չափորոշիչներ'!$G$6:$GE$68,4,FALSE),0)</f>
        <v>0</v>
      </c>
      <c r="AD647" s="93">
        <f>IFERROR(VLOOKUP(M647,'Վարկանիշային չափորոշիչներ'!$G$6:$GE$68,4,FALSE),0)</f>
        <v>0</v>
      </c>
      <c r="AE647" s="93">
        <f>IFERROR(VLOOKUP(N647,'Վարկանիշային չափորոշիչներ'!$G$6:$GE$68,4,FALSE),0)</f>
        <v>0</v>
      </c>
      <c r="AF647" s="93">
        <f>IFERROR(VLOOKUP(O647,'Վարկանիշային չափորոշիչներ'!$G$6:$GE$68,4,FALSE),0)</f>
        <v>0</v>
      </c>
      <c r="AG647" s="93">
        <f>IFERROR(VLOOKUP(P647,'Վարկանիշային չափորոշիչներ'!$G$6:$GE$68,4,FALSE),0)</f>
        <v>0</v>
      </c>
      <c r="AH647" s="93">
        <f>IFERROR(VLOOKUP(Q647,'Վարկանիշային չափորոշիչներ'!$G$6:$GE$68,4,FALSE),0)</f>
        <v>0</v>
      </c>
      <c r="AI647" s="93">
        <f>IFERROR(VLOOKUP(R647,'Վարկանիշային չափորոշիչներ'!$G$6:$GE$68,4,FALSE),0)</f>
        <v>0</v>
      </c>
      <c r="AJ647" s="93">
        <f>IFERROR(VLOOKUP(S647,'Վարկանիշային չափորոշիչներ'!$G$6:$GE$68,4,FALSE),0)</f>
        <v>0</v>
      </c>
      <c r="AK647" s="93">
        <f>IFERROR(VLOOKUP(T647,'Վարկանիշային չափորոշիչներ'!$G$6:$GE$68,4,FALSE),0)</f>
        <v>0</v>
      </c>
      <c r="AL647" s="93">
        <f>IFERROR(VLOOKUP(U647,'Վարկանիշային չափորոշիչներ'!$G$6:$GE$68,4,FALSE),0)</f>
        <v>0</v>
      </c>
      <c r="AM647" s="93">
        <f>IFERROR(VLOOKUP(V647,'Վարկանիշային չափորոշիչներ'!$G$6:$GE$68,4,FALSE),0)</f>
        <v>0</v>
      </c>
      <c r="AN647" s="93">
        <f t="shared" si="175"/>
        <v>0</v>
      </c>
    </row>
    <row r="648" spans="1:40" ht="24" outlineLevel="2">
      <c r="A648" s="239">
        <v>1045</v>
      </c>
      <c r="B648" s="239">
        <v>32001</v>
      </c>
      <c r="C648" s="333" t="s">
        <v>735</v>
      </c>
      <c r="D648" s="247"/>
      <c r="E648" s="247"/>
      <c r="F648" s="242"/>
      <c r="G648" s="242"/>
      <c r="H648" s="242"/>
      <c r="I648" s="112"/>
      <c r="J648" s="112"/>
      <c r="K648" s="94"/>
      <c r="L648" s="94"/>
      <c r="M648" s="94"/>
      <c r="N648" s="94"/>
      <c r="O648" s="94"/>
      <c r="P648" s="94"/>
      <c r="Q648" s="94"/>
      <c r="R648" s="94"/>
      <c r="S648" s="94"/>
      <c r="T648" s="94"/>
      <c r="U648" s="94"/>
      <c r="V648" s="94"/>
      <c r="W648" s="93">
        <f t="shared" si="177"/>
        <v>0</v>
      </c>
      <c r="X648" s="108"/>
      <c r="Y648" s="108"/>
      <c r="Z648" s="108"/>
      <c r="AA648" s="108"/>
      <c r="AB648" s="93">
        <f>IFERROR(VLOOKUP(K648,'Վարկանիշային չափորոշիչներ'!$G$6:$GE$68,4,FALSE),0)</f>
        <v>0</v>
      </c>
      <c r="AC648" s="93">
        <f>IFERROR(VLOOKUP(L648,'Վարկանիշային չափորոշիչներ'!$G$6:$GE$68,4,FALSE),0)</f>
        <v>0</v>
      </c>
      <c r="AD648" s="93">
        <f>IFERROR(VLOOKUP(M648,'Վարկանիշային չափորոշիչներ'!$G$6:$GE$68,4,FALSE),0)</f>
        <v>0</v>
      </c>
      <c r="AE648" s="93">
        <f>IFERROR(VLOOKUP(N648,'Վարկանիշային չափորոշիչներ'!$G$6:$GE$68,4,FALSE),0)</f>
        <v>0</v>
      </c>
      <c r="AF648" s="93">
        <f>IFERROR(VLOOKUP(O648,'Վարկանիշային չափորոշիչներ'!$G$6:$GE$68,4,FALSE),0)</f>
        <v>0</v>
      </c>
      <c r="AG648" s="93">
        <f>IFERROR(VLOOKUP(P648,'Վարկանիշային չափորոշիչներ'!$G$6:$GE$68,4,FALSE),0)</f>
        <v>0</v>
      </c>
      <c r="AH648" s="93">
        <f>IFERROR(VLOOKUP(Q648,'Վարկանիշային չափորոշիչներ'!$G$6:$GE$68,4,FALSE),0)</f>
        <v>0</v>
      </c>
      <c r="AI648" s="93">
        <f>IFERROR(VLOOKUP(R648,'Վարկանիշային չափորոշիչներ'!$G$6:$GE$68,4,FALSE),0)</f>
        <v>0</v>
      </c>
      <c r="AJ648" s="93">
        <f>IFERROR(VLOOKUP(S648,'Վարկանիշային չափորոշիչներ'!$G$6:$GE$68,4,FALSE),0)</f>
        <v>0</v>
      </c>
      <c r="AK648" s="93">
        <f>IFERROR(VLOOKUP(T648,'Վարկանիշային չափորոշիչներ'!$G$6:$GE$68,4,FALSE),0)</f>
        <v>0</v>
      </c>
      <c r="AL648" s="93">
        <f>IFERROR(VLOOKUP(U648,'Վարկանիշային չափորոշիչներ'!$G$6:$GE$68,4,FALSE),0)</f>
        <v>0</v>
      </c>
      <c r="AM648" s="93">
        <f>IFERROR(VLOOKUP(V648,'Վարկանիշային չափորոշիչներ'!$G$6:$GE$68,4,FALSE),0)</f>
        <v>0</v>
      </c>
      <c r="AN648" s="93">
        <f t="shared" si="175"/>
        <v>0</v>
      </c>
    </row>
    <row r="649" spans="1:40" ht="36" outlineLevel="2">
      <c r="A649" s="239">
        <v>1045</v>
      </c>
      <c r="B649" s="239">
        <v>32004</v>
      </c>
      <c r="C649" s="333" t="s">
        <v>736</v>
      </c>
      <c r="D649" s="240"/>
      <c r="E649" s="240"/>
      <c r="F649" s="242"/>
      <c r="G649" s="242"/>
      <c r="H649" s="242"/>
      <c r="I649" s="112"/>
      <c r="J649" s="112"/>
      <c r="K649" s="94"/>
      <c r="L649" s="94"/>
      <c r="M649" s="94"/>
      <c r="N649" s="94"/>
      <c r="O649" s="94"/>
      <c r="P649" s="94"/>
      <c r="Q649" s="94"/>
      <c r="R649" s="94"/>
      <c r="S649" s="94"/>
      <c r="T649" s="94"/>
      <c r="U649" s="94"/>
      <c r="V649" s="94"/>
      <c r="W649" s="93">
        <f t="shared" si="177"/>
        <v>0</v>
      </c>
      <c r="X649" s="108"/>
      <c r="Y649" s="108"/>
      <c r="Z649" s="108"/>
      <c r="AA649" s="108"/>
      <c r="AB649" s="93">
        <f>IFERROR(VLOOKUP(K649,'Վարկանիշային չափորոշիչներ'!$G$6:$GE$68,4,FALSE),0)</f>
        <v>0</v>
      </c>
      <c r="AC649" s="93">
        <f>IFERROR(VLOOKUP(L649,'Վարկանիշային չափորոշիչներ'!$G$6:$GE$68,4,FALSE),0)</f>
        <v>0</v>
      </c>
      <c r="AD649" s="93">
        <f>IFERROR(VLOOKUP(M649,'Վարկանիշային չափորոշիչներ'!$G$6:$GE$68,4,FALSE),0)</f>
        <v>0</v>
      </c>
      <c r="AE649" s="93">
        <f>IFERROR(VLOOKUP(N649,'Վարկանիշային չափորոշիչներ'!$G$6:$GE$68,4,FALSE),0)</f>
        <v>0</v>
      </c>
      <c r="AF649" s="93">
        <f>IFERROR(VLOOKUP(O649,'Վարկանիշային չափորոշիչներ'!$G$6:$GE$68,4,FALSE),0)</f>
        <v>0</v>
      </c>
      <c r="AG649" s="93">
        <f>IFERROR(VLOOKUP(P649,'Վարկանիշային չափորոշիչներ'!$G$6:$GE$68,4,FALSE),0)</f>
        <v>0</v>
      </c>
      <c r="AH649" s="93">
        <f>IFERROR(VLOOKUP(Q649,'Վարկանիշային չափորոշիչներ'!$G$6:$GE$68,4,FALSE),0)</f>
        <v>0</v>
      </c>
      <c r="AI649" s="93">
        <f>IFERROR(VLOOKUP(R649,'Վարկանիշային չափորոշիչներ'!$G$6:$GE$68,4,FALSE),0)</f>
        <v>0</v>
      </c>
      <c r="AJ649" s="93">
        <f>IFERROR(VLOOKUP(S649,'Վարկանիշային չափորոշիչներ'!$G$6:$GE$68,4,FALSE),0)</f>
        <v>0</v>
      </c>
      <c r="AK649" s="93">
        <f>IFERROR(VLOOKUP(T649,'Վարկանիշային չափորոշիչներ'!$G$6:$GE$68,4,FALSE),0)</f>
        <v>0</v>
      </c>
      <c r="AL649" s="93">
        <f>IFERROR(VLOOKUP(U649,'Վարկանիշային չափորոշիչներ'!$G$6:$GE$68,4,FALSE),0)</f>
        <v>0</v>
      </c>
      <c r="AM649" s="93">
        <f>IFERROR(VLOOKUP(V649,'Վարկանիշային չափորոշիչներ'!$G$6:$GE$68,4,FALSE),0)</f>
        <v>0</v>
      </c>
      <c r="AN649" s="93">
        <f t="shared" si="175"/>
        <v>0</v>
      </c>
    </row>
    <row r="650" spans="1:40" ht="24" outlineLevel="2">
      <c r="A650" s="239">
        <v>1045</v>
      </c>
      <c r="B650" s="239">
        <v>32005</v>
      </c>
      <c r="C650" s="333" t="s">
        <v>737</v>
      </c>
      <c r="D650" s="240"/>
      <c r="E650" s="240"/>
      <c r="F650" s="242"/>
      <c r="G650" s="242"/>
      <c r="H650" s="242"/>
      <c r="I650" s="112"/>
      <c r="J650" s="112"/>
      <c r="K650" s="94"/>
      <c r="L650" s="94"/>
      <c r="M650" s="94"/>
      <c r="N650" s="94"/>
      <c r="O650" s="94"/>
      <c r="P650" s="94"/>
      <c r="Q650" s="94"/>
      <c r="R650" s="94"/>
      <c r="S650" s="94"/>
      <c r="T650" s="94"/>
      <c r="U650" s="94"/>
      <c r="V650" s="94"/>
      <c r="W650" s="93">
        <f t="shared" si="177"/>
        <v>0</v>
      </c>
      <c r="X650" s="108"/>
      <c r="Y650" s="108"/>
      <c r="Z650" s="108"/>
      <c r="AA650" s="108"/>
      <c r="AB650" s="93">
        <f>IFERROR(VLOOKUP(K650,'Վարկանիշային չափորոշիչներ'!$G$6:$GE$68,4,FALSE),0)</f>
        <v>0</v>
      </c>
      <c r="AC650" s="93">
        <f>IFERROR(VLOOKUP(L650,'Վարկանիշային չափորոշիչներ'!$G$6:$GE$68,4,FALSE),0)</f>
        <v>0</v>
      </c>
      <c r="AD650" s="93">
        <f>IFERROR(VLOOKUP(M650,'Վարկանիշային չափորոշիչներ'!$G$6:$GE$68,4,FALSE),0)</f>
        <v>0</v>
      </c>
      <c r="AE650" s="93">
        <f>IFERROR(VLOOKUP(N650,'Վարկանիշային չափորոշիչներ'!$G$6:$GE$68,4,FALSE),0)</f>
        <v>0</v>
      </c>
      <c r="AF650" s="93">
        <f>IFERROR(VLOOKUP(O650,'Վարկանիշային չափորոշիչներ'!$G$6:$GE$68,4,FALSE),0)</f>
        <v>0</v>
      </c>
      <c r="AG650" s="93">
        <f>IFERROR(VLOOKUP(P650,'Վարկանիշային չափորոշիչներ'!$G$6:$GE$68,4,FALSE),0)</f>
        <v>0</v>
      </c>
      <c r="AH650" s="93">
        <f>IFERROR(VLOOKUP(Q650,'Վարկանիշային չափորոշիչներ'!$G$6:$GE$68,4,FALSE),0)</f>
        <v>0</v>
      </c>
      <c r="AI650" s="93">
        <f>IFERROR(VLOOKUP(R650,'Վարկանիշային չափորոշիչներ'!$G$6:$GE$68,4,FALSE),0)</f>
        <v>0</v>
      </c>
      <c r="AJ650" s="93">
        <f>IFERROR(VLOOKUP(S650,'Վարկանիշային չափորոշիչներ'!$G$6:$GE$68,4,FALSE),0)</f>
        <v>0</v>
      </c>
      <c r="AK650" s="93">
        <f>IFERROR(VLOOKUP(T650,'Վարկանիշային չափորոշիչներ'!$G$6:$GE$68,4,FALSE),0)</f>
        <v>0</v>
      </c>
      <c r="AL650" s="93">
        <f>IFERROR(VLOOKUP(U650,'Վարկանիշային չափորոշիչներ'!$G$6:$GE$68,4,FALSE),0)</f>
        <v>0</v>
      </c>
      <c r="AM650" s="93">
        <f>IFERROR(VLOOKUP(V650,'Վարկանիշային չափորոշիչներ'!$G$6:$GE$68,4,FALSE),0)</f>
        <v>0</v>
      </c>
      <c r="AN650" s="93">
        <f t="shared" si="175"/>
        <v>0</v>
      </c>
    </row>
    <row r="651" spans="1:40" outlineLevel="1">
      <c r="A651" s="236">
        <v>1056</v>
      </c>
      <c r="B651" s="283"/>
      <c r="C651" s="366" t="s">
        <v>738</v>
      </c>
      <c r="D651" s="237">
        <f>SUM(D652:D657)</f>
        <v>0</v>
      </c>
      <c r="E651" s="237">
        <f>SUM(E652:E657)</f>
        <v>0</v>
      </c>
      <c r="F651" s="238">
        <f t="shared" ref="F651:H651" si="178">SUM(F652:F657)</f>
        <v>0</v>
      </c>
      <c r="G651" s="238">
        <f t="shared" si="178"/>
        <v>0</v>
      </c>
      <c r="H651" s="238">
        <f t="shared" si="178"/>
        <v>0</v>
      </c>
      <c r="I651" s="114" t="s">
        <v>79</v>
      </c>
      <c r="J651" s="114" t="s">
        <v>79</v>
      </c>
      <c r="K651" s="114" t="s">
        <v>79</v>
      </c>
      <c r="L651" s="114" t="s">
        <v>79</v>
      </c>
      <c r="M651" s="114" t="s">
        <v>79</v>
      </c>
      <c r="N651" s="114" t="s">
        <v>79</v>
      </c>
      <c r="O651" s="114" t="s">
        <v>79</v>
      </c>
      <c r="P651" s="114" t="s">
        <v>79</v>
      </c>
      <c r="Q651" s="114" t="s">
        <v>79</v>
      </c>
      <c r="R651" s="114" t="s">
        <v>79</v>
      </c>
      <c r="S651" s="114" t="s">
        <v>79</v>
      </c>
      <c r="T651" s="114" t="s">
        <v>79</v>
      </c>
      <c r="U651" s="114" t="s">
        <v>79</v>
      </c>
      <c r="V651" s="114" t="s">
        <v>79</v>
      </c>
      <c r="W651" s="114" t="s">
        <v>79</v>
      </c>
      <c r="X651" s="108"/>
      <c r="Y651" s="108"/>
      <c r="Z651" s="108"/>
      <c r="AA651" s="108"/>
      <c r="AB651" s="93">
        <f>IFERROR(VLOOKUP(K651,'Վարկանիշային չափորոշիչներ'!$G$6:$GE$68,4,FALSE),0)</f>
        <v>0</v>
      </c>
      <c r="AC651" s="93">
        <f>IFERROR(VLOOKUP(L651,'Վարկանիշային չափորոշիչներ'!$G$6:$GE$68,4,FALSE),0)</f>
        <v>0</v>
      </c>
      <c r="AD651" s="93">
        <f>IFERROR(VLOOKUP(M651,'Վարկանիշային չափորոշիչներ'!$G$6:$GE$68,4,FALSE),0)</f>
        <v>0</v>
      </c>
      <c r="AE651" s="93">
        <f>IFERROR(VLOOKUP(N651,'Վարկանիշային չափորոշիչներ'!$G$6:$GE$68,4,FALSE),0)</f>
        <v>0</v>
      </c>
      <c r="AF651" s="93">
        <f>IFERROR(VLOOKUP(O651,'Վարկանիշային չափորոշիչներ'!$G$6:$GE$68,4,FALSE),0)</f>
        <v>0</v>
      </c>
      <c r="AG651" s="93">
        <f>IFERROR(VLOOKUP(P651,'Վարկանիշային չափորոշիչներ'!$G$6:$GE$68,4,FALSE),0)</f>
        <v>0</v>
      </c>
      <c r="AH651" s="93">
        <f>IFERROR(VLOOKUP(Q651,'Վարկանիշային չափորոշիչներ'!$G$6:$GE$68,4,FALSE),0)</f>
        <v>0</v>
      </c>
      <c r="AI651" s="93">
        <f>IFERROR(VLOOKUP(R651,'Վարկանիշային չափորոշիչներ'!$G$6:$GE$68,4,FALSE),0)</f>
        <v>0</v>
      </c>
      <c r="AJ651" s="93">
        <f>IFERROR(VLOOKUP(S651,'Վարկանիշային չափորոշիչներ'!$G$6:$GE$68,4,FALSE),0)</f>
        <v>0</v>
      </c>
      <c r="AK651" s="93">
        <f>IFERROR(VLOOKUP(T651,'Վարկանիշային չափորոշիչներ'!$G$6:$GE$68,4,FALSE),0)</f>
        <v>0</v>
      </c>
      <c r="AL651" s="93">
        <f>IFERROR(VLOOKUP(U651,'Վարկանիշային չափորոշիչներ'!$G$6:$GE$68,4,FALSE),0)</f>
        <v>0</v>
      </c>
      <c r="AM651" s="93">
        <f>IFERROR(VLOOKUP(V651,'Վարկանիշային չափորոշիչներ'!$G$6:$GE$68,4,FALSE),0)</f>
        <v>0</v>
      </c>
      <c r="AN651" s="93">
        <f t="shared" si="175"/>
        <v>0</v>
      </c>
    </row>
    <row r="652" spans="1:40" outlineLevel="2">
      <c r="A652" s="239">
        <v>1056</v>
      </c>
      <c r="B652" s="239">
        <v>11001</v>
      </c>
      <c r="C652" s="333" t="s">
        <v>739</v>
      </c>
      <c r="D652" s="247"/>
      <c r="E652" s="247"/>
      <c r="F652" s="264"/>
      <c r="G652" s="242"/>
      <c r="H652" s="264"/>
      <c r="I652" s="111"/>
      <c r="J652" s="111"/>
      <c r="K652" s="97"/>
      <c r="L652" s="97"/>
      <c r="M652" s="97"/>
      <c r="N652" s="97"/>
      <c r="O652" s="97"/>
      <c r="P652" s="97"/>
      <c r="Q652" s="97"/>
      <c r="R652" s="97"/>
      <c r="S652" s="97"/>
      <c r="T652" s="97"/>
      <c r="U652" s="97"/>
      <c r="V652" s="97"/>
      <c r="W652" s="93">
        <f t="shared" ref="W652:W657" si="179">AN652</f>
        <v>0</v>
      </c>
      <c r="X652" s="108"/>
      <c r="Y652" s="108"/>
      <c r="Z652" s="108"/>
      <c r="AA652" s="108"/>
      <c r="AB652" s="93">
        <f>IFERROR(VLOOKUP(K652,'Վարկանիշային չափորոշիչներ'!$G$6:$GE$68,4,FALSE),0)</f>
        <v>0</v>
      </c>
      <c r="AC652" s="93">
        <f>IFERROR(VLOOKUP(L652,'Վարկանիշային չափորոշիչներ'!$G$6:$GE$68,4,FALSE),0)</f>
        <v>0</v>
      </c>
      <c r="AD652" s="93">
        <f>IFERROR(VLOOKUP(M652,'Վարկանիշային չափորոշիչներ'!$G$6:$GE$68,4,FALSE),0)</f>
        <v>0</v>
      </c>
      <c r="AE652" s="93">
        <f>IFERROR(VLOOKUP(N652,'Վարկանիշային չափորոշիչներ'!$G$6:$GE$68,4,FALSE),0)</f>
        <v>0</v>
      </c>
      <c r="AF652" s="93">
        <f>IFERROR(VLOOKUP(O652,'Վարկանիշային չափորոշիչներ'!$G$6:$GE$68,4,FALSE),0)</f>
        <v>0</v>
      </c>
      <c r="AG652" s="93">
        <f>IFERROR(VLOOKUP(P652,'Վարկանիշային չափորոշիչներ'!$G$6:$GE$68,4,FALSE),0)</f>
        <v>0</v>
      </c>
      <c r="AH652" s="93">
        <f>IFERROR(VLOOKUP(Q652,'Վարկանիշային չափորոշիչներ'!$G$6:$GE$68,4,FALSE),0)</f>
        <v>0</v>
      </c>
      <c r="AI652" s="93">
        <f>IFERROR(VLOOKUP(R652,'Վարկանիշային չափորոշիչներ'!$G$6:$GE$68,4,FALSE),0)</f>
        <v>0</v>
      </c>
      <c r="AJ652" s="93">
        <f>IFERROR(VLOOKUP(S652,'Վարկանիշային չափորոշիչներ'!$G$6:$GE$68,4,FALSE),0)</f>
        <v>0</v>
      </c>
      <c r="AK652" s="93">
        <f>IFERROR(VLOOKUP(T652,'Վարկանիշային չափորոշիչներ'!$G$6:$GE$68,4,FALSE),0)</f>
        <v>0</v>
      </c>
      <c r="AL652" s="93">
        <f>IFERROR(VLOOKUP(U652,'Վարկանիշային չափորոշիչներ'!$G$6:$GE$68,4,FALSE),0)</f>
        <v>0</v>
      </c>
      <c r="AM652" s="93">
        <f>IFERROR(VLOOKUP(V652,'Վարկանիշային չափորոշիչներ'!$G$6:$GE$68,4,FALSE),0)</f>
        <v>0</v>
      </c>
      <c r="AN652" s="93">
        <f t="shared" si="175"/>
        <v>0</v>
      </c>
    </row>
    <row r="653" spans="1:40" outlineLevel="2">
      <c r="A653" s="239">
        <v>1056</v>
      </c>
      <c r="B653" s="239">
        <v>11002</v>
      </c>
      <c r="C653" s="333" t="s">
        <v>740</v>
      </c>
      <c r="D653" s="240"/>
      <c r="E653" s="240"/>
      <c r="F653" s="242"/>
      <c r="G653" s="242"/>
      <c r="H653" s="242"/>
      <c r="I653" s="112"/>
      <c r="J653" s="112"/>
      <c r="K653" s="94"/>
      <c r="L653" s="94"/>
      <c r="M653" s="94"/>
      <c r="N653" s="94"/>
      <c r="O653" s="94"/>
      <c r="P653" s="94"/>
      <c r="Q653" s="94"/>
      <c r="R653" s="94"/>
      <c r="S653" s="94"/>
      <c r="T653" s="94"/>
      <c r="U653" s="94"/>
      <c r="V653" s="94"/>
      <c r="W653" s="93">
        <f t="shared" si="179"/>
        <v>0</v>
      </c>
      <c r="X653" s="108"/>
      <c r="Y653" s="108"/>
      <c r="Z653" s="108"/>
      <c r="AA653" s="108"/>
      <c r="AB653" s="93">
        <f>IFERROR(VLOOKUP(K653,'Վարկանիշային չափորոշիչներ'!$G$6:$GE$68,4,FALSE),0)</f>
        <v>0</v>
      </c>
      <c r="AC653" s="93">
        <f>IFERROR(VLOOKUP(L653,'Վարկանիշային չափորոշիչներ'!$G$6:$GE$68,4,FALSE),0)</f>
        <v>0</v>
      </c>
      <c r="AD653" s="93">
        <f>IFERROR(VLOOKUP(M653,'Վարկանիշային չափորոշիչներ'!$G$6:$GE$68,4,FALSE),0)</f>
        <v>0</v>
      </c>
      <c r="AE653" s="93">
        <f>IFERROR(VLOOKUP(N653,'Վարկանիշային չափորոշիչներ'!$G$6:$GE$68,4,FALSE),0)</f>
        <v>0</v>
      </c>
      <c r="AF653" s="93">
        <f>IFERROR(VLOOKUP(O653,'Վարկանիշային չափորոշիչներ'!$G$6:$GE$68,4,FALSE),0)</f>
        <v>0</v>
      </c>
      <c r="AG653" s="93">
        <f>IFERROR(VLOOKUP(P653,'Վարկանիշային չափորոշիչներ'!$G$6:$GE$68,4,FALSE),0)</f>
        <v>0</v>
      </c>
      <c r="AH653" s="93">
        <f>IFERROR(VLOOKUP(Q653,'Վարկանիշային չափորոշիչներ'!$G$6:$GE$68,4,FALSE),0)</f>
        <v>0</v>
      </c>
      <c r="AI653" s="93">
        <f>IFERROR(VLOOKUP(R653,'Վարկանիշային չափորոշիչներ'!$G$6:$GE$68,4,FALSE),0)</f>
        <v>0</v>
      </c>
      <c r="AJ653" s="93">
        <f>IFERROR(VLOOKUP(S653,'Վարկանիշային չափորոշիչներ'!$G$6:$GE$68,4,FALSE),0)</f>
        <v>0</v>
      </c>
      <c r="AK653" s="93">
        <f>IFERROR(VLOOKUP(T653,'Վարկանիշային չափորոշիչներ'!$G$6:$GE$68,4,FALSE),0)</f>
        <v>0</v>
      </c>
      <c r="AL653" s="93">
        <f>IFERROR(VLOOKUP(U653,'Վարկանիշային չափորոշիչներ'!$G$6:$GE$68,4,FALSE),0)</f>
        <v>0</v>
      </c>
      <c r="AM653" s="93">
        <f>IFERROR(VLOOKUP(V653,'Վարկանիշային չափորոշիչներ'!$G$6:$GE$68,4,FALSE),0)</f>
        <v>0</v>
      </c>
      <c r="AN653" s="93">
        <f t="shared" si="175"/>
        <v>0</v>
      </c>
    </row>
    <row r="654" spans="1:40" outlineLevel="2">
      <c r="A654" s="283">
        <v>1056</v>
      </c>
      <c r="B654" s="283">
        <v>11003</v>
      </c>
      <c r="C654" s="333" t="s">
        <v>741</v>
      </c>
      <c r="D654" s="294"/>
      <c r="E654" s="294"/>
      <c r="F654" s="241"/>
      <c r="G654" s="241"/>
      <c r="H654" s="241"/>
      <c r="I654" s="112"/>
      <c r="J654" s="112"/>
      <c r="K654" s="94"/>
      <c r="L654" s="94"/>
      <c r="M654" s="94"/>
      <c r="N654" s="94"/>
      <c r="O654" s="94"/>
      <c r="P654" s="94"/>
      <c r="Q654" s="94"/>
      <c r="R654" s="94"/>
      <c r="S654" s="94"/>
      <c r="T654" s="94"/>
      <c r="U654" s="94"/>
      <c r="V654" s="94"/>
      <c r="W654" s="93">
        <f t="shared" si="179"/>
        <v>0</v>
      </c>
      <c r="X654" s="108"/>
      <c r="Y654" s="108"/>
      <c r="Z654" s="108"/>
      <c r="AA654" s="108"/>
      <c r="AB654" s="93">
        <f>IFERROR(VLOOKUP(K654,'Վարկանիշային չափորոշիչներ'!$G$6:$GE$68,4,FALSE),0)</f>
        <v>0</v>
      </c>
      <c r="AC654" s="93">
        <f>IFERROR(VLOOKUP(L654,'Վարկանիշային չափորոշիչներ'!$G$6:$GE$68,4,FALSE),0)</f>
        <v>0</v>
      </c>
      <c r="AD654" s="93">
        <f>IFERROR(VLOOKUP(M654,'Վարկանիշային չափորոշիչներ'!$G$6:$GE$68,4,FALSE),0)</f>
        <v>0</v>
      </c>
      <c r="AE654" s="93">
        <f>IFERROR(VLOOKUP(N654,'Վարկանիշային չափորոշիչներ'!$G$6:$GE$68,4,FALSE),0)</f>
        <v>0</v>
      </c>
      <c r="AF654" s="93">
        <f>IFERROR(VLOOKUP(O654,'Վարկանիշային չափորոշիչներ'!$G$6:$GE$68,4,FALSE),0)</f>
        <v>0</v>
      </c>
      <c r="AG654" s="93">
        <f>IFERROR(VLOOKUP(P654,'Վարկանիշային չափորոշիչներ'!$G$6:$GE$68,4,FALSE),0)</f>
        <v>0</v>
      </c>
      <c r="AH654" s="93">
        <f>IFERROR(VLOOKUP(Q654,'Վարկանիշային չափորոշիչներ'!$G$6:$GE$68,4,FALSE),0)</f>
        <v>0</v>
      </c>
      <c r="AI654" s="93">
        <f>IFERROR(VLOOKUP(R654,'Վարկանիշային չափորոշիչներ'!$G$6:$GE$68,4,FALSE),0)</f>
        <v>0</v>
      </c>
      <c r="AJ654" s="93">
        <f>IFERROR(VLOOKUP(S654,'Վարկանիշային չափորոշիչներ'!$G$6:$GE$68,4,FALSE),0)</f>
        <v>0</v>
      </c>
      <c r="AK654" s="93">
        <f>IFERROR(VLOOKUP(T654,'Վարկանիշային չափորոշիչներ'!$G$6:$GE$68,4,FALSE),0)</f>
        <v>0</v>
      </c>
      <c r="AL654" s="93">
        <f>IFERROR(VLOOKUP(U654,'Վարկանիշային չափորոշիչներ'!$G$6:$GE$68,4,FALSE),0)</f>
        <v>0</v>
      </c>
      <c r="AM654" s="93">
        <f>IFERROR(VLOOKUP(V654,'Վարկանիշային չափորոշիչներ'!$G$6:$GE$68,4,FALSE),0)</f>
        <v>0</v>
      </c>
      <c r="AN654" s="93">
        <f t="shared" si="175"/>
        <v>0</v>
      </c>
    </row>
    <row r="655" spans="1:40" outlineLevel="2">
      <c r="A655" s="283">
        <v>1056</v>
      </c>
      <c r="B655" s="239">
        <v>11005</v>
      </c>
      <c r="C655" s="333" t="s">
        <v>742</v>
      </c>
      <c r="D655" s="240"/>
      <c r="E655" s="240"/>
      <c r="F655" s="242"/>
      <c r="G655" s="242"/>
      <c r="H655" s="242"/>
      <c r="I655" s="112"/>
      <c r="J655" s="112"/>
      <c r="K655" s="94"/>
      <c r="L655" s="94"/>
      <c r="M655" s="94"/>
      <c r="N655" s="94"/>
      <c r="O655" s="94"/>
      <c r="P655" s="94"/>
      <c r="Q655" s="94"/>
      <c r="R655" s="94"/>
      <c r="S655" s="94"/>
      <c r="T655" s="94"/>
      <c r="U655" s="94"/>
      <c r="V655" s="94"/>
      <c r="W655" s="93">
        <f t="shared" si="179"/>
        <v>0</v>
      </c>
      <c r="X655" s="108"/>
      <c r="Y655" s="108"/>
      <c r="Z655" s="108"/>
      <c r="AA655" s="108"/>
      <c r="AB655" s="93">
        <f>IFERROR(VLOOKUP(K655,'Վարկանիշային չափորոշիչներ'!$G$6:$GE$68,4,FALSE),0)</f>
        <v>0</v>
      </c>
      <c r="AC655" s="93">
        <f>IFERROR(VLOOKUP(L655,'Վարկանիշային չափորոշիչներ'!$G$6:$GE$68,4,FALSE),0)</f>
        <v>0</v>
      </c>
      <c r="AD655" s="93">
        <f>IFERROR(VLOOKUP(M655,'Վարկանիշային չափորոշիչներ'!$G$6:$GE$68,4,FALSE),0)</f>
        <v>0</v>
      </c>
      <c r="AE655" s="93">
        <f>IFERROR(VLOOKUP(N655,'Վարկանիշային չափորոշիչներ'!$G$6:$GE$68,4,FALSE),0)</f>
        <v>0</v>
      </c>
      <c r="AF655" s="93">
        <f>IFERROR(VLOOKUP(O655,'Վարկանիշային չափորոշիչներ'!$G$6:$GE$68,4,FALSE),0)</f>
        <v>0</v>
      </c>
      <c r="AG655" s="93">
        <f>IFERROR(VLOOKUP(P655,'Վարկանիշային չափորոշիչներ'!$G$6:$GE$68,4,FALSE),0)</f>
        <v>0</v>
      </c>
      <c r="AH655" s="93">
        <f>IFERROR(VLOOKUP(Q655,'Վարկանիշային չափորոշիչներ'!$G$6:$GE$68,4,FALSE),0)</f>
        <v>0</v>
      </c>
      <c r="AI655" s="93">
        <f>IFERROR(VLOOKUP(R655,'Վարկանիշային չափորոշիչներ'!$G$6:$GE$68,4,FALSE),0)</f>
        <v>0</v>
      </c>
      <c r="AJ655" s="93">
        <f>IFERROR(VLOOKUP(S655,'Վարկանիշային չափորոշիչներ'!$G$6:$GE$68,4,FALSE),0)</f>
        <v>0</v>
      </c>
      <c r="AK655" s="93">
        <f>IFERROR(VLOOKUP(T655,'Վարկանիշային չափորոշիչներ'!$G$6:$GE$68,4,FALSE),0)</f>
        <v>0</v>
      </c>
      <c r="AL655" s="93">
        <f>IFERROR(VLOOKUP(U655,'Վարկանիշային չափորոշիչներ'!$G$6:$GE$68,4,FALSE),0)</f>
        <v>0</v>
      </c>
      <c r="AM655" s="93">
        <f>IFERROR(VLOOKUP(V655,'Վարկանիշային չափորոշիչներ'!$G$6:$GE$68,4,FALSE),0)</f>
        <v>0</v>
      </c>
      <c r="AN655" s="93">
        <f t="shared" si="175"/>
        <v>0</v>
      </c>
    </row>
    <row r="656" spans="1:40" outlineLevel="2">
      <c r="A656" s="283">
        <v>1056</v>
      </c>
      <c r="B656" s="331">
        <v>11008</v>
      </c>
      <c r="C656" s="333" t="s">
        <v>743</v>
      </c>
      <c r="D656" s="240"/>
      <c r="E656" s="240"/>
      <c r="F656" s="241"/>
      <c r="G656" s="242"/>
      <c r="H656" s="242"/>
      <c r="I656" s="112"/>
      <c r="J656" s="112"/>
      <c r="K656" s="94"/>
      <c r="L656" s="94"/>
      <c r="M656" s="94"/>
      <c r="N656" s="94"/>
      <c r="O656" s="94"/>
      <c r="P656" s="94"/>
      <c r="Q656" s="94"/>
      <c r="R656" s="94"/>
      <c r="S656" s="94"/>
      <c r="T656" s="94"/>
      <c r="U656" s="94"/>
      <c r="V656" s="94"/>
      <c r="W656" s="93">
        <f t="shared" si="179"/>
        <v>0</v>
      </c>
      <c r="X656" s="108"/>
      <c r="Y656" s="108"/>
      <c r="Z656" s="108"/>
      <c r="AA656" s="108"/>
      <c r="AB656" s="93">
        <f>IFERROR(VLOOKUP(K656,'Վարկանիշային չափորոշիչներ'!$G$6:$GE$68,4,FALSE),0)</f>
        <v>0</v>
      </c>
      <c r="AC656" s="93">
        <f>IFERROR(VLOOKUP(L656,'Վարկանիշային չափորոշիչներ'!$G$6:$GE$68,4,FALSE),0)</f>
        <v>0</v>
      </c>
      <c r="AD656" s="93">
        <f>IFERROR(VLOOKUP(M656,'Վարկանիշային չափորոշիչներ'!$G$6:$GE$68,4,FALSE),0)</f>
        <v>0</v>
      </c>
      <c r="AE656" s="93">
        <f>IFERROR(VLOOKUP(N656,'Վարկանիշային չափորոշիչներ'!$G$6:$GE$68,4,FALSE),0)</f>
        <v>0</v>
      </c>
      <c r="AF656" s="93">
        <f>IFERROR(VLOOKUP(O656,'Վարկանիշային չափորոշիչներ'!$G$6:$GE$68,4,FALSE),0)</f>
        <v>0</v>
      </c>
      <c r="AG656" s="93">
        <f>IFERROR(VLOOKUP(P656,'Վարկանիշային չափորոշիչներ'!$G$6:$GE$68,4,FALSE),0)</f>
        <v>0</v>
      </c>
      <c r="AH656" s="93">
        <f>IFERROR(VLOOKUP(Q656,'Վարկանիշային չափորոշիչներ'!$G$6:$GE$68,4,FALSE),0)</f>
        <v>0</v>
      </c>
      <c r="AI656" s="93">
        <f>IFERROR(VLOOKUP(R656,'Վարկանիշային չափորոշիչներ'!$G$6:$GE$68,4,FALSE),0)</f>
        <v>0</v>
      </c>
      <c r="AJ656" s="93">
        <f>IFERROR(VLOOKUP(S656,'Վարկանիշային չափորոշիչներ'!$G$6:$GE$68,4,FALSE),0)</f>
        <v>0</v>
      </c>
      <c r="AK656" s="93">
        <f>IFERROR(VLOOKUP(T656,'Վարկանիշային չափորոշիչներ'!$G$6:$GE$68,4,FALSE),0)</f>
        <v>0</v>
      </c>
      <c r="AL656" s="93">
        <f>IFERROR(VLOOKUP(U656,'Վարկանիշային չափորոշիչներ'!$G$6:$GE$68,4,FALSE),0)</f>
        <v>0</v>
      </c>
      <c r="AM656" s="93">
        <f>IFERROR(VLOOKUP(V656,'Վարկանիշային չափորոշիչներ'!$G$6:$GE$68,4,FALSE),0)</f>
        <v>0</v>
      </c>
      <c r="AN656" s="93">
        <f t="shared" si="175"/>
        <v>0</v>
      </c>
    </row>
    <row r="657" spans="1:40" outlineLevel="2">
      <c r="A657" s="283">
        <v>1056</v>
      </c>
      <c r="B657" s="283">
        <v>32002</v>
      </c>
      <c r="C657" s="333" t="s">
        <v>744</v>
      </c>
      <c r="D657" s="294"/>
      <c r="E657" s="294"/>
      <c r="F657" s="241"/>
      <c r="G657" s="241"/>
      <c r="H657" s="241"/>
      <c r="I657" s="112"/>
      <c r="J657" s="112"/>
      <c r="K657" s="94"/>
      <c r="L657" s="94"/>
      <c r="M657" s="94"/>
      <c r="N657" s="94"/>
      <c r="O657" s="94"/>
      <c r="P657" s="94"/>
      <c r="Q657" s="94"/>
      <c r="R657" s="94"/>
      <c r="S657" s="94"/>
      <c r="T657" s="94"/>
      <c r="U657" s="94"/>
      <c r="V657" s="94"/>
      <c r="W657" s="93">
        <f t="shared" si="179"/>
        <v>0</v>
      </c>
      <c r="X657" s="108"/>
      <c r="Y657" s="108"/>
      <c r="Z657" s="108"/>
      <c r="AA657" s="108"/>
      <c r="AB657" s="93">
        <f>IFERROR(VLOOKUP(K657,'Վարկանիշային չափորոշիչներ'!$G$6:$GE$68,4,FALSE),0)</f>
        <v>0</v>
      </c>
      <c r="AC657" s="93">
        <f>IFERROR(VLOOKUP(L657,'Վարկանիշային չափորոշիչներ'!$G$6:$GE$68,4,FALSE),0)</f>
        <v>0</v>
      </c>
      <c r="AD657" s="93">
        <f>IFERROR(VLOOKUP(M657,'Վարկանիշային չափորոշիչներ'!$G$6:$GE$68,4,FALSE),0)</f>
        <v>0</v>
      </c>
      <c r="AE657" s="93">
        <f>IFERROR(VLOOKUP(N657,'Վարկանիշային չափորոշիչներ'!$G$6:$GE$68,4,FALSE),0)</f>
        <v>0</v>
      </c>
      <c r="AF657" s="93">
        <f>IFERROR(VLOOKUP(O657,'Վարկանիշային չափորոշիչներ'!$G$6:$GE$68,4,FALSE),0)</f>
        <v>0</v>
      </c>
      <c r="AG657" s="93">
        <f>IFERROR(VLOOKUP(P657,'Վարկանիշային չափորոշիչներ'!$G$6:$GE$68,4,FALSE),0)</f>
        <v>0</v>
      </c>
      <c r="AH657" s="93">
        <f>IFERROR(VLOOKUP(Q657,'Վարկանիշային չափորոշիչներ'!$G$6:$GE$68,4,FALSE),0)</f>
        <v>0</v>
      </c>
      <c r="AI657" s="93">
        <f>IFERROR(VLOOKUP(R657,'Վարկանիշային չափորոշիչներ'!$G$6:$GE$68,4,FALSE),0)</f>
        <v>0</v>
      </c>
      <c r="AJ657" s="93">
        <f>IFERROR(VLOOKUP(S657,'Վարկանիշային չափորոշիչներ'!$G$6:$GE$68,4,FALSE),0)</f>
        <v>0</v>
      </c>
      <c r="AK657" s="93">
        <f>IFERROR(VLOOKUP(T657,'Վարկանիշային չափորոշիչներ'!$G$6:$GE$68,4,FALSE),0)</f>
        <v>0</v>
      </c>
      <c r="AL657" s="93">
        <f>IFERROR(VLOOKUP(U657,'Վարկանիշային չափորոշիչներ'!$G$6:$GE$68,4,FALSE),0)</f>
        <v>0</v>
      </c>
      <c r="AM657" s="93">
        <f>IFERROR(VLOOKUP(V657,'Վարկանիշային չափորոշիչներ'!$G$6:$GE$68,4,FALSE),0)</f>
        <v>0</v>
      </c>
      <c r="AN657" s="93">
        <f t="shared" si="175"/>
        <v>0</v>
      </c>
    </row>
    <row r="658" spans="1:40" outlineLevel="1">
      <c r="A658" s="236">
        <v>1075</v>
      </c>
      <c r="B658" s="283"/>
      <c r="C658" s="366" t="s">
        <v>745</v>
      </c>
      <c r="D658" s="237">
        <f>SUM(D659:D672)</f>
        <v>0</v>
      </c>
      <c r="E658" s="237">
        <f>SUM(E659:E672)</f>
        <v>0</v>
      </c>
      <c r="F658" s="238">
        <f t="shared" ref="F658:H658" si="180">SUM(F659:F672)</f>
        <v>0</v>
      </c>
      <c r="G658" s="238">
        <f t="shared" si="180"/>
        <v>0</v>
      </c>
      <c r="H658" s="238">
        <f t="shared" si="180"/>
        <v>0</v>
      </c>
      <c r="I658" s="114" t="s">
        <v>79</v>
      </c>
      <c r="J658" s="114" t="s">
        <v>79</v>
      </c>
      <c r="K658" s="114" t="s">
        <v>79</v>
      </c>
      <c r="L658" s="114" t="s">
        <v>79</v>
      </c>
      <c r="M658" s="114" t="s">
        <v>79</v>
      </c>
      <c r="N658" s="114" t="s">
        <v>79</v>
      </c>
      <c r="O658" s="114" t="s">
        <v>79</v>
      </c>
      <c r="P658" s="114" t="s">
        <v>79</v>
      </c>
      <c r="Q658" s="114" t="s">
        <v>79</v>
      </c>
      <c r="R658" s="114" t="s">
        <v>79</v>
      </c>
      <c r="S658" s="114" t="s">
        <v>79</v>
      </c>
      <c r="T658" s="114" t="s">
        <v>79</v>
      </c>
      <c r="U658" s="114" t="s">
        <v>79</v>
      </c>
      <c r="V658" s="114" t="s">
        <v>79</v>
      </c>
      <c r="W658" s="114" t="s">
        <v>79</v>
      </c>
      <c r="X658" s="108"/>
      <c r="Y658" s="108"/>
      <c r="Z658" s="108"/>
      <c r="AA658" s="108"/>
      <c r="AB658" s="93">
        <f>IFERROR(VLOOKUP(K658,'Վարկանիշային չափորոշիչներ'!$G$6:$GE$68,4,FALSE),0)</f>
        <v>0</v>
      </c>
      <c r="AC658" s="93">
        <f>IFERROR(VLOOKUP(L658,'Վարկանիշային չափորոշիչներ'!$G$6:$GE$68,4,FALSE),0)</f>
        <v>0</v>
      </c>
      <c r="AD658" s="93">
        <f>IFERROR(VLOOKUP(M658,'Վարկանիշային չափորոշիչներ'!$G$6:$GE$68,4,FALSE),0)</f>
        <v>0</v>
      </c>
      <c r="AE658" s="93">
        <f>IFERROR(VLOOKUP(N658,'Վարկանիշային չափորոշիչներ'!$G$6:$GE$68,4,FALSE),0)</f>
        <v>0</v>
      </c>
      <c r="AF658" s="93">
        <f>IFERROR(VLOOKUP(O658,'Վարկանիշային չափորոշիչներ'!$G$6:$GE$68,4,FALSE),0)</f>
        <v>0</v>
      </c>
      <c r="AG658" s="93">
        <f>IFERROR(VLOOKUP(P658,'Վարկանիշային չափորոշիչներ'!$G$6:$GE$68,4,FALSE),0)</f>
        <v>0</v>
      </c>
      <c r="AH658" s="93">
        <f>IFERROR(VLOOKUP(Q658,'Վարկանիշային չափորոշիչներ'!$G$6:$GE$68,4,FALSE),0)</f>
        <v>0</v>
      </c>
      <c r="AI658" s="93">
        <f>IFERROR(VLOOKUP(R658,'Վարկանիշային չափորոշիչներ'!$G$6:$GE$68,4,FALSE),0)</f>
        <v>0</v>
      </c>
      <c r="AJ658" s="93">
        <f>IFERROR(VLOOKUP(S658,'Վարկանիշային չափորոշիչներ'!$G$6:$GE$68,4,FALSE),0)</f>
        <v>0</v>
      </c>
      <c r="AK658" s="93">
        <f>IFERROR(VLOOKUP(T658,'Վարկանիշային չափորոշիչներ'!$G$6:$GE$68,4,FALSE),0)</f>
        <v>0</v>
      </c>
      <c r="AL658" s="93">
        <f>IFERROR(VLOOKUP(U658,'Վարկանիշային չափորոշիչներ'!$G$6:$GE$68,4,FALSE),0)</f>
        <v>0</v>
      </c>
      <c r="AM658" s="93">
        <f>IFERROR(VLOOKUP(V658,'Վարկանիշային չափորոշիչներ'!$G$6:$GE$68,4,FALSE),0)</f>
        <v>0</v>
      </c>
      <c r="AN658" s="93">
        <f t="shared" si="175"/>
        <v>0</v>
      </c>
    </row>
    <row r="659" spans="1:40" outlineLevel="2">
      <c r="A659" s="239">
        <v>1075</v>
      </c>
      <c r="B659" s="239">
        <v>11001</v>
      </c>
      <c r="C659" s="333" t="s">
        <v>746</v>
      </c>
      <c r="D659" s="240"/>
      <c r="E659" s="240"/>
      <c r="F659" s="241"/>
      <c r="G659" s="241"/>
      <c r="H659" s="241"/>
      <c r="I659" s="112"/>
      <c r="J659" s="112"/>
      <c r="K659" s="94"/>
      <c r="L659" s="94"/>
      <c r="M659" s="94"/>
      <c r="N659" s="94"/>
      <c r="O659" s="94"/>
      <c r="P659" s="94"/>
      <c r="Q659" s="94"/>
      <c r="R659" s="94"/>
      <c r="S659" s="94"/>
      <c r="T659" s="94"/>
      <c r="U659" s="94"/>
      <c r="V659" s="94"/>
      <c r="W659" s="93">
        <f t="shared" ref="W659:W672" si="181">AN659</f>
        <v>0</v>
      </c>
      <c r="X659" s="108"/>
      <c r="Y659" s="108"/>
      <c r="Z659" s="108"/>
      <c r="AA659" s="108"/>
      <c r="AB659" s="93">
        <f>IFERROR(VLOOKUP(K659,'Վարկանիշային չափորոշիչներ'!$G$6:$GE$68,4,FALSE),0)</f>
        <v>0</v>
      </c>
      <c r="AC659" s="93">
        <f>IFERROR(VLOOKUP(L659,'Վարկանիշային չափորոշիչներ'!$G$6:$GE$68,4,FALSE),0)</f>
        <v>0</v>
      </c>
      <c r="AD659" s="93">
        <f>IFERROR(VLOOKUP(M659,'Վարկանիշային չափորոշիչներ'!$G$6:$GE$68,4,FALSE),0)</f>
        <v>0</v>
      </c>
      <c r="AE659" s="93">
        <f>IFERROR(VLOOKUP(N659,'Վարկանիշային չափորոշիչներ'!$G$6:$GE$68,4,FALSE),0)</f>
        <v>0</v>
      </c>
      <c r="AF659" s="93">
        <f>IFERROR(VLOOKUP(O659,'Վարկանիշային չափորոշիչներ'!$G$6:$GE$68,4,FALSE),0)</f>
        <v>0</v>
      </c>
      <c r="AG659" s="93">
        <f>IFERROR(VLOOKUP(P659,'Վարկանիշային չափորոշիչներ'!$G$6:$GE$68,4,FALSE),0)</f>
        <v>0</v>
      </c>
      <c r="AH659" s="93">
        <f>IFERROR(VLOOKUP(Q659,'Վարկանիշային չափորոշիչներ'!$G$6:$GE$68,4,FALSE),0)</f>
        <v>0</v>
      </c>
      <c r="AI659" s="93">
        <f>IFERROR(VLOOKUP(R659,'Վարկանիշային չափորոշիչներ'!$G$6:$GE$68,4,FALSE),0)</f>
        <v>0</v>
      </c>
      <c r="AJ659" s="93">
        <f>IFERROR(VLOOKUP(S659,'Վարկանիշային չափորոշիչներ'!$G$6:$GE$68,4,FALSE),0)</f>
        <v>0</v>
      </c>
      <c r="AK659" s="93">
        <f>IFERROR(VLOOKUP(T659,'Վարկանիշային չափորոշիչներ'!$G$6:$GE$68,4,FALSE),0)</f>
        <v>0</v>
      </c>
      <c r="AL659" s="93">
        <f>IFERROR(VLOOKUP(U659,'Վարկանիշային չափորոշիչներ'!$G$6:$GE$68,4,FALSE),0)</f>
        <v>0</v>
      </c>
      <c r="AM659" s="93">
        <f>IFERROR(VLOOKUP(V659,'Վարկանիշային չափորոշիչներ'!$G$6:$GE$68,4,FALSE),0)</f>
        <v>0</v>
      </c>
      <c r="AN659" s="93">
        <f t="shared" si="175"/>
        <v>0</v>
      </c>
    </row>
    <row r="660" spans="1:40" outlineLevel="2">
      <c r="A660" s="239">
        <v>1075</v>
      </c>
      <c r="B660" s="239">
        <v>11002</v>
      </c>
      <c r="C660" s="333" t="s">
        <v>747</v>
      </c>
      <c r="D660" s="240"/>
      <c r="E660" s="240"/>
      <c r="F660" s="241"/>
      <c r="G660" s="241"/>
      <c r="H660" s="241"/>
      <c r="I660" s="112"/>
      <c r="J660" s="112"/>
      <c r="K660" s="94"/>
      <c r="L660" s="94"/>
      <c r="M660" s="94"/>
      <c r="N660" s="94"/>
      <c r="O660" s="94"/>
      <c r="P660" s="94"/>
      <c r="Q660" s="94"/>
      <c r="R660" s="94"/>
      <c r="S660" s="94"/>
      <c r="T660" s="94"/>
      <c r="U660" s="94"/>
      <c r="V660" s="94"/>
      <c r="W660" s="93">
        <f t="shared" si="181"/>
        <v>0</v>
      </c>
      <c r="X660" s="108"/>
      <c r="Y660" s="108"/>
      <c r="Z660" s="108"/>
      <c r="AA660" s="108"/>
      <c r="AB660" s="93">
        <f>IFERROR(VLOOKUP(K660,'Վարկանիշային չափորոշիչներ'!$G$6:$GE$68,4,FALSE),0)</f>
        <v>0</v>
      </c>
      <c r="AC660" s="93">
        <f>IFERROR(VLOOKUP(L660,'Վարկանիշային չափորոշիչներ'!$G$6:$GE$68,4,FALSE),0)</f>
        <v>0</v>
      </c>
      <c r="AD660" s="93">
        <f>IFERROR(VLOOKUP(M660,'Վարկանիշային չափորոշիչներ'!$G$6:$GE$68,4,FALSE),0)</f>
        <v>0</v>
      </c>
      <c r="AE660" s="93">
        <f>IFERROR(VLOOKUP(N660,'Վարկանիշային չափորոշիչներ'!$G$6:$GE$68,4,FALSE),0)</f>
        <v>0</v>
      </c>
      <c r="AF660" s="93">
        <f>IFERROR(VLOOKUP(O660,'Վարկանիշային չափորոշիչներ'!$G$6:$GE$68,4,FALSE),0)</f>
        <v>0</v>
      </c>
      <c r="AG660" s="93">
        <f>IFERROR(VLOOKUP(P660,'Վարկանիշային չափորոշիչներ'!$G$6:$GE$68,4,FALSE),0)</f>
        <v>0</v>
      </c>
      <c r="AH660" s="93">
        <f>IFERROR(VLOOKUP(Q660,'Վարկանիշային չափորոշիչներ'!$G$6:$GE$68,4,FALSE),0)</f>
        <v>0</v>
      </c>
      <c r="AI660" s="93">
        <f>IFERROR(VLOOKUP(R660,'Վարկանիշային չափորոշիչներ'!$G$6:$GE$68,4,FALSE),0)</f>
        <v>0</v>
      </c>
      <c r="AJ660" s="93">
        <f>IFERROR(VLOOKUP(S660,'Վարկանիշային չափորոշիչներ'!$G$6:$GE$68,4,FALSE),0)</f>
        <v>0</v>
      </c>
      <c r="AK660" s="93">
        <f>IFERROR(VLOOKUP(T660,'Վարկանիշային չափորոշիչներ'!$G$6:$GE$68,4,FALSE),0)</f>
        <v>0</v>
      </c>
      <c r="AL660" s="93">
        <f>IFERROR(VLOOKUP(U660,'Վարկանիշային չափորոշիչներ'!$G$6:$GE$68,4,FALSE),0)</f>
        <v>0</v>
      </c>
      <c r="AM660" s="93">
        <f>IFERROR(VLOOKUP(V660,'Վարկանիշային չափորոշիչներ'!$G$6:$GE$68,4,FALSE),0)</f>
        <v>0</v>
      </c>
      <c r="AN660" s="93">
        <f t="shared" si="175"/>
        <v>0</v>
      </c>
    </row>
    <row r="661" spans="1:40" ht="24" outlineLevel="2">
      <c r="A661" s="239">
        <v>1075</v>
      </c>
      <c r="B661" s="239">
        <v>11003</v>
      </c>
      <c r="C661" s="333" t="s">
        <v>748</v>
      </c>
      <c r="D661" s="240"/>
      <c r="E661" s="240"/>
      <c r="F661" s="241"/>
      <c r="G661" s="242"/>
      <c r="H661" s="241"/>
      <c r="I661" s="112"/>
      <c r="J661" s="112"/>
      <c r="K661" s="94"/>
      <c r="L661" s="94"/>
      <c r="M661" s="94"/>
      <c r="N661" s="94"/>
      <c r="O661" s="94"/>
      <c r="P661" s="94"/>
      <c r="Q661" s="94"/>
      <c r="R661" s="94"/>
      <c r="S661" s="94"/>
      <c r="T661" s="94"/>
      <c r="U661" s="94"/>
      <c r="V661" s="94"/>
      <c r="W661" s="93">
        <f t="shared" si="181"/>
        <v>0</v>
      </c>
      <c r="X661" s="108"/>
      <c r="Y661" s="108"/>
      <c r="Z661" s="108"/>
      <c r="AA661" s="108"/>
      <c r="AB661" s="93">
        <f>IFERROR(VLOOKUP(K661,'Վարկանիշային չափորոշիչներ'!$G$6:$GE$68,4,FALSE),0)</f>
        <v>0</v>
      </c>
      <c r="AC661" s="93">
        <f>IFERROR(VLOOKUP(L661,'Վարկանիշային չափորոշիչներ'!$G$6:$GE$68,4,FALSE),0)</f>
        <v>0</v>
      </c>
      <c r="AD661" s="93">
        <f>IFERROR(VLOOKUP(M661,'Վարկանիշային չափորոշիչներ'!$G$6:$GE$68,4,FALSE),0)</f>
        <v>0</v>
      </c>
      <c r="AE661" s="93">
        <f>IFERROR(VLOOKUP(N661,'Վարկանիշային չափորոշիչներ'!$G$6:$GE$68,4,FALSE),0)</f>
        <v>0</v>
      </c>
      <c r="AF661" s="93">
        <f>IFERROR(VLOOKUP(O661,'Վարկանիշային չափորոշիչներ'!$G$6:$GE$68,4,FALSE),0)</f>
        <v>0</v>
      </c>
      <c r="AG661" s="93">
        <f>IFERROR(VLOOKUP(P661,'Վարկանիշային չափորոշիչներ'!$G$6:$GE$68,4,FALSE),0)</f>
        <v>0</v>
      </c>
      <c r="AH661" s="93">
        <f>IFERROR(VLOOKUP(Q661,'Վարկանիշային չափորոշիչներ'!$G$6:$GE$68,4,FALSE),0)</f>
        <v>0</v>
      </c>
      <c r="AI661" s="93">
        <f>IFERROR(VLOOKUP(R661,'Վարկանիշային չափորոշիչներ'!$G$6:$GE$68,4,FALSE),0)</f>
        <v>0</v>
      </c>
      <c r="AJ661" s="93">
        <f>IFERROR(VLOOKUP(S661,'Վարկանիշային չափորոշիչներ'!$G$6:$GE$68,4,FALSE),0)</f>
        <v>0</v>
      </c>
      <c r="AK661" s="93">
        <f>IFERROR(VLOOKUP(T661,'Վարկանիշային չափորոշիչներ'!$G$6:$GE$68,4,FALSE),0)</f>
        <v>0</v>
      </c>
      <c r="AL661" s="93">
        <f>IFERROR(VLOOKUP(U661,'Վարկանիշային չափորոշիչներ'!$G$6:$GE$68,4,FALSE),0)</f>
        <v>0</v>
      </c>
      <c r="AM661" s="93">
        <f>IFERROR(VLOOKUP(V661,'Վարկանիշային չափորոշիչներ'!$G$6:$GE$68,4,FALSE),0)</f>
        <v>0</v>
      </c>
      <c r="AN661" s="93">
        <f t="shared" si="175"/>
        <v>0</v>
      </c>
    </row>
    <row r="662" spans="1:40" outlineLevel="2">
      <c r="A662" s="239">
        <v>1075</v>
      </c>
      <c r="B662" s="239">
        <v>11004</v>
      </c>
      <c r="C662" s="370" t="s">
        <v>749</v>
      </c>
      <c r="D662" s="240"/>
      <c r="E662" s="240"/>
      <c r="F662" s="241"/>
      <c r="G662" s="241"/>
      <c r="H662" s="241"/>
      <c r="I662" s="112"/>
      <c r="J662" s="112"/>
      <c r="K662" s="94"/>
      <c r="L662" s="94"/>
      <c r="M662" s="94"/>
      <c r="N662" s="94"/>
      <c r="O662" s="94"/>
      <c r="P662" s="94"/>
      <c r="Q662" s="94"/>
      <c r="R662" s="94"/>
      <c r="S662" s="94"/>
      <c r="T662" s="94"/>
      <c r="U662" s="94"/>
      <c r="V662" s="94"/>
      <c r="W662" s="93">
        <f t="shared" si="181"/>
        <v>0</v>
      </c>
      <c r="X662" s="108"/>
      <c r="Y662" s="108"/>
      <c r="Z662" s="108"/>
      <c r="AA662" s="108"/>
      <c r="AB662" s="93">
        <f>IFERROR(VLOOKUP(K662,'Վարկանիշային չափորոշիչներ'!$G$6:$GE$68,4,FALSE),0)</f>
        <v>0</v>
      </c>
      <c r="AC662" s="93">
        <f>IFERROR(VLOOKUP(L662,'Վարկանիշային չափորոշիչներ'!$G$6:$GE$68,4,FALSE),0)</f>
        <v>0</v>
      </c>
      <c r="AD662" s="93">
        <f>IFERROR(VLOOKUP(M662,'Վարկանիշային չափորոշիչներ'!$G$6:$GE$68,4,FALSE),0)</f>
        <v>0</v>
      </c>
      <c r="AE662" s="93">
        <f>IFERROR(VLOOKUP(N662,'Վարկանիշային չափորոշիչներ'!$G$6:$GE$68,4,FALSE),0)</f>
        <v>0</v>
      </c>
      <c r="AF662" s="93">
        <f>IFERROR(VLOOKUP(O662,'Վարկանիշային չափորոշիչներ'!$G$6:$GE$68,4,FALSE),0)</f>
        <v>0</v>
      </c>
      <c r="AG662" s="93">
        <f>IFERROR(VLOOKUP(P662,'Վարկանիշային չափորոշիչներ'!$G$6:$GE$68,4,FALSE),0)</f>
        <v>0</v>
      </c>
      <c r="AH662" s="93">
        <f>IFERROR(VLOOKUP(Q662,'Վարկանիշային չափորոշիչներ'!$G$6:$GE$68,4,FALSE),0)</f>
        <v>0</v>
      </c>
      <c r="AI662" s="93">
        <f>IFERROR(VLOOKUP(R662,'Վարկանիշային չափորոշիչներ'!$G$6:$GE$68,4,FALSE),0)</f>
        <v>0</v>
      </c>
      <c r="AJ662" s="93">
        <f>IFERROR(VLOOKUP(S662,'Վարկանիշային չափորոշիչներ'!$G$6:$GE$68,4,FALSE),0)</f>
        <v>0</v>
      </c>
      <c r="AK662" s="93">
        <f>IFERROR(VLOOKUP(T662,'Վարկանիշային չափորոշիչներ'!$G$6:$GE$68,4,FALSE),0)</f>
        <v>0</v>
      </c>
      <c r="AL662" s="93">
        <f>IFERROR(VLOOKUP(U662,'Վարկանիշային չափորոշիչներ'!$G$6:$GE$68,4,FALSE),0)</f>
        <v>0</v>
      </c>
      <c r="AM662" s="93">
        <f>IFERROR(VLOOKUP(V662,'Վարկանիշային չափորոշիչներ'!$G$6:$GE$68,4,FALSE),0)</f>
        <v>0</v>
      </c>
      <c r="AN662" s="93">
        <f t="shared" si="175"/>
        <v>0</v>
      </c>
    </row>
    <row r="663" spans="1:40" outlineLevel="2">
      <c r="A663" s="239">
        <v>1075</v>
      </c>
      <c r="B663" s="239">
        <v>11005</v>
      </c>
      <c r="C663" s="333" t="s">
        <v>750</v>
      </c>
      <c r="D663" s="240"/>
      <c r="E663" s="240"/>
      <c r="F663" s="241"/>
      <c r="G663" s="242"/>
      <c r="H663" s="241"/>
      <c r="I663" s="112"/>
      <c r="J663" s="112"/>
      <c r="K663" s="94"/>
      <c r="L663" s="94"/>
      <c r="M663" s="94"/>
      <c r="N663" s="94"/>
      <c r="O663" s="94"/>
      <c r="P663" s="94"/>
      <c r="Q663" s="94"/>
      <c r="R663" s="94"/>
      <c r="S663" s="94"/>
      <c r="T663" s="94"/>
      <c r="U663" s="94"/>
      <c r="V663" s="94"/>
      <c r="W663" s="93">
        <f t="shared" si="181"/>
        <v>0</v>
      </c>
      <c r="X663" s="108"/>
      <c r="Y663" s="108"/>
      <c r="Z663" s="108"/>
      <c r="AA663" s="108"/>
      <c r="AB663" s="93">
        <f>IFERROR(VLOOKUP(K663,'Վարկանիշային չափորոշիչներ'!$G$6:$GE$68,4,FALSE),0)</f>
        <v>0</v>
      </c>
      <c r="AC663" s="93">
        <f>IFERROR(VLOOKUP(L663,'Վարկանիշային չափորոշիչներ'!$G$6:$GE$68,4,FALSE),0)</f>
        <v>0</v>
      </c>
      <c r="AD663" s="93">
        <f>IFERROR(VLOOKUP(M663,'Վարկանիշային չափորոշիչներ'!$G$6:$GE$68,4,FALSE),0)</f>
        <v>0</v>
      </c>
      <c r="AE663" s="93">
        <f>IFERROR(VLOOKUP(N663,'Վարկանիշային չափորոշիչներ'!$G$6:$GE$68,4,FALSE),0)</f>
        <v>0</v>
      </c>
      <c r="AF663" s="93">
        <f>IFERROR(VLOOKUP(O663,'Վարկանիշային չափորոշիչներ'!$G$6:$GE$68,4,FALSE),0)</f>
        <v>0</v>
      </c>
      <c r="AG663" s="93">
        <f>IFERROR(VLOOKUP(P663,'Վարկանիշային չափորոշիչներ'!$G$6:$GE$68,4,FALSE),0)</f>
        <v>0</v>
      </c>
      <c r="AH663" s="93">
        <f>IFERROR(VLOOKUP(Q663,'Վարկանիշային չափորոշիչներ'!$G$6:$GE$68,4,FALSE),0)</f>
        <v>0</v>
      </c>
      <c r="AI663" s="93">
        <f>IFERROR(VLOOKUP(R663,'Վարկանիշային չափորոշիչներ'!$G$6:$GE$68,4,FALSE),0)</f>
        <v>0</v>
      </c>
      <c r="AJ663" s="93">
        <f>IFERROR(VLOOKUP(S663,'Վարկանիշային չափորոշիչներ'!$G$6:$GE$68,4,FALSE),0)</f>
        <v>0</v>
      </c>
      <c r="AK663" s="93">
        <f>IFERROR(VLOOKUP(T663,'Վարկանիշային չափորոշիչներ'!$G$6:$GE$68,4,FALSE),0)</f>
        <v>0</v>
      </c>
      <c r="AL663" s="93">
        <f>IFERROR(VLOOKUP(U663,'Վարկանիշային չափորոշիչներ'!$G$6:$GE$68,4,FALSE),0)</f>
        <v>0</v>
      </c>
      <c r="AM663" s="93">
        <f>IFERROR(VLOOKUP(V663,'Վարկանիշային չափորոշիչներ'!$G$6:$GE$68,4,FALSE),0)</f>
        <v>0</v>
      </c>
      <c r="AN663" s="93">
        <f t="shared" si="175"/>
        <v>0</v>
      </c>
    </row>
    <row r="664" spans="1:40" outlineLevel="2">
      <c r="A664" s="239">
        <v>1075</v>
      </c>
      <c r="B664" s="239">
        <v>11007</v>
      </c>
      <c r="C664" s="333" t="s">
        <v>751</v>
      </c>
      <c r="D664" s="240"/>
      <c r="E664" s="240"/>
      <c r="F664" s="241"/>
      <c r="G664" s="242"/>
      <c r="H664" s="241"/>
      <c r="I664" s="112"/>
      <c r="J664" s="112"/>
      <c r="K664" s="94"/>
      <c r="L664" s="94"/>
      <c r="M664" s="94"/>
      <c r="N664" s="94"/>
      <c r="O664" s="94"/>
      <c r="P664" s="94"/>
      <c r="Q664" s="94"/>
      <c r="R664" s="94"/>
      <c r="S664" s="94"/>
      <c r="T664" s="94"/>
      <c r="U664" s="94"/>
      <c r="V664" s="94"/>
      <c r="W664" s="93">
        <f t="shared" si="181"/>
        <v>0</v>
      </c>
      <c r="X664" s="108"/>
      <c r="Y664" s="108"/>
      <c r="Z664" s="108"/>
      <c r="AA664" s="108"/>
      <c r="AB664" s="93">
        <f>IFERROR(VLOOKUP(K664,'Վարկանիշային չափորոշիչներ'!$G$6:$GE$68,4,FALSE),0)</f>
        <v>0</v>
      </c>
      <c r="AC664" s="93">
        <f>IFERROR(VLOOKUP(L664,'Վարկանիշային չափորոշիչներ'!$G$6:$GE$68,4,FALSE),0)</f>
        <v>0</v>
      </c>
      <c r="AD664" s="93">
        <f>IFERROR(VLOOKUP(M664,'Վարկանիշային չափորոշիչներ'!$G$6:$GE$68,4,FALSE),0)</f>
        <v>0</v>
      </c>
      <c r="AE664" s="93">
        <f>IFERROR(VLOOKUP(N664,'Վարկանիշային չափորոշիչներ'!$G$6:$GE$68,4,FALSE),0)</f>
        <v>0</v>
      </c>
      <c r="AF664" s="93">
        <f>IFERROR(VLOOKUP(O664,'Վարկանիշային չափորոշիչներ'!$G$6:$GE$68,4,FALSE),0)</f>
        <v>0</v>
      </c>
      <c r="AG664" s="93">
        <f>IFERROR(VLOOKUP(P664,'Վարկանիշային չափորոշիչներ'!$G$6:$GE$68,4,FALSE),0)</f>
        <v>0</v>
      </c>
      <c r="AH664" s="93">
        <f>IFERROR(VLOOKUP(Q664,'Վարկանիշային չափորոշիչներ'!$G$6:$GE$68,4,FALSE),0)</f>
        <v>0</v>
      </c>
      <c r="AI664" s="93">
        <f>IFERROR(VLOOKUP(R664,'Վարկանիշային չափորոշիչներ'!$G$6:$GE$68,4,FALSE),0)</f>
        <v>0</v>
      </c>
      <c r="AJ664" s="93">
        <f>IFERROR(VLOOKUP(S664,'Վարկանիշային չափորոշիչներ'!$G$6:$GE$68,4,FALSE),0)</f>
        <v>0</v>
      </c>
      <c r="AK664" s="93">
        <f>IFERROR(VLOOKUP(T664,'Վարկանիշային չափորոշիչներ'!$G$6:$GE$68,4,FALSE),0)</f>
        <v>0</v>
      </c>
      <c r="AL664" s="93">
        <f>IFERROR(VLOOKUP(U664,'Վարկանիշային չափորոշիչներ'!$G$6:$GE$68,4,FALSE),0)</f>
        <v>0</v>
      </c>
      <c r="AM664" s="93">
        <f>IFERROR(VLOOKUP(V664,'Վարկանիշային չափորոշիչներ'!$G$6:$GE$68,4,FALSE),0)</f>
        <v>0</v>
      </c>
      <c r="AN664" s="93">
        <f t="shared" si="175"/>
        <v>0</v>
      </c>
    </row>
    <row r="665" spans="1:40" outlineLevel="2">
      <c r="A665" s="239">
        <v>1075</v>
      </c>
      <c r="B665" s="239">
        <v>21001</v>
      </c>
      <c r="C665" s="333" t="s">
        <v>752</v>
      </c>
      <c r="D665" s="240"/>
      <c r="E665" s="240"/>
      <c r="F665" s="241"/>
      <c r="G665" s="241"/>
      <c r="H665" s="241"/>
      <c r="I665" s="112"/>
      <c r="J665" s="112"/>
      <c r="K665" s="94"/>
      <c r="L665" s="94"/>
      <c r="M665" s="94"/>
      <c r="N665" s="94"/>
      <c r="O665" s="94"/>
      <c r="P665" s="94"/>
      <c r="Q665" s="94"/>
      <c r="R665" s="94"/>
      <c r="S665" s="94"/>
      <c r="T665" s="94"/>
      <c r="U665" s="94"/>
      <c r="V665" s="94"/>
      <c r="W665" s="93">
        <f t="shared" si="181"/>
        <v>0</v>
      </c>
      <c r="X665" s="108"/>
      <c r="Y665" s="108"/>
      <c r="Z665" s="108"/>
      <c r="AA665" s="108"/>
      <c r="AB665" s="93">
        <f>IFERROR(VLOOKUP(K665,'Վարկանիշային չափորոշիչներ'!$G$6:$GE$68,4,FALSE),0)</f>
        <v>0</v>
      </c>
      <c r="AC665" s="93">
        <f>IFERROR(VLOOKUP(L665,'Վարկանիշային չափորոշիչներ'!$G$6:$GE$68,4,FALSE),0)</f>
        <v>0</v>
      </c>
      <c r="AD665" s="93">
        <f>IFERROR(VLOOKUP(M665,'Վարկանիշային չափորոշիչներ'!$G$6:$GE$68,4,FALSE),0)</f>
        <v>0</v>
      </c>
      <c r="AE665" s="93">
        <f>IFERROR(VLOOKUP(N665,'Վարկանիշային չափորոշիչներ'!$G$6:$GE$68,4,FALSE),0)</f>
        <v>0</v>
      </c>
      <c r="AF665" s="93">
        <f>IFERROR(VLOOKUP(O665,'Վարկանիշային չափորոշիչներ'!$G$6:$GE$68,4,FALSE),0)</f>
        <v>0</v>
      </c>
      <c r="AG665" s="93">
        <f>IFERROR(VLOOKUP(P665,'Վարկանիշային չափորոշիչներ'!$G$6:$GE$68,4,FALSE),0)</f>
        <v>0</v>
      </c>
      <c r="AH665" s="93">
        <f>IFERROR(VLOOKUP(Q665,'Վարկանիշային չափորոշիչներ'!$G$6:$GE$68,4,FALSE),0)</f>
        <v>0</v>
      </c>
      <c r="AI665" s="93">
        <f>IFERROR(VLOOKUP(R665,'Վարկանիշային չափորոշիչներ'!$G$6:$GE$68,4,FALSE),0)</f>
        <v>0</v>
      </c>
      <c r="AJ665" s="93">
        <f>IFERROR(VLOOKUP(S665,'Վարկանիշային չափորոշիչներ'!$G$6:$GE$68,4,FALSE),0)</f>
        <v>0</v>
      </c>
      <c r="AK665" s="93">
        <f>IFERROR(VLOOKUP(T665,'Վարկանիշային չափորոշիչներ'!$G$6:$GE$68,4,FALSE),0)</f>
        <v>0</v>
      </c>
      <c r="AL665" s="93">
        <f>IFERROR(VLOOKUP(U665,'Վարկանիշային չափորոշիչներ'!$G$6:$GE$68,4,FALSE),0)</f>
        <v>0</v>
      </c>
      <c r="AM665" s="93">
        <f>IFERROR(VLOOKUP(V665,'Վարկանիշային չափորոշիչներ'!$G$6:$GE$68,4,FALSE),0)</f>
        <v>0</v>
      </c>
      <c r="AN665" s="93">
        <f t="shared" si="175"/>
        <v>0</v>
      </c>
    </row>
    <row r="666" spans="1:40" outlineLevel="2">
      <c r="A666" s="239">
        <v>1075</v>
      </c>
      <c r="B666" s="239">
        <v>32001</v>
      </c>
      <c r="C666" s="333" t="s">
        <v>753</v>
      </c>
      <c r="D666" s="240"/>
      <c r="E666" s="240"/>
      <c r="F666" s="241"/>
      <c r="G666" s="241"/>
      <c r="H666" s="241"/>
      <c r="I666" s="112"/>
      <c r="J666" s="112"/>
      <c r="K666" s="94"/>
      <c r="L666" s="94"/>
      <c r="M666" s="94"/>
      <c r="N666" s="94"/>
      <c r="O666" s="94"/>
      <c r="P666" s="94"/>
      <c r="Q666" s="94"/>
      <c r="R666" s="94"/>
      <c r="S666" s="94"/>
      <c r="T666" s="94"/>
      <c r="U666" s="94"/>
      <c r="V666" s="94"/>
      <c r="W666" s="93">
        <f t="shared" si="181"/>
        <v>0</v>
      </c>
      <c r="X666" s="108"/>
      <c r="Y666" s="108"/>
      <c r="Z666" s="108"/>
      <c r="AA666" s="108"/>
      <c r="AB666" s="93">
        <f>IFERROR(VLOOKUP(K666,'Վարկանիշային չափորոշիչներ'!$G$6:$GE$68,4,FALSE),0)</f>
        <v>0</v>
      </c>
      <c r="AC666" s="93">
        <f>IFERROR(VLOOKUP(L666,'Վարկանիշային չափորոշիչներ'!$G$6:$GE$68,4,FALSE),0)</f>
        <v>0</v>
      </c>
      <c r="AD666" s="93">
        <f>IFERROR(VLOOKUP(M666,'Վարկանիշային չափորոշիչներ'!$G$6:$GE$68,4,FALSE),0)</f>
        <v>0</v>
      </c>
      <c r="AE666" s="93">
        <f>IFERROR(VLOOKUP(N666,'Վարկանիշային չափորոշիչներ'!$G$6:$GE$68,4,FALSE),0)</f>
        <v>0</v>
      </c>
      <c r="AF666" s="93">
        <f>IFERROR(VLOOKUP(O666,'Վարկանիշային չափորոշիչներ'!$G$6:$GE$68,4,FALSE),0)</f>
        <v>0</v>
      </c>
      <c r="AG666" s="93">
        <f>IFERROR(VLOOKUP(P666,'Վարկանիշային չափորոշիչներ'!$G$6:$GE$68,4,FALSE),0)</f>
        <v>0</v>
      </c>
      <c r="AH666" s="93">
        <f>IFERROR(VLOOKUP(Q666,'Վարկանիշային չափորոշիչներ'!$G$6:$GE$68,4,FALSE),0)</f>
        <v>0</v>
      </c>
      <c r="AI666" s="93">
        <f>IFERROR(VLOOKUP(R666,'Վարկանիշային չափորոշիչներ'!$G$6:$GE$68,4,FALSE),0)</f>
        <v>0</v>
      </c>
      <c r="AJ666" s="93">
        <f>IFERROR(VLOOKUP(S666,'Վարկանիշային չափորոշիչներ'!$G$6:$GE$68,4,FALSE),0)</f>
        <v>0</v>
      </c>
      <c r="AK666" s="93">
        <f>IFERROR(VLOOKUP(T666,'Վարկանիշային չափորոշիչներ'!$G$6:$GE$68,4,FALSE),0)</f>
        <v>0</v>
      </c>
      <c r="AL666" s="93">
        <f>IFERROR(VLOOKUP(U666,'Վարկանիշային չափորոշիչներ'!$G$6:$GE$68,4,FALSE),0)</f>
        <v>0</v>
      </c>
      <c r="AM666" s="93">
        <f>IFERROR(VLOOKUP(V666,'Վարկանիշային չափորոշիչներ'!$G$6:$GE$68,4,FALSE),0)</f>
        <v>0</v>
      </c>
      <c r="AN666" s="93">
        <f t="shared" ref="AN666:AN715" si="182">SUM(AB666:AM666)</f>
        <v>0</v>
      </c>
    </row>
    <row r="667" spans="1:40" ht="24" outlineLevel="2">
      <c r="A667" s="239">
        <v>1075</v>
      </c>
      <c r="B667" s="239">
        <v>32008</v>
      </c>
      <c r="C667" s="333" t="s">
        <v>754</v>
      </c>
      <c r="D667" s="240"/>
      <c r="E667" s="240"/>
      <c r="F667" s="241"/>
      <c r="G667" s="241"/>
      <c r="H667" s="241"/>
      <c r="I667" s="112"/>
      <c r="J667" s="112"/>
      <c r="K667" s="94"/>
      <c r="L667" s="94"/>
      <c r="M667" s="94"/>
      <c r="N667" s="94"/>
      <c r="O667" s="94"/>
      <c r="P667" s="94"/>
      <c r="Q667" s="94"/>
      <c r="R667" s="94"/>
      <c r="S667" s="94"/>
      <c r="T667" s="94"/>
      <c r="U667" s="94"/>
      <c r="V667" s="94"/>
      <c r="W667" s="93">
        <f t="shared" si="181"/>
        <v>0</v>
      </c>
      <c r="X667" s="108"/>
      <c r="Y667" s="108"/>
      <c r="Z667" s="108"/>
      <c r="AA667" s="108"/>
      <c r="AB667" s="93">
        <f>IFERROR(VLOOKUP(K667,'Վարկանիշային չափորոշիչներ'!$G$6:$GE$68,4,FALSE),0)</f>
        <v>0</v>
      </c>
      <c r="AC667" s="93">
        <f>IFERROR(VLOOKUP(L667,'Վարկանիշային չափորոշիչներ'!$G$6:$GE$68,4,FALSE),0)</f>
        <v>0</v>
      </c>
      <c r="AD667" s="93">
        <f>IFERROR(VLOOKUP(M667,'Վարկանիշային չափորոշիչներ'!$G$6:$GE$68,4,FALSE),0)</f>
        <v>0</v>
      </c>
      <c r="AE667" s="93">
        <f>IFERROR(VLOOKUP(N667,'Վարկանիշային չափորոշիչներ'!$G$6:$GE$68,4,FALSE),0)</f>
        <v>0</v>
      </c>
      <c r="AF667" s="93">
        <f>IFERROR(VLOOKUP(O667,'Վարկանիշային չափորոշիչներ'!$G$6:$GE$68,4,FALSE),0)</f>
        <v>0</v>
      </c>
      <c r="AG667" s="93">
        <f>IFERROR(VLOOKUP(P667,'Վարկանիշային չափորոշիչներ'!$G$6:$GE$68,4,FALSE),0)</f>
        <v>0</v>
      </c>
      <c r="AH667" s="93">
        <f>IFERROR(VLOOKUP(Q667,'Վարկանիշային չափորոշիչներ'!$G$6:$GE$68,4,FALSE),0)</f>
        <v>0</v>
      </c>
      <c r="AI667" s="93">
        <f>IFERROR(VLOOKUP(R667,'Վարկանիշային չափորոշիչներ'!$G$6:$GE$68,4,FALSE),0)</f>
        <v>0</v>
      </c>
      <c r="AJ667" s="93">
        <f>IFERROR(VLOOKUP(S667,'Վարկանիշային չափորոշիչներ'!$G$6:$GE$68,4,FALSE),0)</f>
        <v>0</v>
      </c>
      <c r="AK667" s="93">
        <f>IFERROR(VLOOKUP(T667,'Վարկանիշային չափորոշիչներ'!$G$6:$GE$68,4,FALSE),0)</f>
        <v>0</v>
      </c>
      <c r="AL667" s="93">
        <f>IFERROR(VLOOKUP(U667,'Վարկանիշային չափորոշիչներ'!$G$6:$GE$68,4,FALSE),0)</f>
        <v>0</v>
      </c>
      <c r="AM667" s="93">
        <f>IFERROR(VLOOKUP(V667,'Վարկանիշային չափորոշիչներ'!$G$6:$GE$68,4,FALSE),0)</f>
        <v>0</v>
      </c>
      <c r="AN667" s="93">
        <f t="shared" si="182"/>
        <v>0</v>
      </c>
    </row>
    <row r="668" spans="1:40" ht="24" outlineLevel="2">
      <c r="A668" s="239">
        <v>1075</v>
      </c>
      <c r="B668" s="239">
        <v>32009</v>
      </c>
      <c r="C668" s="333" t="s">
        <v>755</v>
      </c>
      <c r="D668" s="240"/>
      <c r="E668" s="240"/>
      <c r="F668" s="241"/>
      <c r="G668" s="241"/>
      <c r="H668" s="241"/>
      <c r="I668" s="112"/>
      <c r="J668" s="112"/>
      <c r="K668" s="94"/>
      <c r="L668" s="94"/>
      <c r="M668" s="94"/>
      <c r="N668" s="94"/>
      <c r="O668" s="94"/>
      <c r="P668" s="94"/>
      <c r="Q668" s="94"/>
      <c r="R668" s="94"/>
      <c r="S668" s="94"/>
      <c r="T668" s="94"/>
      <c r="U668" s="94"/>
      <c r="V668" s="94"/>
      <c r="W668" s="93">
        <f t="shared" si="181"/>
        <v>0</v>
      </c>
      <c r="X668" s="108"/>
      <c r="Y668" s="108"/>
      <c r="Z668" s="108"/>
      <c r="AA668" s="108"/>
      <c r="AB668" s="93">
        <f>IFERROR(VLOOKUP(K668,'Վարկանիշային չափորոշիչներ'!$G$6:$GE$68,4,FALSE),0)</f>
        <v>0</v>
      </c>
      <c r="AC668" s="93">
        <f>IFERROR(VLOOKUP(L668,'Վարկանիշային չափորոշիչներ'!$G$6:$GE$68,4,FALSE),0)</f>
        <v>0</v>
      </c>
      <c r="AD668" s="93">
        <f>IFERROR(VLOOKUP(M668,'Վարկանիշային չափորոշիչներ'!$G$6:$GE$68,4,FALSE),0)</f>
        <v>0</v>
      </c>
      <c r="AE668" s="93">
        <f>IFERROR(VLOOKUP(N668,'Վարկանիշային չափորոշիչներ'!$G$6:$GE$68,4,FALSE),0)</f>
        <v>0</v>
      </c>
      <c r="AF668" s="93">
        <f>IFERROR(VLOOKUP(O668,'Վարկանիշային չափորոշիչներ'!$G$6:$GE$68,4,FALSE),0)</f>
        <v>0</v>
      </c>
      <c r="AG668" s="93">
        <f>IFERROR(VLOOKUP(P668,'Վարկանիշային չափորոշիչներ'!$G$6:$GE$68,4,FALSE),0)</f>
        <v>0</v>
      </c>
      <c r="AH668" s="93">
        <f>IFERROR(VLOOKUP(Q668,'Վարկանիշային չափորոշիչներ'!$G$6:$GE$68,4,FALSE),0)</f>
        <v>0</v>
      </c>
      <c r="AI668" s="93">
        <f>IFERROR(VLOOKUP(R668,'Վարկանիշային չափորոշիչներ'!$G$6:$GE$68,4,FALSE),0)</f>
        <v>0</v>
      </c>
      <c r="AJ668" s="93">
        <f>IFERROR(VLOOKUP(S668,'Վարկանիշային չափորոշիչներ'!$G$6:$GE$68,4,FALSE),0)</f>
        <v>0</v>
      </c>
      <c r="AK668" s="93">
        <f>IFERROR(VLOOKUP(T668,'Վարկանիշային չափորոշիչներ'!$G$6:$GE$68,4,FALSE),0)</f>
        <v>0</v>
      </c>
      <c r="AL668" s="93">
        <f>IFERROR(VLOOKUP(U668,'Վարկանիշային չափորոշիչներ'!$G$6:$GE$68,4,FALSE),0)</f>
        <v>0</v>
      </c>
      <c r="AM668" s="93">
        <f>IFERROR(VLOOKUP(V668,'Վարկանիշային չափորոշիչներ'!$G$6:$GE$68,4,FALSE),0)</f>
        <v>0</v>
      </c>
      <c r="AN668" s="93">
        <f t="shared" si="182"/>
        <v>0</v>
      </c>
    </row>
    <row r="669" spans="1:40" outlineLevel="2">
      <c r="A669" s="239">
        <v>1075</v>
      </c>
      <c r="B669" s="239">
        <v>32010</v>
      </c>
      <c r="C669" s="333" t="s">
        <v>756</v>
      </c>
      <c r="D669" s="240"/>
      <c r="E669" s="240"/>
      <c r="F669" s="241"/>
      <c r="G669" s="242"/>
      <c r="H669" s="242"/>
      <c r="I669" s="112"/>
      <c r="J669" s="112"/>
      <c r="K669" s="94"/>
      <c r="L669" s="94"/>
      <c r="M669" s="94"/>
      <c r="N669" s="94"/>
      <c r="O669" s="94"/>
      <c r="P669" s="94"/>
      <c r="Q669" s="94"/>
      <c r="R669" s="94"/>
      <c r="S669" s="94"/>
      <c r="T669" s="94"/>
      <c r="U669" s="94"/>
      <c r="V669" s="94"/>
      <c r="W669" s="93">
        <f t="shared" si="181"/>
        <v>0</v>
      </c>
      <c r="X669" s="108"/>
      <c r="Y669" s="108"/>
      <c r="Z669" s="108"/>
      <c r="AA669" s="108"/>
      <c r="AB669" s="93">
        <f>IFERROR(VLOOKUP(K669,'Վարկանիշային չափորոշիչներ'!$G$6:$GE$68,4,FALSE),0)</f>
        <v>0</v>
      </c>
      <c r="AC669" s="93">
        <f>IFERROR(VLOOKUP(L669,'Վարկանիշային չափորոշիչներ'!$G$6:$GE$68,4,FALSE),0)</f>
        <v>0</v>
      </c>
      <c r="AD669" s="93">
        <f>IFERROR(VLOOKUP(M669,'Վարկանիշային չափորոշիչներ'!$G$6:$GE$68,4,FALSE),0)</f>
        <v>0</v>
      </c>
      <c r="AE669" s="93">
        <f>IFERROR(VLOOKUP(N669,'Վարկանիշային չափորոշիչներ'!$G$6:$GE$68,4,FALSE),0)</f>
        <v>0</v>
      </c>
      <c r="AF669" s="93">
        <f>IFERROR(VLOOKUP(O669,'Վարկանիշային չափորոշիչներ'!$G$6:$GE$68,4,FALSE),0)</f>
        <v>0</v>
      </c>
      <c r="AG669" s="93">
        <f>IFERROR(VLOOKUP(P669,'Վարկանիշային չափորոշիչներ'!$G$6:$GE$68,4,FALSE),0)</f>
        <v>0</v>
      </c>
      <c r="AH669" s="93">
        <f>IFERROR(VLOOKUP(Q669,'Վարկանիշային չափորոշիչներ'!$G$6:$GE$68,4,FALSE),0)</f>
        <v>0</v>
      </c>
      <c r="AI669" s="93">
        <f>IFERROR(VLOOKUP(R669,'Վարկանիշային չափորոշիչներ'!$G$6:$GE$68,4,FALSE),0)</f>
        <v>0</v>
      </c>
      <c r="AJ669" s="93">
        <f>IFERROR(VLOOKUP(S669,'Վարկանիշային չափորոշիչներ'!$G$6:$GE$68,4,FALSE),0)</f>
        <v>0</v>
      </c>
      <c r="AK669" s="93">
        <f>IFERROR(VLOOKUP(T669,'Վարկանիշային չափորոշիչներ'!$G$6:$GE$68,4,FALSE),0)</f>
        <v>0</v>
      </c>
      <c r="AL669" s="93">
        <f>IFERROR(VLOOKUP(U669,'Վարկանիշային չափորոշիչներ'!$G$6:$GE$68,4,FALSE),0)</f>
        <v>0</v>
      </c>
      <c r="AM669" s="93">
        <f>IFERROR(VLOOKUP(V669,'Վարկանիշային չափորոշիչներ'!$G$6:$GE$68,4,FALSE),0)</f>
        <v>0</v>
      </c>
      <c r="AN669" s="93">
        <f t="shared" si="182"/>
        <v>0</v>
      </c>
    </row>
    <row r="670" spans="1:40" ht="24" outlineLevel="2">
      <c r="A670" s="239">
        <v>1075</v>
      </c>
      <c r="B670" s="239">
        <v>11009</v>
      </c>
      <c r="C670" s="333" t="s">
        <v>757</v>
      </c>
      <c r="D670" s="240"/>
      <c r="E670" s="240"/>
      <c r="F670" s="241"/>
      <c r="G670" s="241"/>
      <c r="H670" s="241"/>
      <c r="I670" s="112"/>
      <c r="J670" s="112"/>
      <c r="K670" s="94"/>
      <c r="L670" s="94"/>
      <c r="M670" s="94"/>
      <c r="N670" s="94"/>
      <c r="O670" s="94"/>
      <c r="P670" s="94"/>
      <c r="Q670" s="94"/>
      <c r="R670" s="94"/>
      <c r="S670" s="94"/>
      <c r="T670" s="94"/>
      <c r="U670" s="94"/>
      <c r="V670" s="94"/>
      <c r="W670" s="93">
        <f t="shared" si="181"/>
        <v>0</v>
      </c>
      <c r="X670" s="108"/>
      <c r="Y670" s="108"/>
      <c r="Z670" s="108"/>
      <c r="AA670" s="108"/>
      <c r="AB670" s="93">
        <f>IFERROR(VLOOKUP(K670,'Վարկանիշային չափորոշիչներ'!$G$6:$GE$68,4,FALSE),0)</f>
        <v>0</v>
      </c>
      <c r="AC670" s="93">
        <f>IFERROR(VLOOKUP(L670,'Վարկանիշային չափորոշիչներ'!$G$6:$GE$68,4,FALSE),0)</f>
        <v>0</v>
      </c>
      <c r="AD670" s="93">
        <f>IFERROR(VLOOKUP(M670,'Վարկանիշային չափորոշիչներ'!$G$6:$GE$68,4,FALSE),0)</f>
        <v>0</v>
      </c>
      <c r="AE670" s="93">
        <f>IFERROR(VLOOKUP(N670,'Վարկանիշային չափորոշիչներ'!$G$6:$GE$68,4,FALSE),0)</f>
        <v>0</v>
      </c>
      <c r="AF670" s="93">
        <f>IFERROR(VLOOKUP(O670,'Վարկանիշային չափորոշիչներ'!$G$6:$GE$68,4,FALSE),0)</f>
        <v>0</v>
      </c>
      <c r="AG670" s="93">
        <f>IFERROR(VLOOKUP(P670,'Վարկանիշային չափորոշիչներ'!$G$6:$GE$68,4,FALSE),0)</f>
        <v>0</v>
      </c>
      <c r="AH670" s="93">
        <f>IFERROR(VLOOKUP(Q670,'Վարկանիշային չափորոշիչներ'!$G$6:$GE$68,4,FALSE),0)</f>
        <v>0</v>
      </c>
      <c r="AI670" s="93">
        <f>IFERROR(VLOOKUP(R670,'Վարկանիշային չափորոշիչներ'!$G$6:$GE$68,4,FALSE),0)</f>
        <v>0</v>
      </c>
      <c r="AJ670" s="93">
        <f>IFERROR(VLOOKUP(S670,'Վարկանիշային չափորոշիչներ'!$G$6:$GE$68,4,FALSE),0)</f>
        <v>0</v>
      </c>
      <c r="AK670" s="93">
        <f>IFERROR(VLOOKUP(T670,'Վարկանիշային չափորոշիչներ'!$G$6:$GE$68,4,FALSE),0)</f>
        <v>0</v>
      </c>
      <c r="AL670" s="93">
        <f>IFERROR(VLOOKUP(U670,'Վարկանիշային չափորոշիչներ'!$G$6:$GE$68,4,FALSE),0)</f>
        <v>0</v>
      </c>
      <c r="AM670" s="93">
        <f>IFERROR(VLOOKUP(V670,'Վարկանիշային չափորոշիչներ'!$G$6:$GE$68,4,FALSE),0)</f>
        <v>0</v>
      </c>
      <c r="AN670" s="93">
        <f t="shared" si="182"/>
        <v>0</v>
      </c>
    </row>
    <row r="671" spans="1:40" outlineLevel="2">
      <c r="A671" s="239">
        <v>1075</v>
      </c>
      <c r="B671" s="239">
        <v>11010</v>
      </c>
      <c r="C671" s="333" t="s">
        <v>758</v>
      </c>
      <c r="D671" s="240"/>
      <c r="E671" s="240"/>
      <c r="F671" s="241"/>
      <c r="G671" s="242"/>
      <c r="H671" s="241"/>
      <c r="I671" s="112"/>
      <c r="J671" s="112"/>
      <c r="K671" s="94"/>
      <c r="L671" s="94"/>
      <c r="M671" s="94"/>
      <c r="N671" s="94"/>
      <c r="O671" s="94"/>
      <c r="P671" s="94"/>
      <c r="Q671" s="94"/>
      <c r="R671" s="94"/>
      <c r="S671" s="94"/>
      <c r="T671" s="94"/>
      <c r="U671" s="94"/>
      <c r="V671" s="94"/>
      <c r="W671" s="93">
        <f t="shared" si="181"/>
        <v>0</v>
      </c>
      <c r="X671" s="108"/>
      <c r="Y671" s="108"/>
      <c r="Z671" s="108"/>
      <c r="AA671" s="108"/>
      <c r="AB671" s="93">
        <f>IFERROR(VLOOKUP(K671,'Վարկանիշային չափորոշիչներ'!$G$6:$GE$68,4,FALSE),0)</f>
        <v>0</v>
      </c>
      <c r="AC671" s="93">
        <f>IFERROR(VLOOKUP(L671,'Վարկանիշային չափորոշիչներ'!$G$6:$GE$68,4,FALSE),0)</f>
        <v>0</v>
      </c>
      <c r="AD671" s="93">
        <f>IFERROR(VLOOKUP(M671,'Վարկանիշային չափորոշիչներ'!$G$6:$GE$68,4,FALSE),0)</f>
        <v>0</v>
      </c>
      <c r="AE671" s="93">
        <f>IFERROR(VLOOKUP(N671,'Վարկանիշային չափորոշիչներ'!$G$6:$GE$68,4,FALSE),0)</f>
        <v>0</v>
      </c>
      <c r="AF671" s="93">
        <f>IFERROR(VLOOKUP(O671,'Վարկանիշային չափորոշիչներ'!$G$6:$GE$68,4,FALSE),0)</f>
        <v>0</v>
      </c>
      <c r="AG671" s="93">
        <f>IFERROR(VLOOKUP(P671,'Վարկանիշային չափորոշիչներ'!$G$6:$GE$68,4,FALSE),0)</f>
        <v>0</v>
      </c>
      <c r="AH671" s="93">
        <f>IFERROR(VLOOKUP(Q671,'Վարկանիշային չափորոշիչներ'!$G$6:$GE$68,4,FALSE),0)</f>
        <v>0</v>
      </c>
      <c r="AI671" s="93">
        <f>IFERROR(VLOOKUP(R671,'Վարկանիշային չափորոշիչներ'!$G$6:$GE$68,4,FALSE),0)</f>
        <v>0</v>
      </c>
      <c r="AJ671" s="93">
        <f>IFERROR(VLOOKUP(S671,'Վարկանիշային չափորոշիչներ'!$G$6:$GE$68,4,FALSE),0)</f>
        <v>0</v>
      </c>
      <c r="AK671" s="93">
        <f>IFERROR(VLOOKUP(T671,'Վարկանիշային չափորոշիչներ'!$G$6:$GE$68,4,FALSE),0)</f>
        <v>0</v>
      </c>
      <c r="AL671" s="93">
        <f>IFERROR(VLOOKUP(U671,'Վարկանիշային չափորոշիչներ'!$G$6:$GE$68,4,FALSE),0)</f>
        <v>0</v>
      </c>
      <c r="AM671" s="93">
        <f>IFERROR(VLOOKUP(V671,'Վարկանիշային չափորոշիչներ'!$G$6:$GE$68,4,FALSE),0)</f>
        <v>0</v>
      </c>
      <c r="AN671" s="93">
        <f t="shared" si="182"/>
        <v>0</v>
      </c>
    </row>
    <row r="672" spans="1:40" ht="24" outlineLevel="2">
      <c r="A672" s="239">
        <v>1075</v>
      </c>
      <c r="B672" s="239">
        <v>11008</v>
      </c>
      <c r="C672" s="333" t="s">
        <v>759</v>
      </c>
      <c r="D672" s="240"/>
      <c r="E672" s="240"/>
      <c r="F672" s="241"/>
      <c r="G672" s="242"/>
      <c r="H672" s="241"/>
      <c r="I672" s="112"/>
      <c r="J672" s="112"/>
      <c r="K672" s="94"/>
      <c r="L672" s="94"/>
      <c r="M672" s="94"/>
      <c r="N672" s="94"/>
      <c r="O672" s="94"/>
      <c r="P672" s="94"/>
      <c r="Q672" s="94"/>
      <c r="R672" s="94"/>
      <c r="S672" s="94"/>
      <c r="T672" s="94"/>
      <c r="U672" s="94"/>
      <c r="V672" s="94"/>
      <c r="W672" s="93">
        <f t="shared" si="181"/>
        <v>0</v>
      </c>
      <c r="X672" s="108"/>
      <c r="Y672" s="108"/>
      <c r="Z672" s="108"/>
      <c r="AA672" s="108"/>
      <c r="AB672" s="93">
        <f>IFERROR(VLOOKUP(K672,'Վարկանիշային չափորոշիչներ'!$G$6:$GE$68,4,FALSE),0)</f>
        <v>0</v>
      </c>
      <c r="AC672" s="93">
        <f>IFERROR(VLOOKUP(L672,'Վարկանիշային չափորոշիչներ'!$G$6:$GE$68,4,FALSE),0)</f>
        <v>0</v>
      </c>
      <c r="AD672" s="93">
        <f>IFERROR(VLOOKUP(M672,'Վարկանիշային չափորոշիչներ'!$G$6:$GE$68,4,FALSE),0)</f>
        <v>0</v>
      </c>
      <c r="AE672" s="93">
        <f>IFERROR(VLOOKUP(N672,'Վարկանիշային չափորոշիչներ'!$G$6:$GE$68,4,FALSE),0)</f>
        <v>0</v>
      </c>
      <c r="AF672" s="93">
        <f>IFERROR(VLOOKUP(O672,'Վարկանիշային չափորոշիչներ'!$G$6:$GE$68,4,FALSE),0)</f>
        <v>0</v>
      </c>
      <c r="AG672" s="93">
        <f>IFERROR(VLOOKUP(P672,'Վարկանիշային չափորոշիչներ'!$G$6:$GE$68,4,FALSE),0)</f>
        <v>0</v>
      </c>
      <c r="AH672" s="93">
        <f>IFERROR(VLOOKUP(Q672,'Վարկանիշային չափորոշիչներ'!$G$6:$GE$68,4,FALSE),0)</f>
        <v>0</v>
      </c>
      <c r="AI672" s="93">
        <f>IFERROR(VLOOKUP(R672,'Վարկանիշային չափորոշիչներ'!$G$6:$GE$68,4,FALSE),0)</f>
        <v>0</v>
      </c>
      <c r="AJ672" s="93">
        <f>IFERROR(VLOOKUP(S672,'Վարկանիշային չափորոշիչներ'!$G$6:$GE$68,4,FALSE),0)</f>
        <v>0</v>
      </c>
      <c r="AK672" s="93">
        <f>IFERROR(VLOOKUP(T672,'Վարկանիշային չափորոշիչներ'!$G$6:$GE$68,4,FALSE),0)</f>
        <v>0</v>
      </c>
      <c r="AL672" s="93">
        <f>IFERROR(VLOOKUP(U672,'Վարկանիշային չափորոշիչներ'!$G$6:$GE$68,4,FALSE),0)</f>
        <v>0</v>
      </c>
      <c r="AM672" s="93">
        <f>IFERROR(VLOOKUP(V672,'Վարկանիշային չափորոշիչներ'!$G$6:$GE$68,4,FALSE),0)</f>
        <v>0</v>
      </c>
      <c r="AN672" s="93">
        <f t="shared" si="182"/>
        <v>0</v>
      </c>
    </row>
    <row r="673" spans="1:40" outlineLevel="1">
      <c r="A673" s="236">
        <v>1111</v>
      </c>
      <c r="B673" s="283"/>
      <c r="C673" s="366" t="s">
        <v>760</v>
      </c>
      <c r="D673" s="237">
        <f>SUM(D674:D688)</f>
        <v>0</v>
      </c>
      <c r="E673" s="237">
        <f>SUM(E674:E688)</f>
        <v>0</v>
      </c>
      <c r="F673" s="238">
        <f t="shared" ref="F673:H673" si="183">SUM(F674:F688)</f>
        <v>0</v>
      </c>
      <c r="G673" s="238">
        <f t="shared" si="183"/>
        <v>0</v>
      </c>
      <c r="H673" s="238">
        <f t="shared" si="183"/>
        <v>0</v>
      </c>
      <c r="I673" s="114" t="s">
        <v>79</v>
      </c>
      <c r="J673" s="114" t="s">
        <v>79</v>
      </c>
      <c r="K673" s="114" t="s">
        <v>79</v>
      </c>
      <c r="L673" s="114" t="s">
        <v>79</v>
      </c>
      <c r="M673" s="114" t="s">
        <v>79</v>
      </c>
      <c r="N673" s="114" t="s">
        <v>79</v>
      </c>
      <c r="O673" s="114" t="s">
        <v>79</v>
      </c>
      <c r="P673" s="114" t="s">
        <v>79</v>
      </c>
      <c r="Q673" s="114" t="s">
        <v>79</v>
      </c>
      <c r="R673" s="114" t="s">
        <v>79</v>
      </c>
      <c r="S673" s="114" t="s">
        <v>79</v>
      </c>
      <c r="T673" s="114" t="s">
        <v>79</v>
      </c>
      <c r="U673" s="114" t="s">
        <v>79</v>
      </c>
      <c r="V673" s="114" t="s">
        <v>79</v>
      </c>
      <c r="W673" s="114" t="s">
        <v>79</v>
      </c>
      <c r="X673" s="108"/>
      <c r="Y673" s="108"/>
      <c r="Z673" s="108"/>
      <c r="AA673" s="108"/>
      <c r="AB673" s="93">
        <f>IFERROR(VLOOKUP(K673,'Վարկանիշային չափորոշիչներ'!$G$6:$GE$68,4,FALSE),0)</f>
        <v>0</v>
      </c>
      <c r="AC673" s="93">
        <f>IFERROR(VLOOKUP(L673,'Վարկանիշային չափորոշիչներ'!$G$6:$GE$68,4,FALSE),0)</f>
        <v>0</v>
      </c>
      <c r="AD673" s="93">
        <f>IFERROR(VLOOKUP(M673,'Վարկանիշային չափորոշիչներ'!$G$6:$GE$68,4,FALSE),0)</f>
        <v>0</v>
      </c>
      <c r="AE673" s="93">
        <f>IFERROR(VLOOKUP(N673,'Վարկանիշային չափորոշիչներ'!$G$6:$GE$68,4,FALSE),0)</f>
        <v>0</v>
      </c>
      <c r="AF673" s="93">
        <f>IFERROR(VLOOKUP(O673,'Վարկանիշային չափորոշիչներ'!$G$6:$GE$68,4,FALSE),0)</f>
        <v>0</v>
      </c>
      <c r="AG673" s="93">
        <f>IFERROR(VLOOKUP(P673,'Վարկանիշային չափորոշիչներ'!$G$6:$GE$68,4,FALSE),0)</f>
        <v>0</v>
      </c>
      <c r="AH673" s="93">
        <f>IFERROR(VLOOKUP(Q673,'Վարկանիշային չափորոշիչներ'!$G$6:$GE$68,4,FALSE),0)</f>
        <v>0</v>
      </c>
      <c r="AI673" s="93">
        <f>IFERROR(VLOOKUP(R673,'Վարկանիշային չափորոշիչներ'!$G$6:$GE$68,4,FALSE),0)</f>
        <v>0</v>
      </c>
      <c r="AJ673" s="93">
        <f>IFERROR(VLOOKUP(S673,'Վարկանիշային չափորոշիչներ'!$G$6:$GE$68,4,FALSE),0)</f>
        <v>0</v>
      </c>
      <c r="AK673" s="93">
        <f>IFERROR(VLOOKUP(T673,'Վարկանիշային չափորոշիչներ'!$G$6:$GE$68,4,FALSE),0)</f>
        <v>0</v>
      </c>
      <c r="AL673" s="93">
        <f>IFERROR(VLOOKUP(U673,'Վարկանիշային չափորոշիչներ'!$G$6:$GE$68,4,FALSE),0)</f>
        <v>0</v>
      </c>
      <c r="AM673" s="93">
        <f>IFERROR(VLOOKUP(V673,'Վարկանիշային չափորոշիչներ'!$G$6:$GE$68,4,FALSE),0)</f>
        <v>0</v>
      </c>
      <c r="AN673" s="93">
        <f t="shared" si="182"/>
        <v>0</v>
      </c>
    </row>
    <row r="674" spans="1:40" outlineLevel="2">
      <c r="A674" s="239">
        <v>1111</v>
      </c>
      <c r="B674" s="239">
        <v>11001</v>
      </c>
      <c r="C674" s="333" t="s">
        <v>761</v>
      </c>
      <c r="D674" s="240"/>
      <c r="E674" s="240"/>
      <c r="F674" s="241"/>
      <c r="G674" s="241"/>
      <c r="H674" s="241"/>
      <c r="I674" s="112"/>
      <c r="J674" s="112"/>
      <c r="K674" s="94"/>
      <c r="L674" s="94"/>
      <c r="M674" s="94"/>
      <c r="N674" s="94"/>
      <c r="O674" s="94"/>
      <c r="P674" s="94"/>
      <c r="Q674" s="94"/>
      <c r="R674" s="94"/>
      <c r="S674" s="94"/>
      <c r="T674" s="94"/>
      <c r="U674" s="94"/>
      <c r="V674" s="94"/>
      <c r="W674" s="93">
        <f t="shared" ref="W674:W688" si="184">AN674</f>
        <v>0</v>
      </c>
      <c r="X674" s="108"/>
      <c r="Y674" s="108"/>
      <c r="Z674" s="108"/>
      <c r="AA674" s="108"/>
      <c r="AB674" s="93">
        <f>IFERROR(VLOOKUP(K674,'Վարկանիշային չափորոշիչներ'!$G$6:$GE$68,4,FALSE),0)</f>
        <v>0</v>
      </c>
      <c r="AC674" s="93">
        <f>IFERROR(VLOOKUP(L674,'Վարկանիշային չափորոշիչներ'!$G$6:$GE$68,4,FALSE),0)</f>
        <v>0</v>
      </c>
      <c r="AD674" s="93">
        <f>IFERROR(VLOOKUP(M674,'Վարկանիշային չափորոշիչներ'!$G$6:$GE$68,4,FALSE),0)</f>
        <v>0</v>
      </c>
      <c r="AE674" s="93">
        <f>IFERROR(VLOOKUP(N674,'Վարկանիշային չափորոշիչներ'!$G$6:$GE$68,4,FALSE),0)</f>
        <v>0</v>
      </c>
      <c r="AF674" s="93">
        <f>IFERROR(VLOOKUP(O674,'Վարկանիշային չափորոշիչներ'!$G$6:$GE$68,4,FALSE),0)</f>
        <v>0</v>
      </c>
      <c r="AG674" s="93">
        <f>IFERROR(VLOOKUP(P674,'Վարկանիշային չափորոշիչներ'!$G$6:$GE$68,4,FALSE),0)</f>
        <v>0</v>
      </c>
      <c r="AH674" s="93">
        <f>IFERROR(VLOOKUP(Q674,'Վարկանիշային չափորոշիչներ'!$G$6:$GE$68,4,FALSE),0)</f>
        <v>0</v>
      </c>
      <c r="AI674" s="93">
        <f>IFERROR(VLOOKUP(R674,'Վարկանիշային չափորոշիչներ'!$G$6:$GE$68,4,FALSE),0)</f>
        <v>0</v>
      </c>
      <c r="AJ674" s="93">
        <f>IFERROR(VLOOKUP(S674,'Վարկանիշային չափորոշիչներ'!$G$6:$GE$68,4,FALSE),0)</f>
        <v>0</v>
      </c>
      <c r="AK674" s="93">
        <f>IFERROR(VLOOKUP(T674,'Վարկանիշային չափորոշիչներ'!$G$6:$GE$68,4,FALSE),0)</f>
        <v>0</v>
      </c>
      <c r="AL674" s="93">
        <f>IFERROR(VLOOKUP(U674,'Վարկանիշային չափորոշիչներ'!$G$6:$GE$68,4,FALSE),0)</f>
        <v>0</v>
      </c>
      <c r="AM674" s="93">
        <f>IFERROR(VLOOKUP(V674,'Վարկանիշային չափորոշիչներ'!$G$6:$GE$68,4,FALSE),0)</f>
        <v>0</v>
      </c>
      <c r="AN674" s="93">
        <f t="shared" si="182"/>
        <v>0</v>
      </c>
    </row>
    <row r="675" spans="1:40" outlineLevel="2">
      <c r="A675" s="239">
        <v>1111</v>
      </c>
      <c r="B675" s="239">
        <v>11003</v>
      </c>
      <c r="C675" s="333" t="s">
        <v>762</v>
      </c>
      <c r="D675" s="240"/>
      <c r="E675" s="240"/>
      <c r="F675" s="241"/>
      <c r="G675" s="241"/>
      <c r="H675" s="241"/>
      <c r="I675" s="112"/>
      <c r="J675" s="112"/>
      <c r="K675" s="94"/>
      <c r="L675" s="94"/>
      <c r="M675" s="94"/>
      <c r="N675" s="94"/>
      <c r="O675" s="94"/>
      <c r="P675" s="94"/>
      <c r="Q675" s="94"/>
      <c r="R675" s="94"/>
      <c r="S675" s="94"/>
      <c r="T675" s="94"/>
      <c r="U675" s="94"/>
      <c r="V675" s="94"/>
      <c r="W675" s="93">
        <f t="shared" si="184"/>
        <v>0</v>
      </c>
      <c r="X675" s="108"/>
      <c r="Y675" s="108"/>
      <c r="Z675" s="108"/>
      <c r="AA675" s="108"/>
      <c r="AB675" s="93">
        <f>IFERROR(VLOOKUP(K675,'Վարկանիշային չափորոշիչներ'!$G$6:$GE$68,4,FALSE),0)</f>
        <v>0</v>
      </c>
      <c r="AC675" s="93">
        <f>IFERROR(VLOOKUP(L675,'Վարկանիշային չափորոշիչներ'!$G$6:$GE$68,4,FALSE),0)</f>
        <v>0</v>
      </c>
      <c r="AD675" s="93">
        <f>IFERROR(VLOOKUP(M675,'Վարկանիշային չափորոշիչներ'!$G$6:$GE$68,4,FALSE),0)</f>
        <v>0</v>
      </c>
      <c r="AE675" s="93">
        <f>IFERROR(VLOOKUP(N675,'Վարկանիշային չափորոշիչներ'!$G$6:$GE$68,4,FALSE),0)</f>
        <v>0</v>
      </c>
      <c r="AF675" s="93">
        <f>IFERROR(VLOOKUP(O675,'Վարկանիշային չափորոշիչներ'!$G$6:$GE$68,4,FALSE),0)</f>
        <v>0</v>
      </c>
      <c r="AG675" s="93">
        <f>IFERROR(VLOOKUP(P675,'Վարկանիշային չափորոշիչներ'!$G$6:$GE$68,4,FALSE),0)</f>
        <v>0</v>
      </c>
      <c r="AH675" s="93">
        <f>IFERROR(VLOOKUP(Q675,'Վարկանիշային չափորոշիչներ'!$G$6:$GE$68,4,FALSE),0)</f>
        <v>0</v>
      </c>
      <c r="AI675" s="93">
        <f>IFERROR(VLOOKUP(R675,'Վարկանիշային չափորոշիչներ'!$G$6:$GE$68,4,FALSE),0)</f>
        <v>0</v>
      </c>
      <c r="AJ675" s="93">
        <f>IFERROR(VLOOKUP(S675,'Վարկանիշային չափորոշիչներ'!$G$6:$GE$68,4,FALSE),0)</f>
        <v>0</v>
      </c>
      <c r="AK675" s="93">
        <f>IFERROR(VLOOKUP(T675,'Վարկանիշային չափորոշիչներ'!$G$6:$GE$68,4,FALSE),0)</f>
        <v>0</v>
      </c>
      <c r="AL675" s="93">
        <f>IFERROR(VLOOKUP(U675,'Վարկանիշային չափորոշիչներ'!$G$6:$GE$68,4,FALSE),0)</f>
        <v>0</v>
      </c>
      <c r="AM675" s="93">
        <f>IFERROR(VLOOKUP(V675,'Վարկանիշային չափորոշիչներ'!$G$6:$GE$68,4,FALSE),0)</f>
        <v>0</v>
      </c>
      <c r="AN675" s="93">
        <f t="shared" si="182"/>
        <v>0</v>
      </c>
    </row>
    <row r="676" spans="1:40" ht="36" outlineLevel="2">
      <c r="A676" s="239">
        <v>1111</v>
      </c>
      <c r="B676" s="331">
        <v>11007</v>
      </c>
      <c r="C676" s="333" t="s">
        <v>763</v>
      </c>
      <c r="D676" s="240"/>
      <c r="E676" s="240"/>
      <c r="F676" s="241"/>
      <c r="G676" s="242"/>
      <c r="H676" s="241"/>
      <c r="I676" s="112"/>
      <c r="J676" s="112"/>
      <c r="K676" s="94"/>
      <c r="L676" s="94"/>
      <c r="M676" s="94"/>
      <c r="N676" s="94"/>
      <c r="O676" s="94"/>
      <c r="P676" s="94"/>
      <c r="Q676" s="94"/>
      <c r="R676" s="94"/>
      <c r="S676" s="94"/>
      <c r="T676" s="94"/>
      <c r="U676" s="94"/>
      <c r="V676" s="94"/>
      <c r="W676" s="93">
        <f t="shared" si="184"/>
        <v>0</v>
      </c>
      <c r="X676" s="108"/>
      <c r="Y676" s="108"/>
      <c r="Z676" s="108"/>
      <c r="AA676" s="108"/>
      <c r="AB676" s="93">
        <f>IFERROR(VLOOKUP(K676,'Վարկանիշային չափորոշիչներ'!$G$6:$GE$68,4,FALSE),0)</f>
        <v>0</v>
      </c>
      <c r="AC676" s="93">
        <f>IFERROR(VLOOKUP(L676,'Վարկանիշային չափորոշիչներ'!$G$6:$GE$68,4,FALSE),0)</f>
        <v>0</v>
      </c>
      <c r="AD676" s="93">
        <f>IFERROR(VLOOKUP(M676,'Վարկանիշային չափորոշիչներ'!$G$6:$GE$68,4,FALSE),0)</f>
        <v>0</v>
      </c>
      <c r="AE676" s="93">
        <f>IFERROR(VLOOKUP(N676,'Վարկանիշային չափորոշիչներ'!$G$6:$GE$68,4,FALSE),0)</f>
        <v>0</v>
      </c>
      <c r="AF676" s="93">
        <f>IFERROR(VLOOKUP(O676,'Վարկանիշային չափորոշիչներ'!$G$6:$GE$68,4,FALSE),0)</f>
        <v>0</v>
      </c>
      <c r="AG676" s="93">
        <f>IFERROR(VLOOKUP(P676,'Վարկանիշային չափորոշիչներ'!$G$6:$GE$68,4,FALSE),0)</f>
        <v>0</v>
      </c>
      <c r="AH676" s="93">
        <f>IFERROR(VLOOKUP(Q676,'Վարկանիշային չափորոշիչներ'!$G$6:$GE$68,4,FALSE),0)</f>
        <v>0</v>
      </c>
      <c r="AI676" s="93">
        <f>IFERROR(VLOOKUP(R676,'Վարկանիշային չափորոշիչներ'!$G$6:$GE$68,4,FALSE),0)</f>
        <v>0</v>
      </c>
      <c r="AJ676" s="93">
        <f>IFERROR(VLOOKUP(S676,'Վարկանիշային չափորոշիչներ'!$G$6:$GE$68,4,FALSE),0)</f>
        <v>0</v>
      </c>
      <c r="AK676" s="93">
        <f>IFERROR(VLOOKUP(T676,'Վարկանիշային չափորոշիչներ'!$G$6:$GE$68,4,FALSE),0)</f>
        <v>0</v>
      </c>
      <c r="AL676" s="93">
        <f>IFERROR(VLOOKUP(U676,'Վարկանիշային չափորոշիչներ'!$G$6:$GE$68,4,FALSE),0)</f>
        <v>0</v>
      </c>
      <c r="AM676" s="93">
        <f>IFERROR(VLOOKUP(V676,'Վարկանիշային չափորոշիչներ'!$G$6:$GE$68,4,FALSE),0)</f>
        <v>0</v>
      </c>
      <c r="AN676" s="93">
        <f t="shared" si="182"/>
        <v>0</v>
      </c>
    </row>
    <row r="677" spans="1:40" s="44" customFormat="1" ht="24" outlineLevel="2">
      <c r="A677" s="239">
        <v>1111</v>
      </c>
      <c r="B677" s="239">
        <v>12001</v>
      </c>
      <c r="C677" s="370" t="s">
        <v>764</v>
      </c>
      <c r="D677" s="295"/>
      <c r="E677" s="295"/>
      <c r="F677" s="241"/>
      <c r="G677" s="241"/>
      <c r="H677" s="241"/>
      <c r="I677" s="112"/>
      <c r="J677" s="112"/>
      <c r="K677" s="94"/>
      <c r="L677" s="94"/>
      <c r="M677" s="94"/>
      <c r="N677" s="94"/>
      <c r="O677" s="94"/>
      <c r="P677" s="94"/>
      <c r="Q677" s="94"/>
      <c r="R677" s="94"/>
      <c r="S677" s="94"/>
      <c r="T677" s="94"/>
      <c r="U677" s="94"/>
      <c r="V677" s="94"/>
      <c r="W677" s="93">
        <f t="shared" si="184"/>
        <v>0</v>
      </c>
      <c r="X677" s="124"/>
      <c r="Y677" s="124"/>
      <c r="Z677" s="124"/>
      <c r="AA677" s="124"/>
      <c r="AB677" s="93">
        <f>IFERROR(VLOOKUP(K677,'Վարկանիշային չափորոշիչներ'!$G$6:$GE$68,4,FALSE),0)</f>
        <v>0</v>
      </c>
      <c r="AC677" s="93">
        <f>IFERROR(VLOOKUP(L677,'Վարկանիշային չափորոշիչներ'!$G$6:$GE$68,4,FALSE),0)</f>
        <v>0</v>
      </c>
      <c r="AD677" s="93">
        <f>IFERROR(VLOOKUP(M677,'Վարկանիշային չափորոշիչներ'!$G$6:$GE$68,4,FALSE),0)</f>
        <v>0</v>
      </c>
      <c r="AE677" s="93">
        <f>IFERROR(VLOOKUP(N677,'Վարկանիշային չափորոշիչներ'!$G$6:$GE$68,4,FALSE),0)</f>
        <v>0</v>
      </c>
      <c r="AF677" s="93">
        <f>IFERROR(VLOOKUP(O677,'Վարկանիշային չափորոշիչներ'!$G$6:$GE$68,4,FALSE),0)</f>
        <v>0</v>
      </c>
      <c r="AG677" s="93">
        <f>IFERROR(VLOOKUP(P677,'Վարկանիշային չափորոշիչներ'!$G$6:$GE$68,4,FALSE),0)</f>
        <v>0</v>
      </c>
      <c r="AH677" s="93">
        <f>IFERROR(VLOOKUP(Q677,'Վարկանիշային չափորոշիչներ'!$G$6:$GE$68,4,FALSE),0)</f>
        <v>0</v>
      </c>
      <c r="AI677" s="93">
        <f>IFERROR(VLOOKUP(R677,'Վարկանիշային չափորոշիչներ'!$G$6:$GE$68,4,FALSE),0)</f>
        <v>0</v>
      </c>
      <c r="AJ677" s="93">
        <f>IFERROR(VLOOKUP(S677,'Վարկանիշային չափորոշիչներ'!$G$6:$GE$68,4,FALSE),0)</f>
        <v>0</v>
      </c>
      <c r="AK677" s="93">
        <f>IFERROR(VLOOKUP(T677,'Վարկանիշային չափորոշիչներ'!$G$6:$GE$68,4,FALSE),0)</f>
        <v>0</v>
      </c>
      <c r="AL677" s="93">
        <f>IFERROR(VLOOKUP(U677,'Վարկանիշային չափորոշիչներ'!$G$6:$GE$68,4,FALSE),0)</f>
        <v>0</v>
      </c>
      <c r="AM677" s="93">
        <f>IFERROR(VLOOKUP(V677,'Վարկանիշային չափորոշիչներ'!$G$6:$GE$68,4,FALSE),0)</f>
        <v>0</v>
      </c>
      <c r="AN677" s="93">
        <f t="shared" si="182"/>
        <v>0</v>
      </c>
    </row>
    <row r="678" spans="1:40" s="44" customFormat="1" ht="24" outlineLevel="2">
      <c r="A678" s="239">
        <v>1111</v>
      </c>
      <c r="B678" s="239">
        <v>12002</v>
      </c>
      <c r="C678" s="333" t="s">
        <v>765</v>
      </c>
      <c r="D678" s="240"/>
      <c r="E678" s="240"/>
      <c r="F678" s="241"/>
      <c r="G678" s="241"/>
      <c r="H678" s="241"/>
      <c r="I678" s="112"/>
      <c r="J678" s="112"/>
      <c r="K678" s="94"/>
      <c r="L678" s="94"/>
      <c r="M678" s="94"/>
      <c r="N678" s="94"/>
      <c r="O678" s="94"/>
      <c r="P678" s="94"/>
      <c r="Q678" s="94"/>
      <c r="R678" s="94"/>
      <c r="S678" s="94"/>
      <c r="T678" s="94"/>
      <c r="U678" s="94"/>
      <c r="V678" s="94"/>
      <c r="W678" s="93">
        <f t="shared" si="184"/>
        <v>0</v>
      </c>
      <c r="X678" s="124"/>
      <c r="Y678" s="124"/>
      <c r="Z678" s="124"/>
      <c r="AA678" s="124"/>
      <c r="AB678" s="93">
        <f>IFERROR(VLOOKUP(K678,'Վարկանիշային չափորոշիչներ'!$G$6:$GE$68,4,FALSE),0)</f>
        <v>0</v>
      </c>
      <c r="AC678" s="93">
        <f>IFERROR(VLOOKUP(L678,'Վարկանիշային չափորոշիչներ'!$G$6:$GE$68,4,FALSE),0)</f>
        <v>0</v>
      </c>
      <c r="AD678" s="93">
        <f>IFERROR(VLOOKUP(M678,'Վարկանիշային չափորոշիչներ'!$G$6:$GE$68,4,FALSE),0)</f>
        <v>0</v>
      </c>
      <c r="AE678" s="93">
        <f>IFERROR(VLOOKUP(N678,'Վարկանիշային չափորոշիչներ'!$G$6:$GE$68,4,FALSE),0)</f>
        <v>0</v>
      </c>
      <c r="AF678" s="93">
        <f>IFERROR(VLOOKUP(O678,'Վարկանիշային չափորոշիչներ'!$G$6:$GE$68,4,FALSE),0)</f>
        <v>0</v>
      </c>
      <c r="AG678" s="93">
        <f>IFERROR(VLOOKUP(P678,'Վարկանիշային չափորոշիչներ'!$G$6:$GE$68,4,FALSE),0)</f>
        <v>0</v>
      </c>
      <c r="AH678" s="93">
        <f>IFERROR(VLOOKUP(Q678,'Վարկանիշային չափորոշիչներ'!$G$6:$GE$68,4,FALSE),0)</f>
        <v>0</v>
      </c>
      <c r="AI678" s="93">
        <f>IFERROR(VLOOKUP(R678,'Վարկանիշային չափորոշիչներ'!$G$6:$GE$68,4,FALSE),0)</f>
        <v>0</v>
      </c>
      <c r="AJ678" s="93">
        <f>IFERROR(VLOOKUP(S678,'Վարկանիշային չափորոշիչներ'!$G$6:$GE$68,4,FALSE),0)</f>
        <v>0</v>
      </c>
      <c r="AK678" s="93">
        <f>IFERROR(VLOOKUP(T678,'Վարկանիշային չափորոշիչներ'!$G$6:$GE$68,4,FALSE),0)</f>
        <v>0</v>
      </c>
      <c r="AL678" s="93">
        <f>IFERROR(VLOOKUP(U678,'Վարկանիշային չափորոշիչներ'!$G$6:$GE$68,4,FALSE),0)</f>
        <v>0</v>
      </c>
      <c r="AM678" s="93">
        <f>IFERROR(VLOOKUP(V678,'Վարկանիշային չափորոշիչներ'!$G$6:$GE$68,4,FALSE),0)</f>
        <v>0</v>
      </c>
      <c r="AN678" s="93">
        <f t="shared" si="182"/>
        <v>0</v>
      </c>
    </row>
    <row r="679" spans="1:40" ht="24" outlineLevel="2">
      <c r="A679" s="239">
        <v>1111</v>
      </c>
      <c r="B679" s="239">
        <v>12003</v>
      </c>
      <c r="C679" s="333" t="s">
        <v>766</v>
      </c>
      <c r="D679" s="240"/>
      <c r="E679" s="240"/>
      <c r="F679" s="241"/>
      <c r="G679" s="241"/>
      <c r="H679" s="241"/>
      <c r="I679" s="112"/>
      <c r="J679" s="112"/>
      <c r="K679" s="94"/>
      <c r="L679" s="94"/>
      <c r="M679" s="94"/>
      <c r="N679" s="94"/>
      <c r="O679" s="94"/>
      <c r="P679" s="94"/>
      <c r="Q679" s="94"/>
      <c r="R679" s="94"/>
      <c r="S679" s="94"/>
      <c r="T679" s="94"/>
      <c r="U679" s="94"/>
      <c r="V679" s="94"/>
      <c r="W679" s="93">
        <f t="shared" si="184"/>
        <v>0</v>
      </c>
      <c r="X679" s="108"/>
      <c r="Y679" s="108"/>
      <c r="Z679" s="108"/>
      <c r="AA679" s="108"/>
      <c r="AB679" s="93">
        <f>IFERROR(VLOOKUP(K679,'Վարկանիշային չափորոշիչներ'!$G$6:$GE$68,4,FALSE),0)</f>
        <v>0</v>
      </c>
      <c r="AC679" s="93">
        <f>IFERROR(VLOOKUP(L679,'Վարկանիշային չափորոշիչներ'!$G$6:$GE$68,4,FALSE),0)</f>
        <v>0</v>
      </c>
      <c r="AD679" s="93">
        <f>IFERROR(VLOOKUP(M679,'Վարկանիշային չափորոշիչներ'!$G$6:$GE$68,4,FALSE),0)</f>
        <v>0</v>
      </c>
      <c r="AE679" s="93">
        <f>IFERROR(VLOOKUP(N679,'Վարկանիշային չափորոշիչներ'!$G$6:$GE$68,4,FALSE),0)</f>
        <v>0</v>
      </c>
      <c r="AF679" s="93">
        <f>IFERROR(VLOOKUP(O679,'Վարկանիշային չափորոշիչներ'!$G$6:$GE$68,4,FALSE),0)</f>
        <v>0</v>
      </c>
      <c r="AG679" s="93">
        <f>IFERROR(VLOOKUP(P679,'Վարկանիշային չափորոշիչներ'!$G$6:$GE$68,4,FALSE),0)</f>
        <v>0</v>
      </c>
      <c r="AH679" s="93">
        <f>IFERROR(VLOOKUP(Q679,'Վարկանիշային չափորոշիչներ'!$G$6:$GE$68,4,FALSE),0)</f>
        <v>0</v>
      </c>
      <c r="AI679" s="93">
        <f>IFERROR(VLOOKUP(R679,'Վարկանիշային չափորոշիչներ'!$G$6:$GE$68,4,FALSE),0)</f>
        <v>0</v>
      </c>
      <c r="AJ679" s="93">
        <f>IFERROR(VLOOKUP(S679,'Վարկանիշային չափորոշիչներ'!$G$6:$GE$68,4,FALSE),0)</f>
        <v>0</v>
      </c>
      <c r="AK679" s="93">
        <f>IFERROR(VLOOKUP(T679,'Վարկանիշային չափորոշիչներ'!$G$6:$GE$68,4,FALSE),0)</f>
        <v>0</v>
      </c>
      <c r="AL679" s="93">
        <f>IFERROR(VLOOKUP(U679,'Վարկանիշային չափորոշիչներ'!$G$6:$GE$68,4,FALSE),0)</f>
        <v>0</v>
      </c>
      <c r="AM679" s="93">
        <f>IFERROR(VLOOKUP(V679,'Վարկանիշային չափորոշիչներ'!$G$6:$GE$68,4,FALSE),0)</f>
        <v>0</v>
      </c>
      <c r="AN679" s="93">
        <f t="shared" si="182"/>
        <v>0</v>
      </c>
    </row>
    <row r="680" spans="1:40" s="44" customFormat="1" ht="24" outlineLevel="2">
      <c r="A680" s="239">
        <v>1111</v>
      </c>
      <c r="B680" s="239">
        <v>12004</v>
      </c>
      <c r="C680" s="370" t="s">
        <v>767</v>
      </c>
      <c r="D680" s="295"/>
      <c r="E680" s="295"/>
      <c r="F680" s="241"/>
      <c r="G680" s="241"/>
      <c r="H680" s="241"/>
      <c r="I680" s="112"/>
      <c r="J680" s="112"/>
      <c r="K680" s="94"/>
      <c r="L680" s="94"/>
      <c r="M680" s="94"/>
      <c r="N680" s="94"/>
      <c r="O680" s="94"/>
      <c r="P680" s="94"/>
      <c r="Q680" s="94"/>
      <c r="R680" s="94"/>
      <c r="S680" s="94"/>
      <c r="T680" s="94"/>
      <c r="U680" s="94"/>
      <c r="V680" s="94"/>
      <c r="W680" s="93">
        <f t="shared" si="184"/>
        <v>0</v>
      </c>
      <c r="X680" s="124"/>
      <c r="Y680" s="124"/>
      <c r="Z680" s="124"/>
      <c r="AA680" s="124"/>
      <c r="AB680" s="93">
        <f>IFERROR(VLOOKUP(K680,'Վարկանիշային չափորոշիչներ'!$G$6:$GE$68,4,FALSE),0)</f>
        <v>0</v>
      </c>
      <c r="AC680" s="93">
        <f>IFERROR(VLOOKUP(L680,'Վարկանիշային չափորոշիչներ'!$G$6:$GE$68,4,FALSE),0)</f>
        <v>0</v>
      </c>
      <c r="AD680" s="93">
        <f>IFERROR(VLOOKUP(M680,'Վարկանիշային չափորոշիչներ'!$G$6:$GE$68,4,FALSE),0)</f>
        <v>0</v>
      </c>
      <c r="AE680" s="93">
        <f>IFERROR(VLOOKUP(N680,'Վարկանիշային չափորոշիչներ'!$G$6:$GE$68,4,FALSE),0)</f>
        <v>0</v>
      </c>
      <c r="AF680" s="93">
        <f>IFERROR(VLOOKUP(O680,'Վարկանիշային չափորոշիչներ'!$G$6:$GE$68,4,FALSE),0)</f>
        <v>0</v>
      </c>
      <c r="AG680" s="93">
        <f>IFERROR(VLOOKUP(P680,'Վարկանիշային չափորոշիչներ'!$G$6:$GE$68,4,FALSE),0)</f>
        <v>0</v>
      </c>
      <c r="AH680" s="93">
        <f>IFERROR(VLOOKUP(Q680,'Վարկանիշային չափորոշիչներ'!$G$6:$GE$68,4,FALSE),0)</f>
        <v>0</v>
      </c>
      <c r="AI680" s="93">
        <f>IFERROR(VLOOKUP(R680,'Վարկանիշային չափորոշիչներ'!$G$6:$GE$68,4,FALSE),0)</f>
        <v>0</v>
      </c>
      <c r="AJ680" s="93">
        <f>IFERROR(VLOOKUP(S680,'Վարկանիշային չափորոշիչներ'!$G$6:$GE$68,4,FALSE),0)</f>
        <v>0</v>
      </c>
      <c r="AK680" s="93">
        <f>IFERROR(VLOOKUP(T680,'Վարկանիշային չափորոշիչներ'!$G$6:$GE$68,4,FALSE),0)</f>
        <v>0</v>
      </c>
      <c r="AL680" s="93">
        <f>IFERROR(VLOOKUP(U680,'Վարկանիշային չափորոշիչներ'!$G$6:$GE$68,4,FALSE),0)</f>
        <v>0</v>
      </c>
      <c r="AM680" s="93">
        <f>IFERROR(VLOOKUP(V680,'Վարկանիշային չափորոշիչներ'!$G$6:$GE$68,4,FALSE),0)</f>
        <v>0</v>
      </c>
      <c r="AN680" s="93">
        <f t="shared" si="182"/>
        <v>0</v>
      </c>
    </row>
    <row r="681" spans="1:40" s="44" customFormat="1" ht="24" outlineLevel="2">
      <c r="A681" s="239">
        <v>1111</v>
      </c>
      <c r="B681" s="239">
        <v>12005</v>
      </c>
      <c r="C681" s="370" t="s">
        <v>768</v>
      </c>
      <c r="D681" s="295"/>
      <c r="E681" s="295"/>
      <c r="F681" s="241"/>
      <c r="G681" s="241"/>
      <c r="H681" s="241"/>
      <c r="I681" s="112"/>
      <c r="J681" s="112"/>
      <c r="K681" s="94"/>
      <c r="L681" s="94"/>
      <c r="M681" s="94"/>
      <c r="N681" s="94"/>
      <c r="O681" s="94"/>
      <c r="P681" s="94"/>
      <c r="Q681" s="94"/>
      <c r="R681" s="94"/>
      <c r="S681" s="94"/>
      <c r="T681" s="94"/>
      <c r="U681" s="94"/>
      <c r="V681" s="94"/>
      <c r="W681" s="93">
        <f t="shared" si="184"/>
        <v>0</v>
      </c>
      <c r="X681" s="124"/>
      <c r="Y681" s="124"/>
      <c r="Z681" s="124"/>
      <c r="AA681" s="124"/>
      <c r="AB681" s="93">
        <f>IFERROR(VLOOKUP(K681,'Վարկանիշային չափորոշիչներ'!$G$6:$GE$68,4,FALSE),0)</f>
        <v>0</v>
      </c>
      <c r="AC681" s="93">
        <f>IFERROR(VLOOKUP(L681,'Վարկանիշային չափորոշիչներ'!$G$6:$GE$68,4,FALSE),0)</f>
        <v>0</v>
      </c>
      <c r="AD681" s="93">
        <f>IFERROR(VLOOKUP(M681,'Վարկանիշային չափորոշիչներ'!$G$6:$GE$68,4,FALSE),0)</f>
        <v>0</v>
      </c>
      <c r="AE681" s="93">
        <f>IFERROR(VLOOKUP(N681,'Վարկանիշային չափորոշիչներ'!$G$6:$GE$68,4,FALSE),0)</f>
        <v>0</v>
      </c>
      <c r="AF681" s="93">
        <f>IFERROR(VLOOKUP(O681,'Վարկանիշային չափորոշիչներ'!$G$6:$GE$68,4,FALSE),0)</f>
        <v>0</v>
      </c>
      <c r="AG681" s="93">
        <f>IFERROR(VLOOKUP(P681,'Վարկանիշային չափորոշիչներ'!$G$6:$GE$68,4,FALSE),0)</f>
        <v>0</v>
      </c>
      <c r="AH681" s="93">
        <f>IFERROR(VLOOKUP(Q681,'Վարկանիշային չափորոշիչներ'!$G$6:$GE$68,4,FALSE),0)</f>
        <v>0</v>
      </c>
      <c r="AI681" s="93">
        <f>IFERROR(VLOOKUP(R681,'Վարկանիշային չափորոշիչներ'!$G$6:$GE$68,4,FALSE),0)</f>
        <v>0</v>
      </c>
      <c r="AJ681" s="93">
        <f>IFERROR(VLOOKUP(S681,'Վարկանիշային չափորոշիչներ'!$G$6:$GE$68,4,FALSE),0)</f>
        <v>0</v>
      </c>
      <c r="AK681" s="93">
        <f>IFERROR(VLOOKUP(T681,'Վարկանիշային չափորոշիչներ'!$G$6:$GE$68,4,FALSE),0)</f>
        <v>0</v>
      </c>
      <c r="AL681" s="93">
        <f>IFERROR(VLOOKUP(U681,'Վարկանիշային չափորոշիչներ'!$G$6:$GE$68,4,FALSE),0)</f>
        <v>0</v>
      </c>
      <c r="AM681" s="93">
        <f>IFERROR(VLOOKUP(V681,'Վարկանիշային չափորոշիչներ'!$G$6:$GE$68,4,FALSE),0)</f>
        <v>0</v>
      </c>
      <c r="AN681" s="93">
        <f t="shared" si="182"/>
        <v>0</v>
      </c>
    </row>
    <row r="682" spans="1:40" ht="24" outlineLevel="2">
      <c r="A682" s="239">
        <v>1111</v>
      </c>
      <c r="B682" s="239">
        <v>12006</v>
      </c>
      <c r="C682" s="333" t="s">
        <v>769</v>
      </c>
      <c r="D682" s="240"/>
      <c r="E682" s="240"/>
      <c r="F682" s="241"/>
      <c r="G682" s="241"/>
      <c r="H682" s="241"/>
      <c r="I682" s="112"/>
      <c r="J682" s="112"/>
      <c r="K682" s="94"/>
      <c r="L682" s="94"/>
      <c r="M682" s="94"/>
      <c r="N682" s="94"/>
      <c r="O682" s="94"/>
      <c r="P682" s="94"/>
      <c r="Q682" s="94"/>
      <c r="R682" s="94"/>
      <c r="S682" s="94"/>
      <c r="T682" s="94"/>
      <c r="U682" s="94"/>
      <c r="V682" s="94"/>
      <c r="W682" s="93">
        <f t="shared" si="184"/>
        <v>0</v>
      </c>
      <c r="X682" s="108"/>
      <c r="Y682" s="108"/>
      <c r="Z682" s="108"/>
      <c r="AA682" s="108"/>
      <c r="AB682" s="93">
        <f>IFERROR(VLOOKUP(K682,'Վարկանիշային չափորոշիչներ'!$G$6:$GE$68,4,FALSE),0)</f>
        <v>0</v>
      </c>
      <c r="AC682" s="93">
        <f>IFERROR(VLOOKUP(L682,'Վարկանիշային չափորոշիչներ'!$G$6:$GE$68,4,FALSE),0)</f>
        <v>0</v>
      </c>
      <c r="AD682" s="93">
        <f>IFERROR(VLOOKUP(M682,'Վարկանիշային չափորոշիչներ'!$G$6:$GE$68,4,FALSE),0)</f>
        <v>0</v>
      </c>
      <c r="AE682" s="93">
        <f>IFERROR(VLOOKUP(N682,'Վարկանիշային չափորոշիչներ'!$G$6:$GE$68,4,FALSE),0)</f>
        <v>0</v>
      </c>
      <c r="AF682" s="93">
        <f>IFERROR(VLOOKUP(O682,'Վարկանիշային չափորոշիչներ'!$G$6:$GE$68,4,FALSE),0)</f>
        <v>0</v>
      </c>
      <c r="AG682" s="93">
        <f>IFERROR(VLOOKUP(P682,'Վարկանիշային չափորոշիչներ'!$G$6:$GE$68,4,FALSE),0)</f>
        <v>0</v>
      </c>
      <c r="AH682" s="93">
        <f>IFERROR(VLOOKUP(Q682,'Վարկանիշային չափորոշիչներ'!$G$6:$GE$68,4,FALSE),0)</f>
        <v>0</v>
      </c>
      <c r="AI682" s="93">
        <f>IFERROR(VLOOKUP(R682,'Վարկանիշային չափորոշիչներ'!$G$6:$GE$68,4,FALSE),0)</f>
        <v>0</v>
      </c>
      <c r="AJ682" s="93">
        <f>IFERROR(VLOOKUP(S682,'Վարկանիշային չափորոշիչներ'!$G$6:$GE$68,4,FALSE),0)</f>
        <v>0</v>
      </c>
      <c r="AK682" s="93">
        <f>IFERROR(VLOOKUP(T682,'Վարկանիշային չափորոշիչներ'!$G$6:$GE$68,4,FALSE),0)</f>
        <v>0</v>
      </c>
      <c r="AL682" s="93">
        <f>IFERROR(VLOOKUP(U682,'Վարկանիշային չափորոշիչներ'!$G$6:$GE$68,4,FALSE),0)</f>
        <v>0</v>
      </c>
      <c r="AM682" s="93">
        <f>IFERROR(VLOOKUP(V682,'Վարկանիշային չափորոշիչներ'!$G$6:$GE$68,4,FALSE),0)</f>
        <v>0</v>
      </c>
      <c r="AN682" s="93">
        <f t="shared" si="182"/>
        <v>0</v>
      </c>
    </row>
    <row r="683" spans="1:40" ht="36" outlineLevel="2">
      <c r="A683" s="239">
        <v>1111</v>
      </c>
      <c r="B683" s="239">
        <v>12007</v>
      </c>
      <c r="C683" s="333" t="s">
        <v>770</v>
      </c>
      <c r="D683" s="240"/>
      <c r="E683" s="240"/>
      <c r="F683" s="241"/>
      <c r="G683" s="241"/>
      <c r="H683" s="241"/>
      <c r="I683" s="112"/>
      <c r="J683" s="112"/>
      <c r="K683" s="94"/>
      <c r="L683" s="94"/>
      <c r="M683" s="94"/>
      <c r="N683" s="94"/>
      <c r="O683" s="94"/>
      <c r="P683" s="94"/>
      <c r="Q683" s="94"/>
      <c r="R683" s="94"/>
      <c r="S683" s="94"/>
      <c r="T683" s="94"/>
      <c r="U683" s="94"/>
      <c r="V683" s="94"/>
      <c r="W683" s="93">
        <f t="shared" si="184"/>
        <v>0</v>
      </c>
      <c r="X683" s="108"/>
      <c r="Y683" s="108"/>
      <c r="Z683" s="108"/>
      <c r="AA683" s="108"/>
      <c r="AB683" s="93">
        <f>IFERROR(VLOOKUP(K683,'Վարկանիշային չափորոշիչներ'!$G$6:$GE$68,4,FALSE),0)</f>
        <v>0</v>
      </c>
      <c r="AC683" s="93">
        <f>IFERROR(VLOOKUP(L683,'Վարկանիշային չափորոշիչներ'!$G$6:$GE$68,4,FALSE),0)</f>
        <v>0</v>
      </c>
      <c r="AD683" s="93">
        <f>IFERROR(VLOOKUP(M683,'Վարկանիշային չափորոշիչներ'!$G$6:$GE$68,4,FALSE),0)</f>
        <v>0</v>
      </c>
      <c r="AE683" s="93">
        <f>IFERROR(VLOOKUP(N683,'Վարկանիշային չափորոշիչներ'!$G$6:$GE$68,4,FALSE),0)</f>
        <v>0</v>
      </c>
      <c r="AF683" s="93">
        <f>IFERROR(VLOOKUP(O683,'Վարկանիշային չափորոշիչներ'!$G$6:$GE$68,4,FALSE),0)</f>
        <v>0</v>
      </c>
      <c r="AG683" s="93">
        <f>IFERROR(VLOOKUP(P683,'Վարկանիշային չափորոշիչներ'!$G$6:$GE$68,4,FALSE),0)</f>
        <v>0</v>
      </c>
      <c r="AH683" s="93">
        <f>IFERROR(VLOOKUP(Q683,'Վարկանիշային չափորոշիչներ'!$G$6:$GE$68,4,FALSE),0)</f>
        <v>0</v>
      </c>
      <c r="AI683" s="93">
        <f>IFERROR(VLOOKUP(R683,'Վարկանիշային չափորոշիչներ'!$G$6:$GE$68,4,FALSE),0)</f>
        <v>0</v>
      </c>
      <c r="AJ683" s="93">
        <f>IFERROR(VLOOKUP(S683,'Վարկանիշային չափորոշիչներ'!$G$6:$GE$68,4,FALSE),0)</f>
        <v>0</v>
      </c>
      <c r="AK683" s="93">
        <f>IFERROR(VLOOKUP(T683,'Վարկանիշային չափորոշիչներ'!$G$6:$GE$68,4,FALSE),0)</f>
        <v>0</v>
      </c>
      <c r="AL683" s="93">
        <f>IFERROR(VLOOKUP(U683,'Վարկանիշային չափորոշիչներ'!$G$6:$GE$68,4,FALSE),0)</f>
        <v>0</v>
      </c>
      <c r="AM683" s="93">
        <f>IFERROR(VLOOKUP(V683,'Վարկանիշային չափորոշիչներ'!$G$6:$GE$68,4,FALSE),0)</f>
        <v>0</v>
      </c>
      <c r="AN683" s="93">
        <f t="shared" si="182"/>
        <v>0</v>
      </c>
    </row>
    <row r="684" spans="1:40" outlineLevel="2">
      <c r="A684" s="239">
        <v>1111</v>
      </c>
      <c r="B684" s="239">
        <v>12008</v>
      </c>
      <c r="C684" s="333" t="s">
        <v>771</v>
      </c>
      <c r="D684" s="240"/>
      <c r="E684" s="240"/>
      <c r="F684" s="241"/>
      <c r="G684" s="242"/>
      <c r="H684" s="241"/>
      <c r="I684" s="112"/>
      <c r="J684" s="112"/>
      <c r="K684" s="94"/>
      <c r="L684" s="94"/>
      <c r="M684" s="94"/>
      <c r="N684" s="94"/>
      <c r="O684" s="94"/>
      <c r="P684" s="94"/>
      <c r="Q684" s="94"/>
      <c r="R684" s="94"/>
      <c r="S684" s="94"/>
      <c r="T684" s="94"/>
      <c r="U684" s="94"/>
      <c r="V684" s="94"/>
      <c r="W684" s="93">
        <f t="shared" si="184"/>
        <v>0</v>
      </c>
      <c r="X684" s="108"/>
      <c r="Y684" s="108"/>
      <c r="Z684" s="108"/>
      <c r="AA684" s="108"/>
      <c r="AB684" s="93">
        <f>IFERROR(VLOOKUP(K684,'Վարկանիշային չափորոշիչներ'!$G$6:$GE$68,4,FALSE),0)</f>
        <v>0</v>
      </c>
      <c r="AC684" s="93">
        <f>IFERROR(VLOOKUP(L684,'Վարկանիշային չափորոշիչներ'!$G$6:$GE$68,4,FALSE),0)</f>
        <v>0</v>
      </c>
      <c r="AD684" s="93">
        <f>IFERROR(VLOOKUP(M684,'Վարկանիշային չափորոշիչներ'!$G$6:$GE$68,4,FALSE),0)</f>
        <v>0</v>
      </c>
      <c r="AE684" s="93">
        <f>IFERROR(VLOOKUP(N684,'Վարկանիշային չափորոշիչներ'!$G$6:$GE$68,4,FALSE),0)</f>
        <v>0</v>
      </c>
      <c r="AF684" s="93">
        <f>IFERROR(VLOOKUP(O684,'Վարկանիշային չափորոշիչներ'!$G$6:$GE$68,4,FALSE),0)</f>
        <v>0</v>
      </c>
      <c r="AG684" s="93">
        <f>IFERROR(VLOOKUP(P684,'Վարկանիշային չափորոշիչներ'!$G$6:$GE$68,4,FALSE),0)</f>
        <v>0</v>
      </c>
      <c r="AH684" s="93">
        <f>IFERROR(VLOOKUP(Q684,'Վարկանիշային չափորոշիչներ'!$G$6:$GE$68,4,FALSE),0)</f>
        <v>0</v>
      </c>
      <c r="AI684" s="93">
        <f>IFERROR(VLOOKUP(R684,'Վարկանիշային չափորոշիչներ'!$G$6:$GE$68,4,FALSE),0)</f>
        <v>0</v>
      </c>
      <c r="AJ684" s="93">
        <f>IFERROR(VLOOKUP(S684,'Վարկանիշային չափորոշիչներ'!$G$6:$GE$68,4,FALSE),0)</f>
        <v>0</v>
      </c>
      <c r="AK684" s="93">
        <f>IFERROR(VLOOKUP(T684,'Վարկանիշային չափորոշիչներ'!$G$6:$GE$68,4,FALSE),0)</f>
        <v>0</v>
      </c>
      <c r="AL684" s="93">
        <f>IFERROR(VLOOKUP(U684,'Վարկանիշային չափորոշիչներ'!$G$6:$GE$68,4,FALSE),0)</f>
        <v>0</v>
      </c>
      <c r="AM684" s="93">
        <f>IFERROR(VLOOKUP(V684,'Վարկանիշային չափորոշիչներ'!$G$6:$GE$68,4,FALSE),0)</f>
        <v>0</v>
      </c>
      <c r="AN684" s="93">
        <f t="shared" si="182"/>
        <v>0</v>
      </c>
    </row>
    <row r="685" spans="1:40" ht="48" outlineLevel="2">
      <c r="A685" s="239">
        <v>1111</v>
      </c>
      <c r="B685" s="239">
        <v>12011</v>
      </c>
      <c r="C685" s="333" t="s">
        <v>772</v>
      </c>
      <c r="D685" s="240"/>
      <c r="E685" s="240"/>
      <c r="F685" s="242"/>
      <c r="G685" s="242"/>
      <c r="H685" s="241"/>
      <c r="I685" s="112"/>
      <c r="J685" s="112"/>
      <c r="K685" s="94"/>
      <c r="L685" s="94"/>
      <c r="M685" s="94"/>
      <c r="N685" s="94"/>
      <c r="O685" s="94"/>
      <c r="P685" s="94"/>
      <c r="Q685" s="94"/>
      <c r="R685" s="94"/>
      <c r="S685" s="94"/>
      <c r="T685" s="94"/>
      <c r="U685" s="94"/>
      <c r="V685" s="94"/>
      <c r="W685" s="93">
        <f t="shared" si="184"/>
        <v>0</v>
      </c>
      <c r="X685" s="108"/>
      <c r="Y685" s="108"/>
      <c r="Z685" s="108"/>
      <c r="AA685" s="108"/>
      <c r="AB685" s="93">
        <f>IFERROR(VLOOKUP(K685,'Վարկանիշային չափորոշիչներ'!$G$6:$GE$68,4,FALSE),0)</f>
        <v>0</v>
      </c>
      <c r="AC685" s="93">
        <f>IFERROR(VLOOKUP(L685,'Վարկանիշային չափորոշիչներ'!$G$6:$GE$68,4,FALSE),0)</f>
        <v>0</v>
      </c>
      <c r="AD685" s="93">
        <f>IFERROR(VLOOKUP(M685,'Վարկանիշային չափորոշիչներ'!$G$6:$GE$68,4,FALSE),0)</f>
        <v>0</v>
      </c>
      <c r="AE685" s="93">
        <f>IFERROR(VLOOKUP(N685,'Վարկանիշային չափորոշիչներ'!$G$6:$GE$68,4,FALSE),0)</f>
        <v>0</v>
      </c>
      <c r="AF685" s="93">
        <f>IFERROR(VLOOKUP(O685,'Վարկանիշային չափորոշիչներ'!$G$6:$GE$68,4,FALSE),0)</f>
        <v>0</v>
      </c>
      <c r="AG685" s="93">
        <f>IFERROR(VLOOKUP(P685,'Վարկանիշային չափորոշիչներ'!$G$6:$GE$68,4,FALSE),0)</f>
        <v>0</v>
      </c>
      <c r="AH685" s="93">
        <f>IFERROR(VLOOKUP(Q685,'Վարկանիշային չափորոշիչներ'!$G$6:$GE$68,4,FALSE),0)</f>
        <v>0</v>
      </c>
      <c r="AI685" s="93">
        <f>IFERROR(VLOOKUP(R685,'Վարկանիշային չափորոշիչներ'!$G$6:$GE$68,4,FALSE),0)</f>
        <v>0</v>
      </c>
      <c r="AJ685" s="93">
        <f>IFERROR(VLOOKUP(S685,'Վարկանիշային չափորոշիչներ'!$G$6:$GE$68,4,FALSE),0)</f>
        <v>0</v>
      </c>
      <c r="AK685" s="93">
        <f>IFERROR(VLOOKUP(T685,'Վարկանիշային չափորոշիչներ'!$G$6:$GE$68,4,FALSE),0)</f>
        <v>0</v>
      </c>
      <c r="AL685" s="93">
        <f>IFERROR(VLOOKUP(U685,'Վարկանիշային չափորոշիչներ'!$G$6:$GE$68,4,FALSE),0)</f>
        <v>0</v>
      </c>
      <c r="AM685" s="93">
        <f>IFERROR(VLOOKUP(V685,'Վարկանիշային չափորոշիչներ'!$G$6:$GE$68,4,FALSE),0)</f>
        <v>0</v>
      </c>
      <c r="AN685" s="93">
        <f t="shared" si="182"/>
        <v>0</v>
      </c>
    </row>
    <row r="686" spans="1:40" ht="60" outlineLevel="2">
      <c r="A686" s="239">
        <v>1111</v>
      </c>
      <c r="B686" s="239">
        <v>12012</v>
      </c>
      <c r="C686" s="333" t="s">
        <v>773</v>
      </c>
      <c r="D686" s="240"/>
      <c r="E686" s="240"/>
      <c r="F686" s="242"/>
      <c r="G686" s="242"/>
      <c r="H686" s="241"/>
      <c r="I686" s="112"/>
      <c r="J686" s="112"/>
      <c r="K686" s="94"/>
      <c r="L686" s="94"/>
      <c r="M686" s="94"/>
      <c r="N686" s="94"/>
      <c r="O686" s="94"/>
      <c r="P686" s="94"/>
      <c r="Q686" s="94"/>
      <c r="R686" s="94"/>
      <c r="S686" s="94"/>
      <c r="T686" s="94"/>
      <c r="U686" s="94"/>
      <c r="V686" s="94"/>
      <c r="W686" s="93">
        <f t="shared" si="184"/>
        <v>0</v>
      </c>
      <c r="X686" s="108"/>
      <c r="Y686" s="108"/>
      <c r="Z686" s="108"/>
      <c r="AA686" s="108"/>
      <c r="AB686" s="93">
        <f>IFERROR(VLOOKUP(K686,'Վարկանիշային չափորոշիչներ'!$G$6:$GE$68,4,FALSE),0)</f>
        <v>0</v>
      </c>
      <c r="AC686" s="93">
        <f>IFERROR(VLOOKUP(L686,'Վարկանիշային չափորոշիչներ'!$G$6:$GE$68,4,FALSE),0)</f>
        <v>0</v>
      </c>
      <c r="AD686" s="93">
        <f>IFERROR(VLOOKUP(M686,'Վարկանիշային չափորոշիչներ'!$G$6:$GE$68,4,FALSE),0)</f>
        <v>0</v>
      </c>
      <c r="AE686" s="93">
        <f>IFERROR(VLOOKUP(N686,'Վարկանիշային չափորոշիչներ'!$G$6:$GE$68,4,FALSE),0)</f>
        <v>0</v>
      </c>
      <c r="AF686" s="93">
        <f>IFERROR(VLOOKUP(O686,'Վարկանիշային չափորոշիչներ'!$G$6:$GE$68,4,FALSE),0)</f>
        <v>0</v>
      </c>
      <c r="AG686" s="93">
        <f>IFERROR(VLOOKUP(P686,'Վարկանիշային չափորոշիչներ'!$G$6:$GE$68,4,FALSE),0)</f>
        <v>0</v>
      </c>
      <c r="AH686" s="93">
        <f>IFERROR(VLOOKUP(Q686,'Վարկանիշային չափորոշիչներ'!$G$6:$GE$68,4,FALSE),0)</f>
        <v>0</v>
      </c>
      <c r="AI686" s="93">
        <f>IFERROR(VLOOKUP(R686,'Վարկանիշային չափորոշիչներ'!$G$6:$GE$68,4,FALSE),0)</f>
        <v>0</v>
      </c>
      <c r="AJ686" s="93">
        <f>IFERROR(VLOOKUP(S686,'Վարկանիշային չափորոշիչներ'!$G$6:$GE$68,4,FALSE),0)</f>
        <v>0</v>
      </c>
      <c r="AK686" s="93">
        <f>IFERROR(VLOOKUP(T686,'Վարկանիշային չափորոշիչներ'!$G$6:$GE$68,4,FALSE),0)</f>
        <v>0</v>
      </c>
      <c r="AL686" s="93">
        <f>IFERROR(VLOOKUP(U686,'Վարկանիշային չափորոշիչներ'!$G$6:$GE$68,4,FALSE),0)</f>
        <v>0</v>
      </c>
      <c r="AM686" s="93">
        <f>IFERROR(VLOOKUP(V686,'Վարկանիշային չափորոշիչներ'!$G$6:$GE$68,4,FALSE),0)</f>
        <v>0</v>
      </c>
      <c r="AN686" s="93">
        <f t="shared" si="182"/>
        <v>0</v>
      </c>
    </row>
    <row r="687" spans="1:40" ht="24" outlineLevel="2">
      <c r="A687" s="239">
        <v>1111</v>
      </c>
      <c r="B687" s="239">
        <v>32001</v>
      </c>
      <c r="C687" s="333" t="s">
        <v>774</v>
      </c>
      <c r="D687" s="240"/>
      <c r="E687" s="240"/>
      <c r="F687" s="241"/>
      <c r="G687" s="241"/>
      <c r="H687" s="241"/>
      <c r="I687" s="112"/>
      <c r="J687" s="112"/>
      <c r="K687" s="94"/>
      <c r="L687" s="94"/>
      <c r="M687" s="94"/>
      <c r="N687" s="94"/>
      <c r="O687" s="94"/>
      <c r="P687" s="94"/>
      <c r="Q687" s="94"/>
      <c r="R687" s="94"/>
      <c r="S687" s="94"/>
      <c r="T687" s="94"/>
      <c r="U687" s="94"/>
      <c r="V687" s="94"/>
      <c r="W687" s="93">
        <f t="shared" si="184"/>
        <v>0</v>
      </c>
      <c r="X687" s="108"/>
      <c r="Y687" s="108"/>
      <c r="Z687" s="108"/>
      <c r="AA687" s="108"/>
      <c r="AB687" s="93">
        <f>IFERROR(VLOOKUP(K687,'Վարկանիշային չափորոշիչներ'!$G$6:$GE$68,4,FALSE),0)</f>
        <v>0</v>
      </c>
      <c r="AC687" s="93">
        <f>IFERROR(VLOOKUP(L687,'Վարկանիշային չափորոշիչներ'!$G$6:$GE$68,4,FALSE),0)</f>
        <v>0</v>
      </c>
      <c r="AD687" s="93">
        <f>IFERROR(VLOOKUP(M687,'Վարկանիշային չափորոշիչներ'!$G$6:$GE$68,4,FALSE),0)</f>
        <v>0</v>
      </c>
      <c r="AE687" s="93">
        <f>IFERROR(VLOOKUP(N687,'Վարկանիշային չափորոշիչներ'!$G$6:$GE$68,4,FALSE),0)</f>
        <v>0</v>
      </c>
      <c r="AF687" s="93">
        <f>IFERROR(VLOOKUP(O687,'Վարկանիշային չափորոշիչներ'!$G$6:$GE$68,4,FALSE),0)</f>
        <v>0</v>
      </c>
      <c r="AG687" s="93">
        <f>IFERROR(VLOOKUP(P687,'Վարկանիշային չափորոշիչներ'!$G$6:$GE$68,4,FALSE),0)</f>
        <v>0</v>
      </c>
      <c r="AH687" s="93">
        <f>IFERROR(VLOOKUP(Q687,'Վարկանիշային չափորոշիչներ'!$G$6:$GE$68,4,FALSE),0)</f>
        <v>0</v>
      </c>
      <c r="AI687" s="93">
        <f>IFERROR(VLOOKUP(R687,'Վարկանիշային չափորոշիչներ'!$G$6:$GE$68,4,FALSE),0)</f>
        <v>0</v>
      </c>
      <c r="AJ687" s="93">
        <f>IFERROR(VLOOKUP(S687,'Վարկանիշային չափորոշիչներ'!$G$6:$GE$68,4,FALSE),0)</f>
        <v>0</v>
      </c>
      <c r="AK687" s="93">
        <f>IFERROR(VLOOKUP(T687,'Վարկանիշային չափորոշիչներ'!$G$6:$GE$68,4,FALSE),0)</f>
        <v>0</v>
      </c>
      <c r="AL687" s="93">
        <f>IFERROR(VLOOKUP(U687,'Վարկանիշային չափորոշիչներ'!$G$6:$GE$68,4,FALSE),0)</f>
        <v>0</v>
      </c>
      <c r="AM687" s="93">
        <f>IFERROR(VLOOKUP(V687,'Վարկանիշային չափորոշիչներ'!$G$6:$GE$68,4,FALSE),0)</f>
        <v>0</v>
      </c>
      <c r="AN687" s="93">
        <f t="shared" si="182"/>
        <v>0</v>
      </c>
    </row>
    <row r="688" spans="1:40" ht="36" outlineLevel="2">
      <c r="A688" s="239">
        <v>1111</v>
      </c>
      <c r="B688" s="239">
        <v>32003</v>
      </c>
      <c r="C688" s="333" t="s">
        <v>775</v>
      </c>
      <c r="D688" s="240"/>
      <c r="E688" s="240"/>
      <c r="F688" s="241"/>
      <c r="G688" s="241"/>
      <c r="H688" s="241"/>
      <c r="I688" s="112"/>
      <c r="J688" s="112"/>
      <c r="K688" s="94"/>
      <c r="L688" s="94"/>
      <c r="M688" s="94"/>
      <c r="N688" s="94"/>
      <c r="O688" s="94"/>
      <c r="P688" s="94"/>
      <c r="Q688" s="94"/>
      <c r="R688" s="94"/>
      <c r="S688" s="94"/>
      <c r="T688" s="94"/>
      <c r="U688" s="94"/>
      <c r="V688" s="94"/>
      <c r="W688" s="93">
        <f t="shared" si="184"/>
        <v>0</v>
      </c>
      <c r="X688" s="108"/>
      <c r="Y688" s="108"/>
      <c r="Z688" s="108"/>
      <c r="AA688" s="108"/>
      <c r="AB688" s="93">
        <f>IFERROR(VLOOKUP(K688,'Վարկանիշային չափորոշիչներ'!$G$6:$GE$68,4,FALSE),0)</f>
        <v>0</v>
      </c>
      <c r="AC688" s="93">
        <f>IFERROR(VLOOKUP(L688,'Վարկանիշային չափորոշիչներ'!$G$6:$GE$68,4,FALSE),0)</f>
        <v>0</v>
      </c>
      <c r="AD688" s="93">
        <f>IFERROR(VLOOKUP(M688,'Վարկանիշային չափորոշիչներ'!$G$6:$GE$68,4,FALSE),0)</f>
        <v>0</v>
      </c>
      <c r="AE688" s="93">
        <f>IFERROR(VLOOKUP(N688,'Վարկանիշային չափորոշիչներ'!$G$6:$GE$68,4,FALSE),0)</f>
        <v>0</v>
      </c>
      <c r="AF688" s="93">
        <f>IFERROR(VLOOKUP(O688,'Վարկանիշային չափորոշիչներ'!$G$6:$GE$68,4,FALSE),0)</f>
        <v>0</v>
      </c>
      <c r="AG688" s="93">
        <f>IFERROR(VLOOKUP(P688,'Վարկանիշային չափորոշիչներ'!$G$6:$GE$68,4,FALSE),0)</f>
        <v>0</v>
      </c>
      <c r="AH688" s="93">
        <f>IFERROR(VLOOKUP(Q688,'Վարկանիշային չափորոշիչներ'!$G$6:$GE$68,4,FALSE),0)</f>
        <v>0</v>
      </c>
      <c r="AI688" s="93">
        <f>IFERROR(VLOOKUP(R688,'Վարկանիշային չափորոշիչներ'!$G$6:$GE$68,4,FALSE),0)</f>
        <v>0</v>
      </c>
      <c r="AJ688" s="93">
        <f>IFERROR(VLOOKUP(S688,'Վարկանիշային չափորոշիչներ'!$G$6:$GE$68,4,FALSE),0)</f>
        <v>0</v>
      </c>
      <c r="AK688" s="93">
        <f>IFERROR(VLOOKUP(T688,'Վարկանիշային չափորոշիչներ'!$G$6:$GE$68,4,FALSE),0)</f>
        <v>0</v>
      </c>
      <c r="AL688" s="93">
        <f>IFERROR(VLOOKUP(U688,'Վարկանիշային չափորոշիչներ'!$G$6:$GE$68,4,FALSE),0)</f>
        <v>0</v>
      </c>
      <c r="AM688" s="93">
        <f>IFERROR(VLOOKUP(V688,'Վարկանիշային չափորոշիչներ'!$G$6:$GE$68,4,FALSE),0)</f>
        <v>0</v>
      </c>
      <c r="AN688" s="93">
        <f t="shared" si="182"/>
        <v>0</v>
      </c>
    </row>
    <row r="689" spans="1:40" outlineLevel="1">
      <c r="A689" s="236">
        <v>1115</v>
      </c>
      <c r="B689" s="283"/>
      <c r="C689" s="366" t="s">
        <v>776</v>
      </c>
      <c r="D689" s="237">
        <f>SUM(D690:D695)</f>
        <v>0</v>
      </c>
      <c r="E689" s="237">
        <f>SUM(E690:E695)</f>
        <v>0</v>
      </c>
      <c r="F689" s="238">
        <f t="shared" ref="F689:H689" si="185">SUM(F690:F695)</f>
        <v>0</v>
      </c>
      <c r="G689" s="238">
        <f t="shared" si="185"/>
        <v>0</v>
      </c>
      <c r="H689" s="238">
        <f t="shared" si="185"/>
        <v>0</v>
      </c>
      <c r="I689" s="114" t="s">
        <v>79</v>
      </c>
      <c r="J689" s="114" t="s">
        <v>79</v>
      </c>
      <c r="K689" s="114" t="s">
        <v>79</v>
      </c>
      <c r="L689" s="114" t="s">
        <v>79</v>
      </c>
      <c r="M689" s="114" t="s">
        <v>79</v>
      </c>
      <c r="N689" s="114" t="s">
        <v>79</v>
      </c>
      <c r="O689" s="114" t="s">
        <v>79</v>
      </c>
      <c r="P689" s="114" t="s">
        <v>79</v>
      </c>
      <c r="Q689" s="114" t="s">
        <v>79</v>
      </c>
      <c r="R689" s="114" t="s">
        <v>79</v>
      </c>
      <c r="S689" s="114" t="s">
        <v>79</v>
      </c>
      <c r="T689" s="114" t="s">
        <v>79</v>
      </c>
      <c r="U689" s="114" t="s">
        <v>79</v>
      </c>
      <c r="V689" s="114" t="s">
        <v>79</v>
      </c>
      <c r="W689" s="114" t="s">
        <v>79</v>
      </c>
      <c r="X689" s="108"/>
      <c r="Y689" s="108"/>
      <c r="Z689" s="108"/>
      <c r="AA689" s="108"/>
      <c r="AB689" s="93">
        <f>IFERROR(VLOOKUP(K689,'Վարկանիշային չափորոշիչներ'!$G$6:$GE$68,4,FALSE),0)</f>
        <v>0</v>
      </c>
      <c r="AC689" s="93">
        <f>IFERROR(VLOOKUP(L689,'Վարկանիշային չափորոշիչներ'!$G$6:$GE$68,4,FALSE),0)</f>
        <v>0</v>
      </c>
      <c r="AD689" s="93">
        <f>IFERROR(VLOOKUP(M689,'Վարկանիշային չափորոշիչներ'!$G$6:$GE$68,4,FALSE),0)</f>
        <v>0</v>
      </c>
      <c r="AE689" s="93">
        <f>IFERROR(VLOOKUP(N689,'Վարկանիշային չափորոշիչներ'!$G$6:$GE$68,4,FALSE),0)</f>
        <v>0</v>
      </c>
      <c r="AF689" s="93">
        <f>IFERROR(VLOOKUP(O689,'Վարկանիշային չափորոշիչներ'!$G$6:$GE$68,4,FALSE),0)</f>
        <v>0</v>
      </c>
      <c r="AG689" s="93">
        <f>IFERROR(VLOOKUP(P689,'Վարկանիշային չափորոշիչներ'!$G$6:$GE$68,4,FALSE),0)</f>
        <v>0</v>
      </c>
      <c r="AH689" s="93">
        <f>IFERROR(VLOOKUP(Q689,'Վարկանիշային չափորոշիչներ'!$G$6:$GE$68,4,FALSE),0)</f>
        <v>0</v>
      </c>
      <c r="AI689" s="93">
        <f>IFERROR(VLOOKUP(R689,'Վարկանիշային չափորոշիչներ'!$G$6:$GE$68,4,FALSE),0)</f>
        <v>0</v>
      </c>
      <c r="AJ689" s="93">
        <f>IFERROR(VLOOKUP(S689,'Վարկանիշային չափորոշիչներ'!$G$6:$GE$68,4,FALSE),0)</f>
        <v>0</v>
      </c>
      <c r="AK689" s="93">
        <f>IFERROR(VLOOKUP(T689,'Վարկանիշային չափորոշիչներ'!$G$6:$GE$68,4,FALSE),0)</f>
        <v>0</v>
      </c>
      <c r="AL689" s="93">
        <f>IFERROR(VLOOKUP(U689,'Վարկանիշային չափորոշիչներ'!$G$6:$GE$68,4,FALSE),0)</f>
        <v>0</v>
      </c>
      <c r="AM689" s="93">
        <f>IFERROR(VLOOKUP(V689,'Վարկանիշային չափորոշիչներ'!$G$6:$GE$68,4,FALSE),0)</f>
        <v>0</v>
      </c>
      <c r="AN689" s="93">
        <f t="shared" si="182"/>
        <v>0</v>
      </c>
    </row>
    <row r="690" spans="1:40" ht="24" outlineLevel="2">
      <c r="A690" s="239">
        <v>1115</v>
      </c>
      <c r="B690" s="239">
        <v>11001</v>
      </c>
      <c r="C690" s="333" t="s">
        <v>777</v>
      </c>
      <c r="D690" s="240"/>
      <c r="E690" s="240"/>
      <c r="F690" s="241"/>
      <c r="G690" s="242"/>
      <c r="H690" s="241"/>
      <c r="I690" s="112"/>
      <c r="J690" s="112"/>
      <c r="K690" s="94"/>
      <c r="L690" s="94"/>
      <c r="M690" s="94"/>
      <c r="N690" s="94"/>
      <c r="O690" s="94"/>
      <c r="P690" s="94"/>
      <c r="Q690" s="94"/>
      <c r="R690" s="94"/>
      <c r="S690" s="94"/>
      <c r="T690" s="94"/>
      <c r="U690" s="94"/>
      <c r="V690" s="94"/>
      <c r="W690" s="93">
        <f t="shared" ref="W690:W695" si="186">AN690</f>
        <v>0</v>
      </c>
      <c r="X690" s="108"/>
      <c r="Y690" s="108"/>
      <c r="Z690" s="108"/>
      <c r="AA690" s="108"/>
      <c r="AB690" s="93">
        <f>IFERROR(VLOOKUP(K690,'Վարկանիշային չափորոշիչներ'!$G$6:$GE$68,4,FALSE),0)</f>
        <v>0</v>
      </c>
      <c r="AC690" s="93">
        <f>IFERROR(VLOOKUP(L690,'Վարկանիշային չափորոշիչներ'!$G$6:$GE$68,4,FALSE),0)</f>
        <v>0</v>
      </c>
      <c r="AD690" s="93">
        <f>IFERROR(VLOOKUP(M690,'Վարկանիշային չափորոշիչներ'!$G$6:$GE$68,4,FALSE),0)</f>
        <v>0</v>
      </c>
      <c r="AE690" s="93">
        <f>IFERROR(VLOOKUP(N690,'Վարկանիշային չափորոշիչներ'!$G$6:$GE$68,4,FALSE),0)</f>
        <v>0</v>
      </c>
      <c r="AF690" s="93">
        <f>IFERROR(VLOOKUP(O690,'Վարկանիշային չափորոշիչներ'!$G$6:$GE$68,4,FALSE),0)</f>
        <v>0</v>
      </c>
      <c r="AG690" s="93">
        <f>IFERROR(VLOOKUP(P690,'Վարկանիշային չափորոշիչներ'!$G$6:$GE$68,4,FALSE),0)</f>
        <v>0</v>
      </c>
      <c r="AH690" s="93">
        <f>IFERROR(VLOOKUP(Q690,'Վարկանիշային չափորոշիչներ'!$G$6:$GE$68,4,FALSE),0)</f>
        <v>0</v>
      </c>
      <c r="AI690" s="93">
        <f>IFERROR(VLOOKUP(R690,'Վարկանիշային չափորոշիչներ'!$G$6:$GE$68,4,FALSE),0)</f>
        <v>0</v>
      </c>
      <c r="AJ690" s="93">
        <f>IFERROR(VLOOKUP(S690,'Վարկանիշային չափորոշիչներ'!$G$6:$GE$68,4,FALSE),0)</f>
        <v>0</v>
      </c>
      <c r="AK690" s="93">
        <f>IFERROR(VLOOKUP(T690,'Վարկանիշային չափորոշիչներ'!$G$6:$GE$68,4,FALSE),0)</f>
        <v>0</v>
      </c>
      <c r="AL690" s="93">
        <f>IFERROR(VLOOKUP(U690,'Վարկանիշային չափորոշիչներ'!$G$6:$GE$68,4,FALSE),0)</f>
        <v>0</v>
      </c>
      <c r="AM690" s="93">
        <f>IFERROR(VLOOKUP(V690,'Վարկանիշային չափորոշիչներ'!$G$6:$GE$68,4,FALSE),0)</f>
        <v>0</v>
      </c>
      <c r="AN690" s="93">
        <f t="shared" si="182"/>
        <v>0</v>
      </c>
    </row>
    <row r="691" spans="1:40" ht="24" outlineLevel="2">
      <c r="A691" s="239">
        <v>1115</v>
      </c>
      <c r="B691" s="239">
        <v>11002</v>
      </c>
      <c r="C691" s="333" t="s">
        <v>778</v>
      </c>
      <c r="D691" s="240"/>
      <c r="E691" s="240"/>
      <c r="F691" s="241"/>
      <c r="G691" s="242"/>
      <c r="H691" s="241"/>
      <c r="I691" s="112"/>
      <c r="J691" s="112"/>
      <c r="K691" s="94"/>
      <c r="L691" s="94"/>
      <c r="M691" s="94"/>
      <c r="N691" s="94"/>
      <c r="O691" s="94"/>
      <c r="P691" s="94"/>
      <c r="Q691" s="94"/>
      <c r="R691" s="94"/>
      <c r="S691" s="94"/>
      <c r="T691" s="94"/>
      <c r="U691" s="94"/>
      <c r="V691" s="94"/>
      <c r="W691" s="93">
        <f t="shared" si="186"/>
        <v>0</v>
      </c>
      <c r="X691" s="108"/>
      <c r="Y691" s="108"/>
      <c r="Z691" s="108"/>
      <c r="AA691" s="108"/>
      <c r="AB691" s="93">
        <f>IFERROR(VLOOKUP(K691,'Վարկանիշային չափորոշիչներ'!$G$6:$GE$68,4,FALSE),0)</f>
        <v>0</v>
      </c>
      <c r="AC691" s="93">
        <f>IFERROR(VLOOKUP(L691,'Վարկանիշային չափորոշիչներ'!$G$6:$GE$68,4,FALSE),0)</f>
        <v>0</v>
      </c>
      <c r="AD691" s="93">
        <f>IFERROR(VLOOKUP(M691,'Վարկանիշային չափորոշիչներ'!$G$6:$GE$68,4,FALSE),0)</f>
        <v>0</v>
      </c>
      <c r="AE691" s="93">
        <f>IFERROR(VLOOKUP(N691,'Վարկանիշային չափորոշիչներ'!$G$6:$GE$68,4,FALSE),0)</f>
        <v>0</v>
      </c>
      <c r="AF691" s="93">
        <f>IFERROR(VLOOKUP(O691,'Վարկանիշային չափորոշիչներ'!$G$6:$GE$68,4,FALSE),0)</f>
        <v>0</v>
      </c>
      <c r="AG691" s="93">
        <f>IFERROR(VLOOKUP(P691,'Վարկանիշային չափորոշիչներ'!$G$6:$GE$68,4,FALSE),0)</f>
        <v>0</v>
      </c>
      <c r="AH691" s="93">
        <f>IFERROR(VLOOKUP(Q691,'Վարկանիշային չափորոշիչներ'!$G$6:$GE$68,4,FALSE),0)</f>
        <v>0</v>
      </c>
      <c r="AI691" s="93">
        <f>IFERROR(VLOOKUP(R691,'Վարկանիշային չափորոշիչներ'!$G$6:$GE$68,4,FALSE),0)</f>
        <v>0</v>
      </c>
      <c r="AJ691" s="93">
        <f>IFERROR(VLOOKUP(S691,'Վարկանիշային չափորոշիչներ'!$G$6:$GE$68,4,FALSE),0)</f>
        <v>0</v>
      </c>
      <c r="AK691" s="93">
        <f>IFERROR(VLOOKUP(T691,'Վարկանիշային չափորոշիչներ'!$G$6:$GE$68,4,FALSE),0)</f>
        <v>0</v>
      </c>
      <c r="AL691" s="93">
        <f>IFERROR(VLOOKUP(U691,'Վարկանիշային չափորոշիչներ'!$G$6:$GE$68,4,FALSE),0)</f>
        <v>0</v>
      </c>
      <c r="AM691" s="93">
        <f>IFERROR(VLOOKUP(V691,'Վարկանիշային չափորոշիչներ'!$G$6:$GE$68,4,FALSE),0)</f>
        <v>0</v>
      </c>
      <c r="AN691" s="93">
        <f t="shared" si="182"/>
        <v>0</v>
      </c>
    </row>
    <row r="692" spans="1:40" outlineLevel="2">
      <c r="A692" s="239">
        <v>1115</v>
      </c>
      <c r="B692" s="239">
        <v>11003</v>
      </c>
      <c r="C692" s="333" t="s">
        <v>779</v>
      </c>
      <c r="D692" s="240"/>
      <c r="E692" s="240"/>
      <c r="F692" s="241"/>
      <c r="G692" s="242"/>
      <c r="H692" s="241"/>
      <c r="I692" s="112"/>
      <c r="J692" s="112"/>
      <c r="K692" s="94"/>
      <c r="L692" s="94"/>
      <c r="M692" s="94"/>
      <c r="N692" s="94"/>
      <c r="O692" s="94"/>
      <c r="P692" s="94"/>
      <c r="Q692" s="94"/>
      <c r="R692" s="94"/>
      <c r="S692" s="94"/>
      <c r="T692" s="94"/>
      <c r="U692" s="94"/>
      <c r="V692" s="94"/>
      <c r="W692" s="93">
        <f t="shared" si="186"/>
        <v>0</v>
      </c>
      <c r="X692" s="108"/>
      <c r="Y692" s="108"/>
      <c r="Z692" s="108"/>
      <c r="AA692" s="108"/>
      <c r="AB692" s="93">
        <f>IFERROR(VLOOKUP(K692,'Վարկանիշային չափորոշիչներ'!$G$6:$GE$68,4,FALSE),0)</f>
        <v>0</v>
      </c>
      <c r="AC692" s="93">
        <f>IFERROR(VLOOKUP(L692,'Վարկանիշային չափորոշիչներ'!$G$6:$GE$68,4,FALSE),0)</f>
        <v>0</v>
      </c>
      <c r="AD692" s="93">
        <f>IFERROR(VLOOKUP(M692,'Վարկանիշային չափորոշիչներ'!$G$6:$GE$68,4,FALSE),0)</f>
        <v>0</v>
      </c>
      <c r="AE692" s="93">
        <f>IFERROR(VLOOKUP(N692,'Վարկանիշային չափորոշիչներ'!$G$6:$GE$68,4,FALSE),0)</f>
        <v>0</v>
      </c>
      <c r="AF692" s="93">
        <f>IFERROR(VLOOKUP(O692,'Վարկանիշային չափորոշիչներ'!$G$6:$GE$68,4,FALSE),0)</f>
        <v>0</v>
      </c>
      <c r="AG692" s="93">
        <f>IFERROR(VLOOKUP(P692,'Վարկանիշային չափորոշիչներ'!$G$6:$GE$68,4,FALSE),0)</f>
        <v>0</v>
      </c>
      <c r="AH692" s="93">
        <f>IFERROR(VLOOKUP(Q692,'Վարկանիշային չափորոշիչներ'!$G$6:$GE$68,4,FALSE),0)</f>
        <v>0</v>
      </c>
      <c r="AI692" s="93">
        <f>IFERROR(VLOOKUP(R692,'Վարկանիշային չափորոշիչներ'!$G$6:$GE$68,4,FALSE),0)</f>
        <v>0</v>
      </c>
      <c r="AJ692" s="93">
        <f>IFERROR(VLOOKUP(S692,'Վարկանիշային չափորոշիչներ'!$G$6:$GE$68,4,FALSE),0)</f>
        <v>0</v>
      </c>
      <c r="AK692" s="93">
        <f>IFERROR(VLOOKUP(T692,'Վարկանիշային չափորոշիչներ'!$G$6:$GE$68,4,FALSE),0)</f>
        <v>0</v>
      </c>
      <c r="AL692" s="93">
        <f>IFERROR(VLOOKUP(U692,'Վարկանիշային չափորոշիչներ'!$G$6:$GE$68,4,FALSE),0)</f>
        <v>0</v>
      </c>
      <c r="AM692" s="93">
        <f>IFERROR(VLOOKUP(V692,'Վարկանիշային չափորոշիչներ'!$G$6:$GE$68,4,FALSE),0)</f>
        <v>0</v>
      </c>
      <c r="AN692" s="93">
        <f t="shared" si="182"/>
        <v>0</v>
      </c>
    </row>
    <row r="693" spans="1:40" outlineLevel="2">
      <c r="A693" s="239">
        <v>1115</v>
      </c>
      <c r="B693" s="239">
        <v>11006</v>
      </c>
      <c r="C693" s="373" t="s">
        <v>780</v>
      </c>
      <c r="D693" s="240"/>
      <c r="E693" s="240"/>
      <c r="F693" s="241"/>
      <c r="G693" s="242"/>
      <c r="H693" s="241"/>
      <c r="I693" s="112"/>
      <c r="J693" s="112"/>
      <c r="K693" s="94"/>
      <c r="L693" s="94"/>
      <c r="M693" s="94"/>
      <c r="N693" s="94"/>
      <c r="O693" s="94"/>
      <c r="P693" s="94"/>
      <c r="Q693" s="94"/>
      <c r="R693" s="94"/>
      <c r="S693" s="94"/>
      <c r="T693" s="94"/>
      <c r="U693" s="94"/>
      <c r="V693" s="94"/>
      <c r="W693" s="93">
        <f t="shared" si="186"/>
        <v>0</v>
      </c>
      <c r="X693" s="108"/>
      <c r="Y693" s="108"/>
      <c r="Z693" s="108"/>
      <c r="AA693" s="108"/>
      <c r="AB693" s="93">
        <f>IFERROR(VLOOKUP(K693,'Վարկանիշային չափորոշիչներ'!$G$6:$GE$68,4,FALSE),0)</f>
        <v>0</v>
      </c>
      <c r="AC693" s="93">
        <f>IFERROR(VLOOKUP(L693,'Վարկանիշային չափորոշիչներ'!$G$6:$GE$68,4,FALSE),0)</f>
        <v>0</v>
      </c>
      <c r="AD693" s="93">
        <f>IFERROR(VLOOKUP(M693,'Վարկանիշային չափորոշիչներ'!$G$6:$GE$68,4,FALSE),0)</f>
        <v>0</v>
      </c>
      <c r="AE693" s="93">
        <f>IFERROR(VLOOKUP(N693,'Վարկանիշային չափորոշիչներ'!$G$6:$GE$68,4,FALSE),0)</f>
        <v>0</v>
      </c>
      <c r="AF693" s="93">
        <f>IFERROR(VLOOKUP(O693,'Վարկանիշային չափորոշիչներ'!$G$6:$GE$68,4,FALSE),0)</f>
        <v>0</v>
      </c>
      <c r="AG693" s="93">
        <f>IFERROR(VLOOKUP(P693,'Վարկանիշային չափորոշիչներ'!$G$6:$GE$68,4,FALSE),0)</f>
        <v>0</v>
      </c>
      <c r="AH693" s="93">
        <f>IFERROR(VLOOKUP(Q693,'Վարկանիշային չափորոշիչներ'!$G$6:$GE$68,4,FALSE),0)</f>
        <v>0</v>
      </c>
      <c r="AI693" s="93">
        <f>IFERROR(VLOOKUP(R693,'Վարկանիշային չափորոշիչներ'!$G$6:$GE$68,4,FALSE),0)</f>
        <v>0</v>
      </c>
      <c r="AJ693" s="93">
        <f>IFERROR(VLOOKUP(S693,'Վարկանիշային չափորոշիչներ'!$G$6:$GE$68,4,FALSE),0)</f>
        <v>0</v>
      </c>
      <c r="AK693" s="93">
        <f>IFERROR(VLOOKUP(T693,'Վարկանիշային չափորոշիչներ'!$G$6:$GE$68,4,FALSE),0)</f>
        <v>0</v>
      </c>
      <c r="AL693" s="93">
        <f>IFERROR(VLOOKUP(U693,'Վարկանիշային չափորոշիչներ'!$G$6:$GE$68,4,FALSE),0)</f>
        <v>0</v>
      </c>
      <c r="AM693" s="93">
        <f>IFERROR(VLOOKUP(V693,'Վարկանիշային չափորոշիչներ'!$G$6:$GE$68,4,FALSE),0)</f>
        <v>0</v>
      </c>
      <c r="AN693" s="93">
        <f t="shared" si="182"/>
        <v>0</v>
      </c>
    </row>
    <row r="694" spans="1:40" outlineLevel="2">
      <c r="A694" s="239">
        <v>1115</v>
      </c>
      <c r="B694" s="239">
        <v>12001</v>
      </c>
      <c r="C694" s="333" t="s">
        <v>781</v>
      </c>
      <c r="D694" s="240"/>
      <c r="E694" s="240"/>
      <c r="F694" s="241"/>
      <c r="G694" s="242"/>
      <c r="H694" s="241"/>
      <c r="I694" s="112"/>
      <c r="J694" s="112"/>
      <c r="K694" s="94"/>
      <c r="L694" s="94"/>
      <c r="M694" s="94"/>
      <c r="N694" s="94"/>
      <c r="O694" s="94"/>
      <c r="P694" s="94"/>
      <c r="Q694" s="94"/>
      <c r="R694" s="94"/>
      <c r="S694" s="94"/>
      <c r="T694" s="94"/>
      <c r="U694" s="94"/>
      <c r="V694" s="94"/>
      <c r="W694" s="93">
        <f t="shared" si="186"/>
        <v>0</v>
      </c>
      <c r="X694" s="108"/>
      <c r="Y694" s="108"/>
      <c r="Z694" s="108"/>
      <c r="AA694" s="108"/>
      <c r="AB694" s="93">
        <f>IFERROR(VLOOKUP(K694,'Վարկանիշային չափորոշիչներ'!$G$6:$GE$68,4,FALSE),0)</f>
        <v>0</v>
      </c>
      <c r="AC694" s="93">
        <f>IFERROR(VLOOKUP(L694,'Վարկանիշային չափորոշիչներ'!$G$6:$GE$68,4,FALSE),0)</f>
        <v>0</v>
      </c>
      <c r="AD694" s="93">
        <f>IFERROR(VLOOKUP(M694,'Վարկանիշային չափորոշիչներ'!$G$6:$GE$68,4,FALSE),0)</f>
        <v>0</v>
      </c>
      <c r="AE694" s="93">
        <f>IFERROR(VLOOKUP(N694,'Վարկանիշային չափորոշիչներ'!$G$6:$GE$68,4,FALSE),0)</f>
        <v>0</v>
      </c>
      <c r="AF694" s="93">
        <f>IFERROR(VLOOKUP(O694,'Վարկանիշային չափորոշիչներ'!$G$6:$GE$68,4,FALSE),0)</f>
        <v>0</v>
      </c>
      <c r="AG694" s="93">
        <f>IFERROR(VLOOKUP(P694,'Վարկանիշային չափորոշիչներ'!$G$6:$GE$68,4,FALSE),0)</f>
        <v>0</v>
      </c>
      <c r="AH694" s="93">
        <f>IFERROR(VLOOKUP(Q694,'Վարկանիշային չափորոշիչներ'!$G$6:$GE$68,4,FALSE),0)</f>
        <v>0</v>
      </c>
      <c r="AI694" s="93">
        <f>IFERROR(VLOOKUP(R694,'Վարկանիշային չափորոշիչներ'!$G$6:$GE$68,4,FALSE),0)</f>
        <v>0</v>
      </c>
      <c r="AJ694" s="93">
        <f>IFERROR(VLOOKUP(S694,'Վարկանիշային չափորոշիչներ'!$G$6:$GE$68,4,FALSE),0)</f>
        <v>0</v>
      </c>
      <c r="AK694" s="93">
        <f>IFERROR(VLOOKUP(T694,'Վարկանիշային չափորոշիչներ'!$G$6:$GE$68,4,FALSE),0)</f>
        <v>0</v>
      </c>
      <c r="AL694" s="93">
        <f>IFERROR(VLOOKUP(U694,'Վարկանիշային չափորոշիչներ'!$G$6:$GE$68,4,FALSE),0)</f>
        <v>0</v>
      </c>
      <c r="AM694" s="93">
        <f>IFERROR(VLOOKUP(V694,'Վարկանիշային չափորոշիչներ'!$G$6:$GE$68,4,FALSE),0)</f>
        <v>0</v>
      </c>
      <c r="AN694" s="93">
        <f t="shared" si="182"/>
        <v>0</v>
      </c>
    </row>
    <row r="695" spans="1:40" outlineLevel="2">
      <c r="A695" s="239">
        <v>1115</v>
      </c>
      <c r="B695" s="239">
        <v>32001</v>
      </c>
      <c r="C695" s="333" t="s">
        <v>782</v>
      </c>
      <c r="D695" s="240"/>
      <c r="E695" s="240"/>
      <c r="F695" s="242"/>
      <c r="G695" s="242"/>
      <c r="H695" s="241"/>
      <c r="I695" s="112"/>
      <c r="J695" s="112"/>
      <c r="K695" s="94"/>
      <c r="L695" s="94"/>
      <c r="M695" s="94"/>
      <c r="N695" s="94"/>
      <c r="O695" s="94"/>
      <c r="P695" s="94"/>
      <c r="Q695" s="94"/>
      <c r="R695" s="94"/>
      <c r="S695" s="94"/>
      <c r="T695" s="94"/>
      <c r="U695" s="94"/>
      <c r="V695" s="94"/>
      <c r="W695" s="93">
        <f t="shared" si="186"/>
        <v>0</v>
      </c>
      <c r="X695" s="108"/>
      <c r="Y695" s="108"/>
      <c r="Z695" s="108"/>
      <c r="AA695" s="108"/>
      <c r="AB695" s="93">
        <f>IFERROR(VLOOKUP(K695,'Վարկանիշային չափորոշիչներ'!$G$6:$GE$68,4,FALSE),0)</f>
        <v>0</v>
      </c>
      <c r="AC695" s="93">
        <f>IFERROR(VLOOKUP(L695,'Վարկանիշային չափորոշիչներ'!$G$6:$GE$68,4,FALSE),0)</f>
        <v>0</v>
      </c>
      <c r="AD695" s="93">
        <f>IFERROR(VLOOKUP(M695,'Վարկանիշային չափորոշիչներ'!$G$6:$GE$68,4,FALSE),0)</f>
        <v>0</v>
      </c>
      <c r="AE695" s="93">
        <f>IFERROR(VLOOKUP(N695,'Վարկանիշային չափորոշիչներ'!$G$6:$GE$68,4,FALSE),0)</f>
        <v>0</v>
      </c>
      <c r="AF695" s="93">
        <f>IFERROR(VLOOKUP(O695,'Վարկանիշային չափորոշիչներ'!$G$6:$GE$68,4,FALSE),0)</f>
        <v>0</v>
      </c>
      <c r="AG695" s="93">
        <f>IFERROR(VLOOKUP(P695,'Վարկանիշային չափորոշիչներ'!$G$6:$GE$68,4,FALSE),0)</f>
        <v>0</v>
      </c>
      <c r="AH695" s="93">
        <f>IFERROR(VLOOKUP(Q695,'Վարկանիշային չափորոշիչներ'!$G$6:$GE$68,4,FALSE),0)</f>
        <v>0</v>
      </c>
      <c r="AI695" s="93">
        <f>IFERROR(VLOOKUP(R695,'Վարկանիշային չափորոշիչներ'!$G$6:$GE$68,4,FALSE),0)</f>
        <v>0</v>
      </c>
      <c r="AJ695" s="93">
        <f>IFERROR(VLOOKUP(S695,'Վարկանիշային չափորոշիչներ'!$G$6:$GE$68,4,FALSE),0)</f>
        <v>0</v>
      </c>
      <c r="AK695" s="93">
        <f>IFERROR(VLOOKUP(T695,'Վարկանիշային չափորոշիչներ'!$G$6:$GE$68,4,FALSE),0)</f>
        <v>0</v>
      </c>
      <c r="AL695" s="93">
        <f>IFERROR(VLOOKUP(U695,'Վարկանիշային չափորոշիչներ'!$G$6:$GE$68,4,FALSE),0)</f>
        <v>0</v>
      </c>
      <c r="AM695" s="93">
        <f>IFERROR(VLOOKUP(V695,'Վարկանիշային չափորոշիչներ'!$G$6:$GE$68,4,FALSE),0)</f>
        <v>0</v>
      </c>
      <c r="AN695" s="93">
        <f t="shared" si="182"/>
        <v>0</v>
      </c>
    </row>
    <row r="696" spans="1:40" outlineLevel="1">
      <c r="A696" s="236">
        <v>1124</v>
      </c>
      <c r="B696" s="283"/>
      <c r="C696" s="366" t="s">
        <v>783</v>
      </c>
      <c r="D696" s="237">
        <f>SUM(D697:D704)</f>
        <v>0</v>
      </c>
      <c r="E696" s="237">
        <f>SUM(E697:E704)</f>
        <v>0</v>
      </c>
      <c r="F696" s="238">
        <f t="shared" ref="F696:H696" si="187">SUM(F697:F704)</f>
        <v>0</v>
      </c>
      <c r="G696" s="238">
        <f t="shared" si="187"/>
        <v>0</v>
      </c>
      <c r="H696" s="238">
        <f t="shared" si="187"/>
        <v>0</v>
      </c>
      <c r="I696" s="114" t="s">
        <v>79</v>
      </c>
      <c r="J696" s="114" t="s">
        <v>79</v>
      </c>
      <c r="K696" s="114" t="s">
        <v>79</v>
      </c>
      <c r="L696" s="114" t="s">
        <v>79</v>
      </c>
      <c r="M696" s="114" t="s">
        <v>79</v>
      </c>
      <c r="N696" s="114" t="s">
        <v>79</v>
      </c>
      <c r="O696" s="114" t="s">
        <v>79</v>
      </c>
      <c r="P696" s="114" t="s">
        <v>79</v>
      </c>
      <c r="Q696" s="114" t="s">
        <v>79</v>
      </c>
      <c r="R696" s="114" t="s">
        <v>79</v>
      </c>
      <c r="S696" s="114" t="s">
        <v>79</v>
      </c>
      <c r="T696" s="114" t="s">
        <v>79</v>
      </c>
      <c r="U696" s="114" t="s">
        <v>79</v>
      </c>
      <c r="V696" s="114" t="s">
        <v>79</v>
      </c>
      <c r="W696" s="114" t="s">
        <v>79</v>
      </c>
      <c r="X696" s="108"/>
      <c r="Y696" s="108"/>
      <c r="Z696" s="108"/>
      <c r="AA696" s="108"/>
      <c r="AB696" s="93">
        <f>IFERROR(VLOOKUP(K696,'Վարկանիշային չափորոշիչներ'!$G$6:$GE$68,4,FALSE),0)</f>
        <v>0</v>
      </c>
      <c r="AC696" s="93">
        <f>IFERROR(VLOOKUP(L696,'Վարկանիշային չափորոշիչներ'!$G$6:$GE$68,4,FALSE),0)</f>
        <v>0</v>
      </c>
      <c r="AD696" s="93">
        <f>IFERROR(VLOOKUP(M696,'Վարկանիշային չափորոշիչներ'!$G$6:$GE$68,4,FALSE),0)</f>
        <v>0</v>
      </c>
      <c r="AE696" s="93">
        <f>IFERROR(VLOOKUP(N696,'Վարկանիշային չափորոշիչներ'!$G$6:$GE$68,4,FALSE),0)</f>
        <v>0</v>
      </c>
      <c r="AF696" s="93">
        <f>IFERROR(VLOOKUP(O696,'Վարկանիշային չափորոշիչներ'!$G$6:$GE$68,4,FALSE),0)</f>
        <v>0</v>
      </c>
      <c r="AG696" s="93">
        <f>IFERROR(VLOOKUP(P696,'Վարկանիշային չափորոշիչներ'!$G$6:$GE$68,4,FALSE),0)</f>
        <v>0</v>
      </c>
      <c r="AH696" s="93">
        <f>IFERROR(VLOOKUP(Q696,'Վարկանիշային չափորոշիչներ'!$G$6:$GE$68,4,FALSE),0)</f>
        <v>0</v>
      </c>
      <c r="AI696" s="93">
        <f>IFERROR(VLOOKUP(R696,'Վարկանիշային չափորոշիչներ'!$G$6:$GE$68,4,FALSE),0)</f>
        <v>0</v>
      </c>
      <c r="AJ696" s="93">
        <f>IFERROR(VLOOKUP(S696,'Վարկանիշային չափորոշիչներ'!$G$6:$GE$68,4,FALSE),0)</f>
        <v>0</v>
      </c>
      <c r="AK696" s="93">
        <f>IFERROR(VLOOKUP(T696,'Վարկանիշային չափորոշիչներ'!$G$6:$GE$68,4,FALSE),0)</f>
        <v>0</v>
      </c>
      <c r="AL696" s="93">
        <f>IFERROR(VLOOKUP(U696,'Վարկանիշային չափորոշիչներ'!$G$6:$GE$68,4,FALSE),0)</f>
        <v>0</v>
      </c>
      <c r="AM696" s="93">
        <f>IFERROR(VLOOKUP(V696,'Վարկանիշային չափորոշիչներ'!$G$6:$GE$68,4,FALSE),0)</f>
        <v>0</v>
      </c>
      <c r="AN696" s="93">
        <f t="shared" si="182"/>
        <v>0</v>
      </c>
    </row>
    <row r="697" spans="1:40" ht="24" outlineLevel="2">
      <c r="A697" s="239">
        <v>1124</v>
      </c>
      <c r="B697" s="239">
        <v>11002</v>
      </c>
      <c r="C697" s="370" t="s">
        <v>784</v>
      </c>
      <c r="D697" s="295"/>
      <c r="E697" s="295"/>
      <c r="F697" s="241"/>
      <c r="G697" s="242"/>
      <c r="H697" s="241"/>
      <c r="I697" s="112"/>
      <c r="J697" s="112"/>
      <c r="K697" s="94"/>
      <c r="L697" s="94"/>
      <c r="M697" s="94"/>
      <c r="N697" s="94"/>
      <c r="O697" s="94"/>
      <c r="P697" s="94"/>
      <c r="Q697" s="94"/>
      <c r="R697" s="94"/>
      <c r="S697" s="94"/>
      <c r="T697" s="94"/>
      <c r="U697" s="94"/>
      <c r="V697" s="94"/>
      <c r="W697" s="93">
        <f t="shared" ref="W697:W704" si="188">AN697</f>
        <v>0</v>
      </c>
      <c r="X697" s="108"/>
      <c r="Y697" s="108"/>
      <c r="Z697" s="108"/>
      <c r="AA697" s="108"/>
      <c r="AB697" s="93">
        <f>IFERROR(VLOOKUP(K697,'Վարկանիշային չափորոշիչներ'!$G$6:$GE$68,4,FALSE),0)</f>
        <v>0</v>
      </c>
      <c r="AC697" s="93">
        <f>IFERROR(VLOOKUP(L697,'Վարկանիշային չափորոշիչներ'!$G$6:$GE$68,4,FALSE),0)</f>
        <v>0</v>
      </c>
      <c r="AD697" s="93">
        <f>IFERROR(VLOOKUP(M697,'Վարկանիշային չափորոշիչներ'!$G$6:$GE$68,4,FALSE),0)</f>
        <v>0</v>
      </c>
      <c r="AE697" s="93">
        <f>IFERROR(VLOOKUP(N697,'Վարկանիշային չափորոշիչներ'!$G$6:$GE$68,4,FALSE),0)</f>
        <v>0</v>
      </c>
      <c r="AF697" s="93">
        <f>IFERROR(VLOOKUP(O697,'Վարկանիշային չափորոշիչներ'!$G$6:$GE$68,4,FALSE),0)</f>
        <v>0</v>
      </c>
      <c r="AG697" s="93">
        <f>IFERROR(VLOOKUP(P697,'Վարկանիշային չափորոշիչներ'!$G$6:$GE$68,4,FALSE),0)</f>
        <v>0</v>
      </c>
      <c r="AH697" s="93">
        <f>IFERROR(VLOOKUP(Q697,'Վարկանիշային չափորոշիչներ'!$G$6:$GE$68,4,FALSE),0)</f>
        <v>0</v>
      </c>
      <c r="AI697" s="93">
        <f>IFERROR(VLOOKUP(R697,'Վարկանիշային չափորոշիչներ'!$G$6:$GE$68,4,FALSE),0)</f>
        <v>0</v>
      </c>
      <c r="AJ697" s="93">
        <f>IFERROR(VLOOKUP(S697,'Վարկանիշային չափորոշիչներ'!$G$6:$GE$68,4,FALSE),0)</f>
        <v>0</v>
      </c>
      <c r="AK697" s="93">
        <f>IFERROR(VLOOKUP(T697,'Վարկանիշային չափորոշիչներ'!$G$6:$GE$68,4,FALSE),0)</f>
        <v>0</v>
      </c>
      <c r="AL697" s="93">
        <f>IFERROR(VLOOKUP(U697,'Վարկանիշային չափորոշիչներ'!$G$6:$GE$68,4,FALSE),0)</f>
        <v>0</v>
      </c>
      <c r="AM697" s="93">
        <f>IFERROR(VLOOKUP(V697,'Վարկանիշային չափորոշիչներ'!$G$6:$GE$68,4,FALSE),0)</f>
        <v>0</v>
      </c>
      <c r="AN697" s="93">
        <f t="shared" si="182"/>
        <v>0</v>
      </c>
    </row>
    <row r="698" spans="1:40" outlineLevel="2">
      <c r="A698" s="239">
        <v>1124</v>
      </c>
      <c r="B698" s="239">
        <v>11003</v>
      </c>
      <c r="C698" s="333" t="s">
        <v>785</v>
      </c>
      <c r="D698" s="240"/>
      <c r="E698" s="240"/>
      <c r="F698" s="241"/>
      <c r="G698" s="242"/>
      <c r="H698" s="241"/>
      <c r="I698" s="112"/>
      <c r="J698" s="112"/>
      <c r="K698" s="94"/>
      <c r="L698" s="94"/>
      <c r="M698" s="94"/>
      <c r="N698" s="94"/>
      <c r="O698" s="94"/>
      <c r="P698" s="94"/>
      <c r="Q698" s="94"/>
      <c r="R698" s="94"/>
      <c r="S698" s="94"/>
      <c r="T698" s="94"/>
      <c r="U698" s="94"/>
      <c r="V698" s="94"/>
      <c r="W698" s="93">
        <f t="shared" si="188"/>
        <v>0</v>
      </c>
      <c r="X698" s="108"/>
      <c r="Y698" s="108"/>
      <c r="Z698" s="108"/>
      <c r="AA698" s="108"/>
      <c r="AB698" s="93">
        <f>IFERROR(VLOOKUP(K698,'Վարկանիշային չափորոշիչներ'!$G$6:$GE$68,4,FALSE),0)</f>
        <v>0</v>
      </c>
      <c r="AC698" s="93">
        <f>IFERROR(VLOOKUP(L698,'Վարկանիշային չափորոշիչներ'!$G$6:$GE$68,4,FALSE),0)</f>
        <v>0</v>
      </c>
      <c r="AD698" s="93">
        <f>IFERROR(VLOOKUP(M698,'Վարկանիշային չափորոշիչներ'!$G$6:$GE$68,4,FALSE),0)</f>
        <v>0</v>
      </c>
      <c r="AE698" s="93">
        <f>IFERROR(VLOOKUP(N698,'Վարկանիշային չափորոշիչներ'!$G$6:$GE$68,4,FALSE),0)</f>
        <v>0</v>
      </c>
      <c r="AF698" s="93">
        <f>IFERROR(VLOOKUP(O698,'Վարկանիշային չափորոշիչներ'!$G$6:$GE$68,4,FALSE),0)</f>
        <v>0</v>
      </c>
      <c r="AG698" s="93">
        <f>IFERROR(VLOOKUP(P698,'Վարկանիշային չափորոշիչներ'!$G$6:$GE$68,4,FALSE),0)</f>
        <v>0</v>
      </c>
      <c r="AH698" s="93">
        <f>IFERROR(VLOOKUP(Q698,'Վարկանիշային չափորոշիչներ'!$G$6:$GE$68,4,FALSE),0)</f>
        <v>0</v>
      </c>
      <c r="AI698" s="93">
        <f>IFERROR(VLOOKUP(R698,'Վարկանիշային չափորոշիչներ'!$G$6:$GE$68,4,FALSE),0)</f>
        <v>0</v>
      </c>
      <c r="AJ698" s="93">
        <f>IFERROR(VLOOKUP(S698,'Վարկանիշային չափորոշիչներ'!$G$6:$GE$68,4,FALSE),0)</f>
        <v>0</v>
      </c>
      <c r="AK698" s="93">
        <f>IFERROR(VLOOKUP(T698,'Վարկանիշային չափորոշիչներ'!$G$6:$GE$68,4,FALSE),0)</f>
        <v>0</v>
      </c>
      <c r="AL698" s="93">
        <f>IFERROR(VLOOKUP(U698,'Վարկանիշային չափորոշիչներ'!$G$6:$GE$68,4,FALSE),0)</f>
        <v>0</v>
      </c>
      <c r="AM698" s="93">
        <f>IFERROR(VLOOKUP(V698,'Վարկանիշային չափորոշիչներ'!$G$6:$GE$68,4,FALSE),0)</f>
        <v>0</v>
      </c>
      <c r="AN698" s="93">
        <f t="shared" si="182"/>
        <v>0</v>
      </c>
    </row>
    <row r="699" spans="1:40" outlineLevel="2">
      <c r="A699" s="239">
        <v>1124</v>
      </c>
      <c r="B699" s="239">
        <v>11004</v>
      </c>
      <c r="C699" s="370" t="s">
        <v>786</v>
      </c>
      <c r="D699" s="295"/>
      <c r="E699" s="295"/>
      <c r="F699" s="241"/>
      <c r="G699" s="241"/>
      <c r="H699" s="241"/>
      <c r="I699" s="112"/>
      <c r="J699" s="112"/>
      <c r="K699" s="94"/>
      <c r="L699" s="94"/>
      <c r="M699" s="94"/>
      <c r="N699" s="94"/>
      <c r="O699" s="94"/>
      <c r="P699" s="94"/>
      <c r="Q699" s="94"/>
      <c r="R699" s="94"/>
      <c r="S699" s="94"/>
      <c r="T699" s="94"/>
      <c r="U699" s="94"/>
      <c r="V699" s="94"/>
      <c r="W699" s="93">
        <f t="shared" si="188"/>
        <v>0</v>
      </c>
      <c r="X699" s="108"/>
      <c r="Y699" s="108"/>
      <c r="Z699" s="108"/>
      <c r="AA699" s="108"/>
      <c r="AB699" s="93">
        <f>IFERROR(VLOOKUP(K699,'Վարկանիշային չափորոշիչներ'!$G$6:$GE$68,4,FALSE),0)</f>
        <v>0</v>
      </c>
      <c r="AC699" s="93">
        <f>IFERROR(VLOOKUP(L699,'Վարկանիշային չափորոշիչներ'!$G$6:$GE$68,4,FALSE),0)</f>
        <v>0</v>
      </c>
      <c r="AD699" s="93">
        <f>IFERROR(VLOOKUP(M699,'Վարկանիշային չափորոշիչներ'!$G$6:$GE$68,4,FALSE),0)</f>
        <v>0</v>
      </c>
      <c r="AE699" s="93">
        <f>IFERROR(VLOOKUP(N699,'Վարկանիշային չափորոշիչներ'!$G$6:$GE$68,4,FALSE),0)</f>
        <v>0</v>
      </c>
      <c r="AF699" s="93">
        <f>IFERROR(VLOOKUP(O699,'Վարկանիշային չափորոշիչներ'!$G$6:$GE$68,4,FALSE),0)</f>
        <v>0</v>
      </c>
      <c r="AG699" s="93">
        <f>IFERROR(VLOOKUP(P699,'Վարկանիշային չափորոշիչներ'!$G$6:$GE$68,4,FALSE),0)</f>
        <v>0</v>
      </c>
      <c r="AH699" s="93">
        <f>IFERROR(VLOOKUP(Q699,'Վարկանիշային չափորոշիչներ'!$G$6:$GE$68,4,FALSE),0)</f>
        <v>0</v>
      </c>
      <c r="AI699" s="93">
        <f>IFERROR(VLOOKUP(R699,'Վարկանիշային չափորոշիչներ'!$G$6:$GE$68,4,FALSE),0)</f>
        <v>0</v>
      </c>
      <c r="AJ699" s="93">
        <f>IFERROR(VLOOKUP(S699,'Վարկանիշային չափորոշիչներ'!$G$6:$GE$68,4,FALSE),0)</f>
        <v>0</v>
      </c>
      <c r="AK699" s="93">
        <f>IFERROR(VLOOKUP(T699,'Վարկանիշային չափորոշիչներ'!$G$6:$GE$68,4,FALSE),0)</f>
        <v>0</v>
      </c>
      <c r="AL699" s="93">
        <f>IFERROR(VLOOKUP(U699,'Վարկանիշային չափորոշիչներ'!$G$6:$GE$68,4,FALSE),0)</f>
        <v>0</v>
      </c>
      <c r="AM699" s="93">
        <f>IFERROR(VLOOKUP(V699,'Վարկանիշային չափորոշիչներ'!$G$6:$GE$68,4,FALSE),0)</f>
        <v>0</v>
      </c>
      <c r="AN699" s="93">
        <f t="shared" si="182"/>
        <v>0</v>
      </c>
    </row>
    <row r="700" spans="1:40" ht="24" outlineLevel="2">
      <c r="A700" s="239">
        <v>1124</v>
      </c>
      <c r="B700" s="239">
        <v>11005</v>
      </c>
      <c r="C700" s="333" t="s">
        <v>787</v>
      </c>
      <c r="D700" s="240"/>
      <c r="E700" s="240"/>
      <c r="F700" s="241"/>
      <c r="G700" s="242"/>
      <c r="H700" s="241"/>
      <c r="I700" s="112"/>
      <c r="J700" s="112"/>
      <c r="K700" s="94"/>
      <c r="L700" s="94"/>
      <c r="M700" s="94"/>
      <c r="N700" s="94"/>
      <c r="O700" s="94"/>
      <c r="P700" s="94"/>
      <c r="Q700" s="94"/>
      <c r="R700" s="94"/>
      <c r="S700" s="94"/>
      <c r="T700" s="94"/>
      <c r="U700" s="94"/>
      <c r="V700" s="94"/>
      <c r="W700" s="93">
        <f t="shared" si="188"/>
        <v>0</v>
      </c>
      <c r="X700" s="108"/>
      <c r="Y700" s="108"/>
      <c r="Z700" s="108"/>
      <c r="AA700" s="108"/>
      <c r="AB700" s="93">
        <f>IFERROR(VLOOKUP(K700,'Վարկանիշային չափորոշիչներ'!$G$6:$GE$68,4,FALSE),0)</f>
        <v>0</v>
      </c>
      <c r="AC700" s="93">
        <f>IFERROR(VLOOKUP(L700,'Վարկանիշային չափորոշիչներ'!$G$6:$GE$68,4,FALSE),0)</f>
        <v>0</v>
      </c>
      <c r="AD700" s="93">
        <f>IFERROR(VLOOKUP(M700,'Վարկանիշային չափորոշիչներ'!$G$6:$GE$68,4,FALSE),0)</f>
        <v>0</v>
      </c>
      <c r="AE700" s="93">
        <f>IFERROR(VLOOKUP(N700,'Վարկանիշային չափորոշիչներ'!$G$6:$GE$68,4,FALSE),0)</f>
        <v>0</v>
      </c>
      <c r="AF700" s="93">
        <f>IFERROR(VLOOKUP(O700,'Վարկանիշային չափորոշիչներ'!$G$6:$GE$68,4,FALSE),0)</f>
        <v>0</v>
      </c>
      <c r="AG700" s="93">
        <f>IFERROR(VLOOKUP(P700,'Վարկանիշային չափորոշիչներ'!$G$6:$GE$68,4,FALSE),0)</f>
        <v>0</v>
      </c>
      <c r="AH700" s="93">
        <f>IFERROR(VLOOKUP(Q700,'Վարկանիշային չափորոշիչներ'!$G$6:$GE$68,4,FALSE),0)</f>
        <v>0</v>
      </c>
      <c r="AI700" s="93">
        <f>IFERROR(VLOOKUP(R700,'Վարկանիշային չափորոշիչներ'!$G$6:$GE$68,4,FALSE),0)</f>
        <v>0</v>
      </c>
      <c r="AJ700" s="93">
        <f>IFERROR(VLOOKUP(S700,'Վարկանիշային չափորոշիչներ'!$G$6:$GE$68,4,FALSE),0)</f>
        <v>0</v>
      </c>
      <c r="AK700" s="93">
        <f>IFERROR(VLOOKUP(T700,'Վարկանիշային չափորոշիչներ'!$G$6:$GE$68,4,FALSE),0)</f>
        <v>0</v>
      </c>
      <c r="AL700" s="93">
        <f>IFERROR(VLOOKUP(U700,'Վարկանիշային չափորոշիչներ'!$G$6:$GE$68,4,FALSE),0)</f>
        <v>0</v>
      </c>
      <c r="AM700" s="93">
        <f>IFERROR(VLOOKUP(V700,'Վարկանիշային չափորոշիչներ'!$G$6:$GE$68,4,FALSE),0)</f>
        <v>0</v>
      </c>
      <c r="AN700" s="93">
        <f t="shared" si="182"/>
        <v>0</v>
      </c>
    </row>
    <row r="701" spans="1:40" ht="36" outlineLevel="2">
      <c r="A701" s="239">
        <v>1124</v>
      </c>
      <c r="B701" s="239">
        <v>11006</v>
      </c>
      <c r="C701" s="333" t="s">
        <v>788</v>
      </c>
      <c r="D701" s="240"/>
      <c r="E701" s="240"/>
      <c r="F701" s="241"/>
      <c r="G701" s="241"/>
      <c r="H701" s="241"/>
      <c r="I701" s="112"/>
      <c r="J701" s="112"/>
      <c r="K701" s="94"/>
      <c r="L701" s="94"/>
      <c r="M701" s="94"/>
      <c r="N701" s="94"/>
      <c r="O701" s="94"/>
      <c r="P701" s="94"/>
      <c r="Q701" s="94"/>
      <c r="R701" s="94"/>
      <c r="S701" s="94"/>
      <c r="T701" s="94"/>
      <c r="U701" s="94"/>
      <c r="V701" s="94"/>
      <c r="W701" s="93">
        <f t="shared" si="188"/>
        <v>0</v>
      </c>
      <c r="X701" s="108"/>
      <c r="Y701" s="108"/>
      <c r="Z701" s="108"/>
      <c r="AA701" s="108"/>
      <c r="AB701" s="93">
        <f>IFERROR(VLOOKUP(K701,'Վարկանիշային չափորոշիչներ'!$G$6:$GE$68,4,FALSE),0)</f>
        <v>0</v>
      </c>
      <c r="AC701" s="93">
        <f>IFERROR(VLOOKUP(L701,'Վարկանիշային չափորոշիչներ'!$G$6:$GE$68,4,FALSE),0)</f>
        <v>0</v>
      </c>
      <c r="AD701" s="93">
        <f>IFERROR(VLOOKUP(M701,'Վարկանիշային չափորոշիչներ'!$G$6:$GE$68,4,FALSE),0)</f>
        <v>0</v>
      </c>
      <c r="AE701" s="93">
        <f>IFERROR(VLOOKUP(N701,'Վարկանիշային չափորոշիչներ'!$G$6:$GE$68,4,FALSE),0)</f>
        <v>0</v>
      </c>
      <c r="AF701" s="93">
        <f>IFERROR(VLOOKUP(O701,'Վարկանիշային չափորոշիչներ'!$G$6:$GE$68,4,FALSE),0)</f>
        <v>0</v>
      </c>
      <c r="AG701" s="93">
        <f>IFERROR(VLOOKUP(P701,'Վարկանիշային չափորոշիչներ'!$G$6:$GE$68,4,FALSE),0)</f>
        <v>0</v>
      </c>
      <c r="AH701" s="93">
        <f>IFERROR(VLOOKUP(Q701,'Վարկանիշային չափորոշիչներ'!$G$6:$GE$68,4,FALSE),0)</f>
        <v>0</v>
      </c>
      <c r="AI701" s="93">
        <f>IFERROR(VLOOKUP(R701,'Վարկանիշային չափորոշիչներ'!$G$6:$GE$68,4,FALSE),0)</f>
        <v>0</v>
      </c>
      <c r="AJ701" s="93">
        <f>IFERROR(VLOOKUP(S701,'Վարկանիշային չափորոշիչներ'!$G$6:$GE$68,4,FALSE),0)</f>
        <v>0</v>
      </c>
      <c r="AK701" s="93">
        <f>IFERROR(VLOOKUP(T701,'Վարկանիշային չափորոշիչներ'!$G$6:$GE$68,4,FALSE),0)</f>
        <v>0</v>
      </c>
      <c r="AL701" s="93">
        <f>IFERROR(VLOOKUP(U701,'Վարկանիշային չափորոշիչներ'!$G$6:$GE$68,4,FALSE),0)</f>
        <v>0</v>
      </c>
      <c r="AM701" s="93">
        <f>IFERROR(VLOOKUP(V701,'Վարկանիշային չափորոշիչներ'!$G$6:$GE$68,4,FALSE),0)</f>
        <v>0</v>
      </c>
      <c r="AN701" s="93">
        <f t="shared" si="182"/>
        <v>0</v>
      </c>
    </row>
    <row r="702" spans="1:40" outlineLevel="2">
      <c r="A702" s="239">
        <v>1124</v>
      </c>
      <c r="B702" s="239">
        <v>11007</v>
      </c>
      <c r="C702" s="333" t="s">
        <v>789</v>
      </c>
      <c r="D702" s="240"/>
      <c r="E702" s="240"/>
      <c r="F702" s="241"/>
      <c r="G702" s="242"/>
      <c r="H702" s="241"/>
      <c r="I702" s="112"/>
      <c r="J702" s="112"/>
      <c r="K702" s="94"/>
      <c r="L702" s="94"/>
      <c r="M702" s="94"/>
      <c r="N702" s="94"/>
      <c r="O702" s="94"/>
      <c r="P702" s="94"/>
      <c r="Q702" s="94"/>
      <c r="R702" s="94"/>
      <c r="S702" s="94"/>
      <c r="T702" s="94"/>
      <c r="U702" s="94"/>
      <c r="V702" s="94"/>
      <c r="W702" s="93">
        <f t="shared" si="188"/>
        <v>0</v>
      </c>
      <c r="X702" s="108"/>
      <c r="Y702" s="108"/>
      <c r="Z702" s="108"/>
      <c r="AA702" s="108"/>
      <c r="AB702" s="93">
        <f>IFERROR(VLOOKUP(K702,'Վարկանիշային չափորոշիչներ'!$G$6:$GE$68,4,FALSE),0)</f>
        <v>0</v>
      </c>
      <c r="AC702" s="93">
        <f>IFERROR(VLOOKUP(L702,'Վարկանիշային չափորոշիչներ'!$G$6:$GE$68,4,FALSE),0)</f>
        <v>0</v>
      </c>
      <c r="AD702" s="93">
        <f>IFERROR(VLOOKUP(M702,'Վարկանիշային չափորոշիչներ'!$G$6:$GE$68,4,FALSE),0)</f>
        <v>0</v>
      </c>
      <c r="AE702" s="93">
        <f>IFERROR(VLOOKUP(N702,'Վարկանիշային չափորոշիչներ'!$G$6:$GE$68,4,FALSE),0)</f>
        <v>0</v>
      </c>
      <c r="AF702" s="93">
        <f>IFERROR(VLOOKUP(O702,'Վարկանիշային չափորոշիչներ'!$G$6:$GE$68,4,FALSE),0)</f>
        <v>0</v>
      </c>
      <c r="AG702" s="93">
        <f>IFERROR(VLOOKUP(P702,'Վարկանիշային չափորոշիչներ'!$G$6:$GE$68,4,FALSE),0)</f>
        <v>0</v>
      </c>
      <c r="AH702" s="93">
        <f>IFERROR(VLOOKUP(Q702,'Վարկանիշային չափորոշիչներ'!$G$6:$GE$68,4,FALSE),0)</f>
        <v>0</v>
      </c>
      <c r="AI702" s="93">
        <f>IFERROR(VLOOKUP(R702,'Վարկանիշային չափորոշիչներ'!$G$6:$GE$68,4,FALSE),0)</f>
        <v>0</v>
      </c>
      <c r="AJ702" s="93">
        <f>IFERROR(VLOOKUP(S702,'Վարկանիշային չափորոշիչներ'!$G$6:$GE$68,4,FALSE),0)</f>
        <v>0</v>
      </c>
      <c r="AK702" s="93">
        <f>IFERROR(VLOOKUP(T702,'Վարկանիշային չափորոշիչներ'!$G$6:$GE$68,4,FALSE),0)</f>
        <v>0</v>
      </c>
      <c r="AL702" s="93">
        <f>IFERROR(VLOOKUP(U702,'Վարկանիշային չափորոշիչներ'!$G$6:$GE$68,4,FALSE),0)</f>
        <v>0</v>
      </c>
      <c r="AM702" s="93">
        <f>IFERROR(VLOOKUP(V702,'Վարկանիշային չափորոշիչներ'!$G$6:$GE$68,4,FALSE),0)</f>
        <v>0</v>
      </c>
      <c r="AN702" s="93">
        <f t="shared" si="182"/>
        <v>0</v>
      </c>
    </row>
    <row r="703" spans="1:40" outlineLevel="2">
      <c r="A703" s="239">
        <v>1124</v>
      </c>
      <c r="B703" s="239">
        <v>32001</v>
      </c>
      <c r="C703" s="333" t="s">
        <v>790</v>
      </c>
      <c r="D703" s="240"/>
      <c r="E703" s="240"/>
      <c r="F703" s="241"/>
      <c r="G703" s="241"/>
      <c r="H703" s="241"/>
      <c r="I703" s="112"/>
      <c r="J703" s="112"/>
      <c r="K703" s="94"/>
      <c r="L703" s="94"/>
      <c r="M703" s="94"/>
      <c r="N703" s="94"/>
      <c r="O703" s="94"/>
      <c r="P703" s="94"/>
      <c r="Q703" s="94"/>
      <c r="R703" s="94"/>
      <c r="S703" s="94"/>
      <c r="T703" s="94"/>
      <c r="U703" s="94"/>
      <c r="V703" s="94"/>
      <c r="W703" s="93">
        <f t="shared" si="188"/>
        <v>0</v>
      </c>
      <c r="X703" s="108"/>
      <c r="Y703" s="108"/>
      <c r="Z703" s="108"/>
      <c r="AA703" s="108"/>
      <c r="AB703" s="93">
        <f>IFERROR(VLOOKUP(K703,'Վարկանիշային չափորոշիչներ'!$G$6:$GE$68,4,FALSE),0)</f>
        <v>0</v>
      </c>
      <c r="AC703" s="93">
        <f>IFERROR(VLOOKUP(L703,'Վարկանիշային չափորոշիչներ'!$G$6:$GE$68,4,FALSE),0)</f>
        <v>0</v>
      </c>
      <c r="AD703" s="93">
        <f>IFERROR(VLOOKUP(M703,'Վարկանիշային չափորոշիչներ'!$G$6:$GE$68,4,FALSE),0)</f>
        <v>0</v>
      </c>
      <c r="AE703" s="93">
        <f>IFERROR(VLOOKUP(N703,'Վարկանիշային չափորոշիչներ'!$G$6:$GE$68,4,FALSE),0)</f>
        <v>0</v>
      </c>
      <c r="AF703" s="93">
        <f>IFERROR(VLOOKUP(O703,'Վարկանիշային չափորոշիչներ'!$G$6:$GE$68,4,FALSE),0)</f>
        <v>0</v>
      </c>
      <c r="AG703" s="93">
        <f>IFERROR(VLOOKUP(P703,'Վարկանիշային չափորոշիչներ'!$G$6:$GE$68,4,FALSE),0)</f>
        <v>0</v>
      </c>
      <c r="AH703" s="93">
        <f>IFERROR(VLOOKUP(Q703,'Վարկանիշային չափորոշիչներ'!$G$6:$GE$68,4,FALSE),0)</f>
        <v>0</v>
      </c>
      <c r="AI703" s="93">
        <f>IFERROR(VLOOKUP(R703,'Վարկանիշային չափորոշիչներ'!$G$6:$GE$68,4,FALSE),0)</f>
        <v>0</v>
      </c>
      <c r="AJ703" s="93">
        <f>IFERROR(VLOOKUP(S703,'Վարկանիշային չափորոշիչներ'!$G$6:$GE$68,4,FALSE),0)</f>
        <v>0</v>
      </c>
      <c r="AK703" s="93">
        <f>IFERROR(VLOOKUP(T703,'Վարկանիշային չափորոշիչներ'!$G$6:$GE$68,4,FALSE),0)</f>
        <v>0</v>
      </c>
      <c r="AL703" s="93">
        <f>IFERROR(VLOOKUP(U703,'Վարկանիշային չափորոշիչներ'!$G$6:$GE$68,4,FALSE),0)</f>
        <v>0</v>
      </c>
      <c r="AM703" s="93">
        <f>IFERROR(VLOOKUP(V703,'Վարկանիշային չափորոշիչներ'!$G$6:$GE$68,4,FALSE),0)</f>
        <v>0</v>
      </c>
      <c r="AN703" s="93">
        <f t="shared" si="182"/>
        <v>0</v>
      </c>
    </row>
    <row r="704" spans="1:40" outlineLevel="2">
      <c r="A704" s="239">
        <v>1124</v>
      </c>
      <c r="B704" s="239">
        <v>32002</v>
      </c>
      <c r="C704" s="333" t="s">
        <v>791</v>
      </c>
      <c r="D704" s="240"/>
      <c r="E704" s="240"/>
      <c r="F704" s="241"/>
      <c r="G704" s="242"/>
      <c r="H704" s="242"/>
      <c r="I704" s="112"/>
      <c r="J704" s="112"/>
      <c r="K704" s="94"/>
      <c r="L704" s="94"/>
      <c r="M704" s="94"/>
      <c r="N704" s="94"/>
      <c r="O704" s="94"/>
      <c r="P704" s="94"/>
      <c r="Q704" s="94"/>
      <c r="R704" s="94"/>
      <c r="S704" s="94"/>
      <c r="T704" s="94"/>
      <c r="U704" s="94"/>
      <c r="V704" s="94"/>
      <c r="W704" s="93">
        <f t="shared" si="188"/>
        <v>0</v>
      </c>
      <c r="X704" s="108"/>
      <c r="Y704" s="108"/>
      <c r="Z704" s="108"/>
      <c r="AA704" s="108"/>
      <c r="AB704" s="93">
        <f>IFERROR(VLOOKUP(K704,'Վարկանիշային չափորոշիչներ'!$G$6:$GE$68,4,FALSE),0)</f>
        <v>0</v>
      </c>
      <c r="AC704" s="93">
        <f>IFERROR(VLOOKUP(L704,'Վարկանիշային չափորոշիչներ'!$G$6:$GE$68,4,FALSE),0)</f>
        <v>0</v>
      </c>
      <c r="AD704" s="93">
        <f>IFERROR(VLOOKUP(M704,'Վարկանիշային չափորոշիչներ'!$G$6:$GE$68,4,FALSE),0)</f>
        <v>0</v>
      </c>
      <c r="AE704" s="93">
        <f>IFERROR(VLOOKUP(N704,'Վարկանիշային չափորոշիչներ'!$G$6:$GE$68,4,FALSE),0)</f>
        <v>0</v>
      </c>
      <c r="AF704" s="93">
        <f>IFERROR(VLOOKUP(O704,'Վարկանիշային չափորոշիչներ'!$G$6:$GE$68,4,FALSE),0)</f>
        <v>0</v>
      </c>
      <c r="AG704" s="93">
        <f>IFERROR(VLOOKUP(P704,'Վարկանիշային չափորոշիչներ'!$G$6:$GE$68,4,FALSE),0)</f>
        <v>0</v>
      </c>
      <c r="AH704" s="93">
        <f>IFERROR(VLOOKUP(Q704,'Վարկանիշային չափորոշիչներ'!$G$6:$GE$68,4,FALSE),0)</f>
        <v>0</v>
      </c>
      <c r="AI704" s="93">
        <f>IFERROR(VLOOKUP(R704,'Վարկանիշային չափորոշիչներ'!$G$6:$GE$68,4,FALSE),0)</f>
        <v>0</v>
      </c>
      <c r="AJ704" s="93">
        <f>IFERROR(VLOOKUP(S704,'Վարկանիշային չափորոշիչներ'!$G$6:$GE$68,4,FALSE),0)</f>
        <v>0</v>
      </c>
      <c r="AK704" s="93">
        <f>IFERROR(VLOOKUP(T704,'Վարկանիշային չափորոշիչներ'!$G$6:$GE$68,4,FALSE),0)</f>
        <v>0</v>
      </c>
      <c r="AL704" s="93">
        <f>IFERROR(VLOOKUP(U704,'Վարկանիշային չափորոշիչներ'!$G$6:$GE$68,4,FALSE),0)</f>
        <v>0</v>
      </c>
      <c r="AM704" s="93">
        <f>IFERROR(VLOOKUP(V704,'Վարկանիշային չափորոշիչներ'!$G$6:$GE$68,4,FALSE),0)</f>
        <v>0</v>
      </c>
      <c r="AN704" s="93">
        <f t="shared" si="182"/>
        <v>0</v>
      </c>
    </row>
    <row r="705" spans="1:40" ht="24" outlineLevel="1">
      <c r="A705" s="236">
        <v>1130</v>
      </c>
      <c r="B705" s="283"/>
      <c r="C705" s="366" t="s">
        <v>792</v>
      </c>
      <c r="D705" s="237">
        <f>SUM(D706:D708)</f>
        <v>0</v>
      </c>
      <c r="E705" s="237">
        <f>SUM(E706:E708)</f>
        <v>0</v>
      </c>
      <c r="F705" s="238">
        <f t="shared" ref="F705:H705" si="189">SUM(F706:F708)</f>
        <v>0</v>
      </c>
      <c r="G705" s="238">
        <f t="shared" si="189"/>
        <v>0</v>
      </c>
      <c r="H705" s="238">
        <f t="shared" si="189"/>
        <v>0</v>
      </c>
      <c r="I705" s="114" t="s">
        <v>79</v>
      </c>
      <c r="J705" s="114" t="s">
        <v>79</v>
      </c>
      <c r="K705" s="114" t="s">
        <v>79</v>
      </c>
      <c r="L705" s="114" t="s">
        <v>79</v>
      </c>
      <c r="M705" s="114" t="s">
        <v>79</v>
      </c>
      <c r="N705" s="114" t="s">
        <v>79</v>
      </c>
      <c r="O705" s="114" t="s">
        <v>79</v>
      </c>
      <c r="P705" s="114" t="s">
        <v>79</v>
      </c>
      <c r="Q705" s="114" t="s">
        <v>79</v>
      </c>
      <c r="R705" s="114" t="s">
        <v>79</v>
      </c>
      <c r="S705" s="114" t="s">
        <v>79</v>
      </c>
      <c r="T705" s="114" t="s">
        <v>79</v>
      </c>
      <c r="U705" s="114" t="s">
        <v>79</v>
      </c>
      <c r="V705" s="114" t="s">
        <v>79</v>
      </c>
      <c r="W705" s="114" t="s">
        <v>79</v>
      </c>
      <c r="X705" s="108"/>
      <c r="Y705" s="108"/>
      <c r="Z705" s="108"/>
      <c r="AA705" s="108"/>
      <c r="AB705" s="93">
        <f>IFERROR(VLOOKUP(K705,'Վարկանիշային չափորոշիչներ'!$G$6:$GE$68,4,FALSE),0)</f>
        <v>0</v>
      </c>
      <c r="AC705" s="93">
        <f>IFERROR(VLOOKUP(L705,'Վարկանիշային չափորոշիչներ'!$G$6:$GE$68,4,FALSE),0)</f>
        <v>0</v>
      </c>
      <c r="AD705" s="93">
        <f>IFERROR(VLOOKUP(M705,'Վարկանիշային չափորոշիչներ'!$G$6:$GE$68,4,FALSE),0)</f>
        <v>0</v>
      </c>
      <c r="AE705" s="93">
        <f>IFERROR(VLOOKUP(N705,'Վարկանիշային չափորոշիչներ'!$G$6:$GE$68,4,FALSE),0)</f>
        <v>0</v>
      </c>
      <c r="AF705" s="93">
        <f>IFERROR(VLOOKUP(O705,'Վարկանիշային չափորոշիչներ'!$G$6:$GE$68,4,FALSE),0)</f>
        <v>0</v>
      </c>
      <c r="AG705" s="93">
        <f>IFERROR(VLOOKUP(P705,'Վարկանիշային չափորոշիչներ'!$G$6:$GE$68,4,FALSE),0)</f>
        <v>0</v>
      </c>
      <c r="AH705" s="93">
        <f>IFERROR(VLOOKUP(Q705,'Վարկանիշային չափորոշիչներ'!$G$6:$GE$68,4,FALSE),0)</f>
        <v>0</v>
      </c>
      <c r="AI705" s="93">
        <f>IFERROR(VLOOKUP(R705,'Վարկանիշային չափորոշիչներ'!$G$6:$GE$68,4,FALSE),0)</f>
        <v>0</v>
      </c>
      <c r="AJ705" s="93">
        <f>IFERROR(VLOOKUP(S705,'Վարկանիշային չափորոշիչներ'!$G$6:$GE$68,4,FALSE),0)</f>
        <v>0</v>
      </c>
      <c r="AK705" s="93">
        <f>IFERROR(VLOOKUP(T705,'Վարկանիշային չափորոշիչներ'!$G$6:$GE$68,4,FALSE),0)</f>
        <v>0</v>
      </c>
      <c r="AL705" s="93">
        <f>IFERROR(VLOOKUP(U705,'Վարկանիշային չափորոշիչներ'!$G$6:$GE$68,4,FALSE),0)</f>
        <v>0</v>
      </c>
      <c r="AM705" s="93">
        <f>IFERROR(VLOOKUP(V705,'Վարկանիշային չափորոշիչներ'!$G$6:$GE$68,4,FALSE),0)</f>
        <v>0</v>
      </c>
      <c r="AN705" s="93">
        <f t="shared" si="182"/>
        <v>0</v>
      </c>
    </row>
    <row r="706" spans="1:40" ht="36" outlineLevel="2">
      <c r="A706" s="239">
        <v>1130</v>
      </c>
      <c r="B706" s="239">
        <v>11001</v>
      </c>
      <c r="C706" s="333" t="s">
        <v>793</v>
      </c>
      <c r="D706" s="247"/>
      <c r="E706" s="247"/>
      <c r="F706" s="241"/>
      <c r="G706" s="241"/>
      <c r="H706" s="241"/>
      <c r="I706" s="112"/>
      <c r="J706" s="112"/>
      <c r="K706" s="94"/>
      <c r="L706" s="94"/>
      <c r="M706" s="94"/>
      <c r="N706" s="94"/>
      <c r="O706" s="94"/>
      <c r="P706" s="94"/>
      <c r="Q706" s="94"/>
      <c r="R706" s="94"/>
      <c r="S706" s="94"/>
      <c r="T706" s="94"/>
      <c r="U706" s="94"/>
      <c r="V706" s="94"/>
      <c r="W706" s="93">
        <f>AN706</f>
        <v>0</v>
      </c>
      <c r="X706" s="108"/>
      <c r="Y706" s="108"/>
      <c r="Z706" s="108"/>
      <c r="AA706" s="108"/>
      <c r="AB706" s="93">
        <f>IFERROR(VLOOKUP(K706,'Վարկանիշային չափորոշիչներ'!$G$6:$GE$68,4,FALSE),0)</f>
        <v>0</v>
      </c>
      <c r="AC706" s="93">
        <f>IFERROR(VLOOKUP(L706,'Վարկանիշային չափորոշիչներ'!$G$6:$GE$68,4,FALSE),0)</f>
        <v>0</v>
      </c>
      <c r="AD706" s="93">
        <f>IFERROR(VLOOKUP(M706,'Վարկանիշային չափորոշիչներ'!$G$6:$GE$68,4,FALSE),0)</f>
        <v>0</v>
      </c>
      <c r="AE706" s="93">
        <f>IFERROR(VLOOKUP(N706,'Վարկանիշային չափորոշիչներ'!$G$6:$GE$68,4,FALSE),0)</f>
        <v>0</v>
      </c>
      <c r="AF706" s="93">
        <f>IFERROR(VLOOKUP(O706,'Վարկանիշային չափորոշիչներ'!$G$6:$GE$68,4,FALSE),0)</f>
        <v>0</v>
      </c>
      <c r="AG706" s="93">
        <f>IFERROR(VLOOKUP(P706,'Վարկանիշային չափորոշիչներ'!$G$6:$GE$68,4,FALSE),0)</f>
        <v>0</v>
      </c>
      <c r="AH706" s="93">
        <f>IFERROR(VLOOKUP(Q706,'Վարկանիշային չափորոշիչներ'!$G$6:$GE$68,4,FALSE),0)</f>
        <v>0</v>
      </c>
      <c r="AI706" s="93">
        <f>IFERROR(VLOOKUP(R706,'Վարկանիշային չափորոշիչներ'!$G$6:$GE$68,4,FALSE),0)</f>
        <v>0</v>
      </c>
      <c r="AJ706" s="93">
        <f>IFERROR(VLOOKUP(S706,'Վարկանիշային չափորոշիչներ'!$G$6:$GE$68,4,FALSE),0)</f>
        <v>0</v>
      </c>
      <c r="AK706" s="93">
        <f>IFERROR(VLOOKUP(T706,'Վարկանիշային չափորոշիչներ'!$G$6:$GE$68,4,FALSE),0)</f>
        <v>0</v>
      </c>
      <c r="AL706" s="93">
        <f>IFERROR(VLOOKUP(U706,'Վարկանիշային չափորոշիչներ'!$G$6:$GE$68,4,FALSE),0)</f>
        <v>0</v>
      </c>
      <c r="AM706" s="93">
        <f>IFERROR(VLOOKUP(V706,'Վարկանիշային չափորոշիչներ'!$G$6:$GE$68,4,FALSE),0)</f>
        <v>0</v>
      </c>
      <c r="AN706" s="93">
        <f t="shared" si="182"/>
        <v>0</v>
      </c>
    </row>
    <row r="707" spans="1:40" ht="24" outlineLevel="2">
      <c r="A707" s="239">
        <v>1130</v>
      </c>
      <c r="B707" s="239">
        <v>11002</v>
      </c>
      <c r="C707" s="333" t="s">
        <v>794</v>
      </c>
      <c r="D707" s="247"/>
      <c r="E707" s="247"/>
      <c r="F707" s="241"/>
      <c r="G707" s="241"/>
      <c r="H707" s="241"/>
      <c r="I707" s="112"/>
      <c r="J707" s="112"/>
      <c r="K707" s="94"/>
      <c r="L707" s="94"/>
      <c r="M707" s="94"/>
      <c r="N707" s="94"/>
      <c r="O707" s="94"/>
      <c r="P707" s="94"/>
      <c r="Q707" s="94"/>
      <c r="R707" s="94"/>
      <c r="S707" s="94"/>
      <c r="T707" s="94"/>
      <c r="U707" s="94"/>
      <c r="V707" s="94"/>
      <c r="W707" s="93">
        <f>AN707</f>
        <v>0</v>
      </c>
      <c r="X707" s="108"/>
      <c r="Y707" s="108"/>
      <c r="Z707" s="108"/>
      <c r="AA707" s="108"/>
      <c r="AB707" s="93">
        <f>IFERROR(VLOOKUP(K707,'Վարկանիշային չափորոշիչներ'!$G$6:$GE$68,4,FALSE),0)</f>
        <v>0</v>
      </c>
      <c r="AC707" s="93">
        <f>IFERROR(VLOOKUP(L707,'Վարկանիշային չափորոշիչներ'!$G$6:$GE$68,4,FALSE),0)</f>
        <v>0</v>
      </c>
      <c r="AD707" s="93">
        <f>IFERROR(VLOOKUP(M707,'Վարկանիշային չափորոշիչներ'!$G$6:$GE$68,4,FALSE),0)</f>
        <v>0</v>
      </c>
      <c r="AE707" s="93">
        <f>IFERROR(VLOOKUP(N707,'Վարկանիշային չափորոշիչներ'!$G$6:$GE$68,4,FALSE),0)</f>
        <v>0</v>
      </c>
      <c r="AF707" s="93">
        <f>IFERROR(VLOOKUP(O707,'Վարկանիշային չափորոշիչներ'!$G$6:$GE$68,4,FALSE),0)</f>
        <v>0</v>
      </c>
      <c r="AG707" s="93">
        <f>IFERROR(VLOOKUP(P707,'Վարկանիշային չափորոշիչներ'!$G$6:$GE$68,4,FALSE),0)</f>
        <v>0</v>
      </c>
      <c r="AH707" s="93">
        <f>IFERROR(VLOOKUP(Q707,'Վարկանիշային չափորոշիչներ'!$G$6:$GE$68,4,FALSE),0)</f>
        <v>0</v>
      </c>
      <c r="AI707" s="93">
        <f>IFERROR(VLOOKUP(R707,'Վարկանիշային չափորոշիչներ'!$G$6:$GE$68,4,FALSE),0)</f>
        <v>0</v>
      </c>
      <c r="AJ707" s="93">
        <f>IFERROR(VLOOKUP(S707,'Վարկանիշային չափորոշիչներ'!$G$6:$GE$68,4,FALSE),0)</f>
        <v>0</v>
      </c>
      <c r="AK707" s="93">
        <f>IFERROR(VLOOKUP(T707,'Վարկանիշային չափորոշիչներ'!$G$6:$GE$68,4,FALSE),0)</f>
        <v>0</v>
      </c>
      <c r="AL707" s="93">
        <f>IFERROR(VLOOKUP(U707,'Վարկանիշային չափորոշիչներ'!$G$6:$GE$68,4,FALSE),0)</f>
        <v>0</v>
      </c>
      <c r="AM707" s="93">
        <f>IFERROR(VLOOKUP(V707,'Վարկանիշային չափորոշիչներ'!$G$6:$GE$68,4,FALSE),0)</f>
        <v>0</v>
      </c>
      <c r="AN707" s="93">
        <f t="shared" si="182"/>
        <v>0</v>
      </c>
    </row>
    <row r="708" spans="1:40" ht="60" outlineLevel="2">
      <c r="A708" s="239">
        <v>1130</v>
      </c>
      <c r="B708" s="239">
        <v>31001</v>
      </c>
      <c r="C708" s="333" t="s">
        <v>795</v>
      </c>
      <c r="D708" s="247"/>
      <c r="E708" s="247"/>
      <c r="F708" s="241"/>
      <c r="G708" s="241"/>
      <c r="H708" s="241"/>
      <c r="I708" s="112"/>
      <c r="J708" s="112"/>
      <c r="K708" s="94"/>
      <c r="L708" s="94"/>
      <c r="M708" s="94"/>
      <c r="N708" s="94"/>
      <c r="O708" s="94"/>
      <c r="P708" s="94"/>
      <c r="Q708" s="94"/>
      <c r="R708" s="94"/>
      <c r="S708" s="94"/>
      <c r="T708" s="94"/>
      <c r="U708" s="94"/>
      <c r="V708" s="94"/>
      <c r="W708" s="93">
        <f>AN708</f>
        <v>0</v>
      </c>
      <c r="X708" s="108"/>
      <c r="Y708" s="108"/>
      <c r="Z708" s="108"/>
      <c r="AA708" s="108"/>
      <c r="AB708" s="93">
        <f>IFERROR(VLOOKUP(K708,'Վարկանիշային չափորոշիչներ'!$G$6:$GE$68,4,FALSE),0)</f>
        <v>0</v>
      </c>
      <c r="AC708" s="93">
        <f>IFERROR(VLOOKUP(L708,'Վարկանիշային չափորոշիչներ'!$G$6:$GE$68,4,FALSE),0)</f>
        <v>0</v>
      </c>
      <c r="AD708" s="93">
        <f>IFERROR(VLOOKUP(M708,'Վարկանիշային չափորոշիչներ'!$G$6:$GE$68,4,FALSE),0)</f>
        <v>0</v>
      </c>
      <c r="AE708" s="93">
        <f>IFERROR(VLOOKUP(N708,'Վարկանիշային չափորոշիչներ'!$G$6:$GE$68,4,FALSE),0)</f>
        <v>0</v>
      </c>
      <c r="AF708" s="93">
        <f>IFERROR(VLOOKUP(O708,'Վարկանիշային չափորոշիչներ'!$G$6:$GE$68,4,FALSE),0)</f>
        <v>0</v>
      </c>
      <c r="AG708" s="93">
        <f>IFERROR(VLOOKUP(P708,'Վարկանիշային չափորոշիչներ'!$G$6:$GE$68,4,FALSE),0)</f>
        <v>0</v>
      </c>
      <c r="AH708" s="93">
        <f>IFERROR(VLOOKUP(Q708,'Վարկանիշային չափորոշիչներ'!$G$6:$GE$68,4,FALSE),0)</f>
        <v>0</v>
      </c>
      <c r="AI708" s="93">
        <f>IFERROR(VLOOKUP(R708,'Վարկանիշային չափորոշիչներ'!$G$6:$GE$68,4,FALSE),0)</f>
        <v>0</v>
      </c>
      <c r="AJ708" s="93">
        <f>IFERROR(VLOOKUP(S708,'Վարկանիշային չափորոշիչներ'!$G$6:$GE$68,4,FALSE),0)</f>
        <v>0</v>
      </c>
      <c r="AK708" s="93">
        <f>IFERROR(VLOOKUP(T708,'Վարկանիշային չափորոշիչներ'!$G$6:$GE$68,4,FALSE),0)</f>
        <v>0</v>
      </c>
      <c r="AL708" s="93">
        <f>IFERROR(VLOOKUP(U708,'Վարկանիշային չափորոշիչներ'!$G$6:$GE$68,4,FALSE),0)</f>
        <v>0</v>
      </c>
      <c r="AM708" s="93">
        <f>IFERROR(VLOOKUP(V708,'Վարկանիշային չափորոշիչներ'!$G$6:$GE$68,4,FALSE),0)</f>
        <v>0</v>
      </c>
      <c r="AN708" s="93">
        <f t="shared" si="182"/>
        <v>0</v>
      </c>
    </row>
    <row r="709" spans="1:40" outlineLevel="1">
      <c r="A709" s="236">
        <v>1146</v>
      </c>
      <c r="B709" s="283"/>
      <c r="C709" s="366" t="s">
        <v>796</v>
      </c>
      <c r="D709" s="237">
        <f>SUM(D710:D743)</f>
        <v>0</v>
      </c>
      <c r="E709" s="237">
        <f>SUM(E710:E743)</f>
        <v>0</v>
      </c>
      <c r="F709" s="238">
        <f t="shared" ref="F709:H709" si="190">SUM(F710:F743)</f>
        <v>0</v>
      </c>
      <c r="G709" s="238">
        <f t="shared" si="190"/>
        <v>0</v>
      </c>
      <c r="H709" s="238">
        <f t="shared" si="190"/>
        <v>0</v>
      </c>
      <c r="I709" s="114" t="s">
        <v>79</v>
      </c>
      <c r="J709" s="114" t="s">
        <v>79</v>
      </c>
      <c r="K709" s="114" t="s">
        <v>79</v>
      </c>
      <c r="L709" s="114" t="s">
        <v>79</v>
      </c>
      <c r="M709" s="114" t="s">
        <v>79</v>
      </c>
      <c r="N709" s="114" t="s">
        <v>79</v>
      </c>
      <c r="O709" s="114" t="s">
        <v>79</v>
      </c>
      <c r="P709" s="114" t="s">
        <v>79</v>
      </c>
      <c r="Q709" s="114" t="s">
        <v>79</v>
      </c>
      <c r="R709" s="114" t="s">
        <v>79</v>
      </c>
      <c r="S709" s="114" t="s">
        <v>79</v>
      </c>
      <c r="T709" s="114" t="s">
        <v>79</v>
      </c>
      <c r="U709" s="114" t="s">
        <v>79</v>
      </c>
      <c r="V709" s="114" t="s">
        <v>79</v>
      </c>
      <c r="W709" s="114" t="s">
        <v>79</v>
      </c>
      <c r="X709" s="108"/>
      <c r="Y709" s="108"/>
      <c r="Z709" s="108"/>
      <c r="AA709" s="108"/>
      <c r="AB709" s="93">
        <f>IFERROR(VLOOKUP(K709,'Վարկանիշային չափորոշիչներ'!$G$6:$GE$68,4,FALSE),0)</f>
        <v>0</v>
      </c>
      <c r="AC709" s="93">
        <f>IFERROR(VLOOKUP(L709,'Վարկանիշային չափորոշիչներ'!$G$6:$GE$68,4,FALSE),0)</f>
        <v>0</v>
      </c>
      <c r="AD709" s="93">
        <f>IFERROR(VLOOKUP(M709,'Վարկանիշային չափորոշիչներ'!$G$6:$GE$68,4,FALSE),0)</f>
        <v>0</v>
      </c>
      <c r="AE709" s="93">
        <f>IFERROR(VLOOKUP(N709,'Վարկանիշային չափորոշիչներ'!$G$6:$GE$68,4,FALSE),0)</f>
        <v>0</v>
      </c>
      <c r="AF709" s="93">
        <f>IFERROR(VLOOKUP(O709,'Վարկանիշային չափորոշիչներ'!$G$6:$GE$68,4,FALSE),0)</f>
        <v>0</v>
      </c>
      <c r="AG709" s="93">
        <f>IFERROR(VLOOKUP(P709,'Վարկանիշային չափորոշիչներ'!$G$6:$GE$68,4,FALSE),0)</f>
        <v>0</v>
      </c>
      <c r="AH709" s="93">
        <f>IFERROR(VLOOKUP(Q709,'Վարկանիշային չափորոշիչներ'!$G$6:$GE$68,4,FALSE),0)</f>
        <v>0</v>
      </c>
      <c r="AI709" s="93">
        <f>IFERROR(VLOOKUP(R709,'Վարկանիշային չափորոշիչներ'!$G$6:$GE$68,4,FALSE),0)</f>
        <v>0</v>
      </c>
      <c r="AJ709" s="93">
        <f>IFERROR(VLOOKUP(S709,'Վարկանիշային չափորոշիչներ'!$G$6:$GE$68,4,FALSE),0)</f>
        <v>0</v>
      </c>
      <c r="AK709" s="93">
        <f>IFERROR(VLOOKUP(T709,'Վարկանիշային չափորոշիչներ'!$G$6:$GE$68,4,FALSE),0)</f>
        <v>0</v>
      </c>
      <c r="AL709" s="93">
        <f>IFERROR(VLOOKUP(U709,'Վարկանիշային չափորոշիչներ'!$G$6:$GE$68,4,FALSE),0)</f>
        <v>0</v>
      </c>
      <c r="AM709" s="93">
        <f>IFERROR(VLOOKUP(V709,'Վարկանիշային չափորոշիչներ'!$G$6:$GE$68,4,FALSE),0)</f>
        <v>0</v>
      </c>
      <c r="AN709" s="93">
        <f t="shared" si="182"/>
        <v>0</v>
      </c>
    </row>
    <row r="710" spans="1:40" outlineLevel="2">
      <c r="A710" s="239">
        <v>1146</v>
      </c>
      <c r="B710" s="239">
        <v>11001</v>
      </c>
      <c r="C710" s="333" t="s">
        <v>797</v>
      </c>
      <c r="D710" s="240"/>
      <c r="E710" s="240"/>
      <c r="F710" s="276"/>
      <c r="G710" s="276"/>
      <c r="H710" s="276"/>
      <c r="I710" s="122"/>
      <c r="J710" s="122"/>
      <c r="K710" s="95"/>
      <c r="L710" s="95"/>
      <c r="M710" s="95"/>
      <c r="N710" s="95"/>
      <c r="O710" s="95"/>
      <c r="P710" s="95"/>
      <c r="Q710" s="95"/>
      <c r="R710" s="95"/>
      <c r="S710" s="95"/>
      <c r="T710" s="95"/>
      <c r="U710" s="95"/>
      <c r="V710" s="95"/>
      <c r="W710" s="93">
        <f t="shared" ref="W710:W733" si="191">AN710</f>
        <v>0</v>
      </c>
      <c r="X710" s="108"/>
      <c r="Y710" s="108"/>
      <c r="Z710" s="108"/>
      <c r="AA710" s="108"/>
      <c r="AB710" s="93">
        <f>IFERROR(VLOOKUP(K710,'Վարկանիշային չափորոշիչներ'!$G$6:$GE$68,4,FALSE),0)</f>
        <v>0</v>
      </c>
      <c r="AC710" s="93">
        <f>IFERROR(VLOOKUP(L710,'Վարկանիշային չափորոշիչներ'!$G$6:$GE$68,4,FALSE),0)</f>
        <v>0</v>
      </c>
      <c r="AD710" s="93">
        <f>IFERROR(VLOOKUP(M710,'Վարկանիշային չափորոշիչներ'!$G$6:$GE$68,4,FALSE),0)</f>
        <v>0</v>
      </c>
      <c r="AE710" s="93">
        <f>IFERROR(VLOOKUP(N710,'Վարկանիշային չափորոշիչներ'!$G$6:$GE$68,4,FALSE),0)</f>
        <v>0</v>
      </c>
      <c r="AF710" s="93">
        <f>IFERROR(VLOOKUP(O710,'Վարկանիշային չափորոշիչներ'!$G$6:$GE$68,4,FALSE),0)</f>
        <v>0</v>
      </c>
      <c r="AG710" s="93">
        <f>IFERROR(VLOOKUP(P710,'Վարկանիշային չափորոշիչներ'!$G$6:$GE$68,4,FALSE),0)</f>
        <v>0</v>
      </c>
      <c r="AH710" s="93">
        <f>IFERROR(VLOOKUP(Q710,'Վարկանիշային չափորոշիչներ'!$G$6:$GE$68,4,FALSE),0)</f>
        <v>0</v>
      </c>
      <c r="AI710" s="93">
        <f>IFERROR(VLOOKUP(R710,'Վարկանիշային չափորոշիչներ'!$G$6:$GE$68,4,FALSE),0)</f>
        <v>0</v>
      </c>
      <c r="AJ710" s="93">
        <f>IFERROR(VLOOKUP(S710,'Վարկանիշային չափորոշիչներ'!$G$6:$GE$68,4,FALSE),0)</f>
        <v>0</v>
      </c>
      <c r="AK710" s="93">
        <f>IFERROR(VLOOKUP(T710,'Վարկանիշային չափորոշիչներ'!$G$6:$GE$68,4,FALSE),0)</f>
        <v>0</v>
      </c>
      <c r="AL710" s="93">
        <f>IFERROR(VLOOKUP(U710,'Վարկանիշային չափորոշիչներ'!$G$6:$GE$68,4,FALSE),0)</f>
        <v>0</v>
      </c>
      <c r="AM710" s="93">
        <f>IFERROR(VLOOKUP(V710,'Վարկանիշային չափորոշիչներ'!$G$6:$GE$68,4,FALSE),0)</f>
        <v>0</v>
      </c>
      <c r="AN710" s="93">
        <f t="shared" si="182"/>
        <v>0</v>
      </c>
    </row>
    <row r="711" spans="1:40" outlineLevel="2">
      <c r="A711" s="239">
        <v>1146</v>
      </c>
      <c r="B711" s="239">
        <v>11002</v>
      </c>
      <c r="C711" s="333" t="s">
        <v>798</v>
      </c>
      <c r="D711" s="240"/>
      <c r="E711" s="240"/>
      <c r="F711" s="272"/>
      <c r="G711" s="272"/>
      <c r="H711" s="272"/>
      <c r="I711" s="122"/>
      <c r="J711" s="122"/>
      <c r="K711" s="95"/>
      <c r="L711" s="95"/>
      <c r="M711" s="95"/>
      <c r="N711" s="95"/>
      <c r="O711" s="95"/>
      <c r="P711" s="95"/>
      <c r="Q711" s="95"/>
      <c r="R711" s="95"/>
      <c r="S711" s="95"/>
      <c r="T711" s="95"/>
      <c r="U711" s="95"/>
      <c r="V711" s="95"/>
      <c r="W711" s="93">
        <f t="shared" si="191"/>
        <v>0</v>
      </c>
      <c r="X711" s="108"/>
      <c r="Y711" s="108"/>
      <c r="Z711" s="108"/>
      <c r="AA711" s="108"/>
      <c r="AB711" s="93">
        <f>IFERROR(VLOOKUP(K711,'Վարկանիշային չափորոշիչներ'!$G$6:$GE$68,4,FALSE),0)</f>
        <v>0</v>
      </c>
      <c r="AC711" s="93">
        <f>IFERROR(VLOOKUP(L711,'Վարկանիշային չափորոշիչներ'!$G$6:$GE$68,4,FALSE),0)</f>
        <v>0</v>
      </c>
      <c r="AD711" s="93">
        <f>IFERROR(VLOOKUP(M711,'Վարկանիշային չափորոշիչներ'!$G$6:$GE$68,4,FALSE),0)</f>
        <v>0</v>
      </c>
      <c r="AE711" s="93">
        <f>IFERROR(VLOOKUP(N711,'Վարկանիշային չափորոշիչներ'!$G$6:$GE$68,4,FALSE),0)</f>
        <v>0</v>
      </c>
      <c r="AF711" s="93">
        <f>IFERROR(VLOOKUP(O711,'Վարկանիշային չափորոշիչներ'!$G$6:$GE$68,4,FALSE),0)</f>
        <v>0</v>
      </c>
      <c r="AG711" s="93">
        <f>IFERROR(VLOOKUP(P711,'Վարկանիշային չափորոշիչներ'!$G$6:$GE$68,4,FALSE),0)</f>
        <v>0</v>
      </c>
      <c r="AH711" s="93">
        <f>IFERROR(VLOOKUP(Q711,'Վարկանիշային չափորոշիչներ'!$G$6:$GE$68,4,FALSE),0)</f>
        <v>0</v>
      </c>
      <c r="AI711" s="93">
        <f>IFERROR(VLOOKUP(R711,'Վարկանիշային չափորոշիչներ'!$G$6:$GE$68,4,FALSE),0)</f>
        <v>0</v>
      </c>
      <c r="AJ711" s="93">
        <f>IFERROR(VLOOKUP(S711,'Վարկանիշային չափորոշիչներ'!$G$6:$GE$68,4,FALSE),0)</f>
        <v>0</v>
      </c>
      <c r="AK711" s="93">
        <f>IFERROR(VLOOKUP(T711,'Վարկանիշային չափորոշիչներ'!$G$6:$GE$68,4,FALSE),0)</f>
        <v>0</v>
      </c>
      <c r="AL711" s="93">
        <f>IFERROR(VLOOKUP(U711,'Վարկանիշային չափորոշիչներ'!$G$6:$GE$68,4,FALSE),0)</f>
        <v>0</v>
      </c>
      <c r="AM711" s="93">
        <f>IFERROR(VLOOKUP(V711,'Վարկանիշային չափորոշիչներ'!$G$6:$GE$68,4,FALSE),0)</f>
        <v>0</v>
      </c>
      <c r="AN711" s="93">
        <f t="shared" si="182"/>
        <v>0</v>
      </c>
    </row>
    <row r="712" spans="1:40" outlineLevel="2">
      <c r="A712" s="239">
        <v>1146</v>
      </c>
      <c r="B712" s="239">
        <v>11003</v>
      </c>
      <c r="C712" s="333" t="s">
        <v>799</v>
      </c>
      <c r="D712" s="240"/>
      <c r="E712" s="240"/>
      <c r="F712" s="276"/>
      <c r="G712" s="276"/>
      <c r="H712" s="276"/>
      <c r="I712" s="122"/>
      <c r="J712" s="122"/>
      <c r="K712" s="95"/>
      <c r="L712" s="95"/>
      <c r="M712" s="95"/>
      <c r="N712" s="95"/>
      <c r="O712" s="95"/>
      <c r="P712" s="95"/>
      <c r="Q712" s="95"/>
      <c r="R712" s="95"/>
      <c r="S712" s="95"/>
      <c r="T712" s="95"/>
      <c r="U712" s="95"/>
      <c r="V712" s="95"/>
      <c r="W712" s="93">
        <f t="shared" si="191"/>
        <v>0</v>
      </c>
      <c r="X712" s="108"/>
      <c r="Y712" s="108"/>
      <c r="Z712" s="108"/>
      <c r="AA712" s="108"/>
      <c r="AB712" s="93">
        <f>IFERROR(VLOOKUP(K712,'Վարկանիշային չափորոշիչներ'!$G$6:$GE$68,4,FALSE),0)</f>
        <v>0</v>
      </c>
      <c r="AC712" s="93">
        <f>IFERROR(VLOOKUP(L712,'Վարկանիշային չափորոշիչներ'!$G$6:$GE$68,4,FALSE),0)</f>
        <v>0</v>
      </c>
      <c r="AD712" s="93">
        <f>IFERROR(VLOOKUP(M712,'Վարկանիշային չափորոշիչներ'!$G$6:$GE$68,4,FALSE),0)</f>
        <v>0</v>
      </c>
      <c r="AE712" s="93">
        <f>IFERROR(VLOOKUP(N712,'Վարկանիշային չափորոշիչներ'!$G$6:$GE$68,4,FALSE),0)</f>
        <v>0</v>
      </c>
      <c r="AF712" s="93">
        <f>IFERROR(VLOOKUP(O712,'Վարկանիշային չափորոշիչներ'!$G$6:$GE$68,4,FALSE),0)</f>
        <v>0</v>
      </c>
      <c r="AG712" s="93">
        <f>IFERROR(VLOOKUP(P712,'Վարկանիշային չափորոշիչներ'!$G$6:$GE$68,4,FALSE),0)</f>
        <v>0</v>
      </c>
      <c r="AH712" s="93">
        <f>IFERROR(VLOOKUP(Q712,'Վարկանիշային չափորոշիչներ'!$G$6:$GE$68,4,FALSE),0)</f>
        <v>0</v>
      </c>
      <c r="AI712" s="93">
        <f>IFERROR(VLOOKUP(R712,'Վարկանիշային չափորոշիչներ'!$G$6:$GE$68,4,FALSE),0)</f>
        <v>0</v>
      </c>
      <c r="AJ712" s="93">
        <f>IFERROR(VLOOKUP(S712,'Վարկանիշային չափորոշիչներ'!$G$6:$GE$68,4,FALSE),0)</f>
        <v>0</v>
      </c>
      <c r="AK712" s="93">
        <f>IFERROR(VLOOKUP(T712,'Վարկանիշային չափորոշիչներ'!$G$6:$GE$68,4,FALSE),0)</f>
        <v>0</v>
      </c>
      <c r="AL712" s="93">
        <f>IFERROR(VLOOKUP(U712,'Վարկանիշային չափորոշիչներ'!$G$6:$GE$68,4,FALSE),0)</f>
        <v>0</v>
      </c>
      <c r="AM712" s="93">
        <f>IFERROR(VLOOKUP(V712,'Վարկանիշային չափորոշիչներ'!$G$6:$GE$68,4,FALSE),0)</f>
        <v>0</v>
      </c>
      <c r="AN712" s="93">
        <f t="shared" si="182"/>
        <v>0</v>
      </c>
    </row>
    <row r="713" spans="1:40" outlineLevel="2">
      <c r="A713" s="239">
        <v>1146</v>
      </c>
      <c r="B713" s="239">
        <v>11004</v>
      </c>
      <c r="C713" s="333" t="s">
        <v>800</v>
      </c>
      <c r="D713" s="240"/>
      <c r="E713" s="240"/>
      <c r="F713" s="276"/>
      <c r="G713" s="276"/>
      <c r="H713" s="276"/>
      <c r="I713" s="122"/>
      <c r="J713" s="122"/>
      <c r="K713" s="95"/>
      <c r="L713" s="95"/>
      <c r="M713" s="95"/>
      <c r="N713" s="95"/>
      <c r="O713" s="95"/>
      <c r="P713" s="95"/>
      <c r="Q713" s="95"/>
      <c r="R713" s="95"/>
      <c r="S713" s="95"/>
      <c r="T713" s="95"/>
      <c r="U713" s="95"/>
      <c r="V713" s="95"/>
      <c r="W713" s="93">
        <f t="shared" si="191"/>
        <v>0</v>
      </c>
      <c r="X713" s="108"/>
      <c r="Y713" s="108"/>
      <c r="Z713" s="108"/>
      <c r="AA713" s="108"/>
      <c r="AB713" s="93">
        <f>IFERROR(VLOOKUP(K713,'Վարկանիշային չափորոշիչներ'!$G$6:$GE$68,4,FALSE),0)</f>
        <v>0</v>
      </c>
      <c r="AC713" s="93">
        <f>IFERROR(VLOOKUP(L713,'Վարկանիշային չափորոշիչներ'!$G$6:$GE$68,4,FALSE),0)</f>
        <v>0</v>
      </c>
      <c r="AD713" s="93">
        <f>IFERROR(VLOOKUP(M713,'Վարկանիշային չափորոշիչներ'!$G$6:$GE$68,4,FALSE),0)</f>
        <v>0</v>
      </c>
      <c r="AE713" s="93">
        <f>IFERROR(VLOOKUP(N713,'Վարկանիշային չափորոշիչներ'!$G$6:$GE$68,4,FALSE),0)</f>
        <v>0</v>
      </c>
      <c r="AF713" s="93">
        <f>IFERROR(VLOOKUP(O713,'Վարկանիշային չափորոշիչներ'!$G$6:$GE$68,4,FALSE),0)</f>
        <v>0</v>
      </c>
      <c r="AG713" s="93">
        <f>IFERROR(VLOOKUP(P713,'Վարկանիշային չափորոշիչներ'!$G$6:$GE$68,4,FALSE),0)</f>
        <v>0</v>
      </c>
      <c r="AH713" s="93">
        <f>IFERROR(VLOOKUP(Q713,'Վարկանիշային չափորոշիչներ'!$G$6:$GE$68,4,FALSE),0)</f>
        <v>0</v>
      </c>
      <c r="AI713" s="93">
        <f>IFERROR(VLOOKUP(R713,'Վարկանիշային չափորոշիչներ'!$G$6:$GE$68,4,FALSE),0)</f>
        <v>0</v>
      </c>
      <c r="AJ713" s="93">
        <f>IFERROR(VLOOKUP(S713,'Վարկանիշային չափորոշիչներ'!$G$6:$GE$68,4,FALSE),0)</f>
        <v>0</v>
      </c>
      <c r="AK713" s="93">
        <f>IFERROR(VLOOKUP(T713,'Վարկանիշային չափորոշիչներ'!$G$6:$GE$68,4,FALSE),0)</f>
        <v>0</v>
      </c>
      <c r="AL713" s="93">
        <f>IFERROR(VLOOKUP(U713,'Վարկանիշային չափորոշիչներ'!$G$6:$GE$68,4,FALSE),0)</f>
        <v>0</v>
      </c>
      <c r="AM713" s="93">
        <f>IFERROR(VLOOKUP(V713,'Վարկանիշային չափորոշիչներ'!$G$6:$GE$68,4,FALSE),0)</f>
        <v>0</v>
      </c>
      <c r="AN713" s="93">
        <f t="shared" si="182"/>
        <v>0</v>
      </c>
    </row>
    <row r="714" spans="1:40" outlineLevel="2">
      <c r="A714" s="239">
        <v>1146</v>
      </c>
      <c r="B714" s="239">
        <v>11005</v>
      </c>
      <c r="C714" s="333" t="s">
        <v>801</v>
      </c>
      <c r="D714" s="240"/>
      <c r="E714" s="240"/>
      <c r="F714" s="276"/>
      <c r="G714" s="276"/>
      <c r="H714" s="276"/>
      <c r="I714" s="122"/>
      <c r="J714" s="122"/>
      <c r="K714" s="95"/>
      <c r="L714" s="95"/>
      <c r="M714" s="95"/>
      <c r="N714" s="95"/>
      <c r="O714" s="95"/>
      <c r="P714" s="95"/>
      <c r="Q714" s="95"/>
      <c r="R714" s="95"/>
      <c r="S714" s="95"/>
      <c r="T714" s="95"/>
      <c r="U714" s="95"/>
      <c r="V714" s="95"/>
      <c r="W714" s="93">
        <f t="shared" si="191"/>
        <v>0</v>
      </c>
      <c r="X714" s="108"/>
      <c r="Y714" s="108"/>
      <c r="Z714" s="108"/>
      <c r="AA714" s="108"/>
      <c r="AB714" s="93">
        <f>IFERROR(VLOOKUP(K714,'Վարկանիշային չափորոշիչներ'!$G$6:$GE$68,4,FALSE),0)</f>
        <v>0</v>
      </c>
      <c r="AC714" s="93">
        <f>IFERROR(VLOOKUP(L714,'Վարկանիշային չափորոշիչներ'!$G$6:$GE$68,4,FALSE),0)</f>
        <v>0</v>
      </c>
      <c r="AD714" s="93">
        <f>IFERROR(VLOOKUP(M714,'Վարկանիշային չափորոշիչներ'!$G$6:$GE$68,4,FALSE),0)</f>
        <v>0</v>
      </c>
      <c r="AE714" s="93">
        <f>IFERROR(VLOOKUP(N714,'Վարկանիշային չափորոշիչներ'!$G$6:$GE$68,4,FALSE),0)</f>
        <v>0</v>
      </c>
      <c r="AF714" s="93">
        <f>IFERROR(VLOOKUP(O714,'Վարկանիշային չափորոշիչներ'!$G$6:$GE$68,4,FALSE),0)</f>
        <v>0</v>
      </c>
      <c r="AG714" s="93">
        <f>IFERROR(VLOOKUP(P714,'Վարկանիշային չափորոշիչներ'!$G$6:$GE$68,4,FALSE),0)</f>
        <v>0</v>
      </c>
      <c r="AH714" s="93">
        <f>IFERROR(VLOOKUP(Q714,'Վարկանիշային չափորոշիչներ'!$G$6:$GE$68,4,FALSE),0)</f>
        <v>0</v>
      </c>
      <c r="AI714" s="93">
        <f>IFERROR(VLOOKUP(R714,'Վարկանիշային չափորոշիչներ'!$G$6:$GE$68,4,FALSE),0)</f>
        <v>0</v>
      </c>
      <c r="AJ714" s="93">
        <f>IFERROR(VLOOKUP(S714,'Վարկանիշային չափորոշիչներ'!$G$6:$GE$68,4,FALSE),0)</f>
        <v>0</v>
      </c>
      <c r="AK714" s="93">
        <f>IFERROR(VLOOKUP(T714,'Վարկանիշային չափորոշիչներ'!$G$6:$GE$68,4,FALSE),0)</f>
        <v>0</v>
      </c>
      <c r="AL714" s="93">
        <f>IFERROR(VLOOKUP(U714,'Վարկանիշային չափորոշիչներ'!$G$6:$GE$68,4,FALSE),0)</f>
        <v>0</v>
      </c>
      <c r="AM714" s="93">
        <f>IFERROR(VLOOKUP(V714,'Վարկանիշային չափորոշիչներ'!$G$6:$GE$68,4,FALSE),0)</f>
        <v>0</v>
      </c>
      <c r="AN714" s="93">
        <f t="shared" si="182"/>
        <v>0</v>
      </c>
    </row>
    <row r="715" spans="1:40" outlineLevel="2">
      <c r="A715" s="239">
        <v>1146</v>
      </c>
      <c r="B715" s="239">
        <v>11006</v>
      </c>
      <c r="C715" s="333" t="s">
        <v>802</v>
      </c>
      <c r="D715" s="240"/>
      <c r="E715" s="240"/>
      <c r="F715" s="276"/>
      <c r="G715" s="276"/>
      <c r="H715" s="276"/>
      <c r="I715" s="122"/>
      <c r="J715" s="122"/>
      <c r="K715" s="95"/>
      <c r="L715" s="95"/>
      <c r="M715" s="95"/>
      <c r="N715" s="95"/>
      <c r="O715" s="95"/>
      <c r="P715" s="95"/>
      <c r="Q715" s="95"/>
      <c r="R715" s="95"/>
      <c r="S715" s="95"/>
      <c r="T715" s="95"/>
      <c r="U715" s="95"/>
      <c r="V715" s="95"/>
      <c r="W715" s="93">
        <f t="shared" si="191"/>
        <v>0</v>
      </c>
      <c r="X715" s="108"/>
      <c r="Y715" s="108"/>
      <c r="Z715" s="108"/>
      <c r="AA715" s="108"/>
      <c r="AB715" s="93">
        <f>IFERROR(VLOOKUP(K715,'Վարկանիշային չափորոշիչներ'!$G$6:$GE$68,4,FALSE),0)</f>
        <v>0</v>
      </c>
      <c r="AC715" s="93">
        <f>IFERROR(VLOOKUP(L715,'Վարկանիշային չափորոշիչներ'!$G$6:$GE$68,4,FALSE),0)</f>
        <v>0</v>
      </c>
      <c r="AD715" s="93">
        <f>IFERROR(VLOOKUP(M715,'Վարկանիշային չափորոշիչներ'!$G$6:$GE$68,4,FALSE),0)</f>
        <v>0</v>
      </c>
      <c r="AE715" s="93">
        <f>IFERROR(VLOOKUP(N715,'Վարկանիշային չափորոշիչներ'!$G$6:$GE$68,4,FALSE),0)</f>
        <v>0</v>
      </c>
      <c r="AF715" s="93">
        <f>IFERROR(VLOOKUP(O715,'Վարկանիշային չափորոշիչներ'!$G$6:$GE$68,4,FALSE),0)</f>
        <v>0</v>
      </c>
      <c r="AG715" s="93">
        <f>IFERROR(VLOOKUP(P715,'Վարկանիշային չափորոշիչներ'!$G$6:$GE$68,4,FALSE),0)</f>
        <v>0</v>
      </c>
      <c r="AH715" s="93">
        <f>IFERROR(VLOOKUP(Q715,'Վարկանիշային չափորոշիչներ'!$G$6:$GE$68,4,FALSE),0)</f>
        <v>0</v>
      </c>
      <c r="AI715" s="93">
        <f>IFERROR(VLOOKUP(R715,'Վարկանիշային չափորոշիչներ'!$G$6:$GE$68,4,FALSE),0)</f>
        <v>0</v>
      </c>
      <c r="AJ715" s="93">
        <f>IFERROR(VLOOKUP(S715,'Վարկանիշային չափորոշիչներ'!$G$6:$GE$68,4,FALSE),0)</f>
        <v>0</v>
      </c>
      <c r="AK715" s="93">
        <f>IFERROR(VLOOKUP(T715,'Վարկանիշային չափորոշիչներ'!$G$6:$GE$68,4,FALSE),0)</f>
        <v>0</v>
      </c>
      <c r="AL715" s="93">
        <f>IFERROR(VLOOKUP(U715,'Վարկանիշային չափորոշիչներ'!$G$6:$GE$68,4,FALSE),0)</f>
        <v>0</v>
      </c>
      <c r="AM715" s="93">
        <f>IFERROR(VLOOKUP(V715,'Վարկանիշային չափորոշիչներ'!$G$6:$GE$68,4,FALSE),0)</f>
        <v>0</v>
      </c>
      <c r="AN715" s="93">
        <f t="shared" si="182"/>
        <v>0</v>
      </c>
    </row>
    <row r="716" spans="1:40" outlineLevel="2">
      <c r="A716" s="239">
        <v>1146</v>
      </c>
      <c r="B716" s="239">
        <v>11010</v>
      </c>
      <c r="C716" s="333" t="s">
        <v>803</v>
      </c>
      <c r="D716" s="240"/>
      <c r="E716" s="240"/>
      <c r="F716" s="276"/>
      <c r="G716" s="276"/>
      <c r="H716" s="276"/>
      <c r="I716" s="122"/>
      <c r="J716" s="122"/>
      <c r="K716" s="95"/>
      <c r="L716" s="95"/>
      <c r="M716" s="95"/>
      <c r="N716" s="95"/>
      <c r="O716" s="95"/>
      <c r="P716" s="95"/>
      <c r="Q716" s="95"/>
      <c r="R716" s="95"/>
      <c r="S716" s="95"/>
      <c r="T716" s="95"/>
      <c r="U716" s="95"/>
      <c r="V716" s="95"/>
      <c r="W716" s="93">
        <f t="shared" si="191"/>
        <v>0</v>
      </c>
      <c r="X716" s="108"/>
      <c r="Y716" s="108"/>
      <c r="Z716" s="108"/>
      <c r="AA716" s="108"/>
      <c r="AB716" s="93">
        <f>IFERROR(VLOOKUP(K716,'Վարկանիշային չափորոշիչներ'!$G$6:$GE$68,4,FALSE),0)</f>
        <v>0</v>
      </c>
      <c r="AC716" s="93">
        <f>IFERROR(VLOOKUP(L716,'Վարկանիշային չափորոշիչներ'!$G$6:$GE$68,4,FALSE),0)</f>
        <v>0</v>
      </c>
      <c r="AD716" s="93">
        <f>IFERROR(VLOOKUP(M716,'Վարկանիշային չափորոշիչներ'!$G$6:$GE$68,4,FALSE),0)</f>
        <v>0</v>
      </c>
      <c r="AE716" s="93">
        <f>IFERROR(VLOOKUP(N716,'Վարկանիշային չափորոշիչներ'!$G$6:$GE$68,4,FALSE),0)</f>
        <v>0</v>
      </c>
      <c r="AF716" s="93">
        <f>IFERROR(VLOOKUP(O716,'Վարկանիշային չափորոշիչներ'!$G$6:$GE$68,4,FALSE),0)</f>
        <v>0</v>
      </c>
      <c r="AG716" s="93">
        <f>IFERROR(VLOOKUP(P716,'Վարկանիշային չափորոշիչներ'!$G$6:$GE$68,4,FALSE),0)</f>
        <v>0</v>
      </c>
      <c r="AH716" s="93">
        <f>IFERROR(VLOOKUP(Q716,'Վարկանիշային չափորոշիչներ'!$G$6:$GE$68,4,FALSE),0)</f>
        <v>0</v>
      </c>
      <c r="AI716" s="93">
        <f>IFERROR(VLOOKUP(R716,'Վարկանիշային չափորոշիչներ'!$G$6:$GE$68,4,FALSE),0)</f>
        <v>0</v>
      </c>
      <c r="AJ716" s="93">
        <f>IFERROR(VLOOKUP(S716,'Վարկանիշային չափորոշիչներ'!$G$6:$GE$68,4,FALSE),0)</f>
        <v>0</v>
      </c>
      <c r="AK716" s="93">
        <f>IFERROR(VLOOKUP(T716,'Վարկանիշային չափորոշիչներ'!$G$6:$GE$68,4,FALSE),0)</f>
        <v>0</v>
      </c>
      <c r="AL716" s="93">
        <f>IFERROR(VLOOKUP(U716,'Վարկանիշային չափորոշիչներ'!$G$6:$GE$68,4,FALSE),0)</f>
        <v>0</v>
      </c>
      <c r="AM716" s="93">
        <f>IFERROR(VLOOKUP(V716,'Վարկանիշային չափորոշիչներ'!$G$6:$GE$68,4,FALSE),0)</f>
        <v>0</v>
      </c>
      <c r="AN716" s="93">
        <f t="shared" ref="AN716:AN758" si="192">SUM(AB716:AM716)</f>
        <v>0</v>
      </c>
    </row>
    <row r="717" spans="1:40" outlineLevel="2">
      <c r="A717" s="239">
        <v>1146</v>
      </c>
      <c r="B717" s="239">
        <v>11011</v>
      </c>
      <c r="C717" s="333" t="s">
        <v>804</v>
      </c>
      <c r="D717" s="240"/>
      <c r="E717" s="240"/>
      <c r="F717" s="276"/>
      <c r="G717" s="276"/>
      <c r="H717" s="276"/>
      <c r="I717" s="122"/>
      <c r="J717" s="122"/>
      <c r="K717" s="95"/>
      <c r="L717" s="95"/>
      <c r="M717" s="95"/>
      <c r="N717" s="95"/>
      <c r="O717" s="95"/>
      <c r="P717" s="95"/>
      <c r="Q717" s="95"/>
      <c r="R717" s="95"/>
      <c r="S717" s="95"/>
      <c r="T717" s="95"/>
      <c r="U717" s="95"/>
      <c r="V717" s="95"/>
      <c r="W717" s="93">
        <f t="shared" si="191"/>
        <v>0</v>
      </c>
      <c r="X717" s="108"/>
      <c r="Y717" s="108"/>
      <c r="Z717" s="108"/>
      <c r="AA717" s="108"/>
      <c r="AB717" s="93">
        <f>IFERROR(VLOOKUP(K717,'Վարկանիշային չափորոշիչներ'!$G$6:$GE$68,4,FALSE),0)</f>
        <v>0</v>
      </c>
      <c r="AC717" s="93">
        <f>IFERROR(VLOOKUP(L717,'Վարկանիշային չափորոշիչներ'!$G$6:$GE$68,4,FALSE),0)</f>
        <v>0</v>
      </c>
      <c r="AD717" s="93">
        <f>IFERROR(VLOOKUP(M717,'Վարկանիշային չափորոշիչներ'!$G$6:$GE$68,4,FALSE),0)</f>
        <v>0</v>
      </c>
      <c r="AE717" s="93">
        <f>IFERROR(VLOOKUP(N717,'Վարկանիշային չափորոշիչներ'!$G$6:$GE$68,4,FALSE),0)</f>
        <v>0</v>
      </c>
      <c r="AF717" s="93">
        <f>IFERROR(VLOOKUP(O717,'Վարկանիշային չափորոշիչներ'!$G$6:$GE$68,4,FALSE),0)</f>
        <v>0</v>
      </c>
      <c r="AG717" s="93">
        <f>IFERROR(VLOOKUP(P717,'Վարկանիշային չափորոշիչներ'!$G$6:$GE$68,4,FALSE),0)</f>
        <v>0</v>
      </c>
      <c r="AH717" s="93">
        <f>IFERROR(VLOOKUP(Q717,'Վարկանիշային չափորոշիչներ'!$G$6:$GE$68,4,FALSE),0)</f>
        <v>0</v>
      </c>
      <c r="AI717" s="93">
        <f>IFERROR(VLOOKUP(R717,'Վարկանիշային չափորոշիչներ'!$G$6:$GE$68,4,FALSE),0)</f>
        <v>0</v>
      </c>
      <c r="AJ717" s="93">
        <f>IFERROR(VLOOKUP(S717,'Վարկանիշային չափորոշիչներ'!$G$6:$GE$68,4,FALSE),0)</f>
        <v>0</v>
      </c>
      <c r="AK717" s="93">
        <f>IFERROR(VLOOKUP(T717,'Վարկանիշային չափորոշիչներ'!$G$6:$GE$68,4,FALSE),0)</f>
        <v>0</v>
      </c>
      <c r="AL717" s="93">
        <f>IFERROR(VLOOKUP(U717,'Վարկանիշային չափորոշիչներ'!$G$6:$GE$68,4,FALSE),0)</f>
        <v>0</v>
      </c>
      <c r="AM717" s="93">
        <f>IFERROR(VLOOKUP(V717,'Վարկանիշային չափորոշիչներ'!$G$6:$GE$68,4,FALSE),0)</f>
        <v>0</v>
      </c>
      <c r="AN717" s="93">
        <f t="shared" si="192"/>
        <v>0</v>
      </c>
    </row>
    <row r="718" spans="1:40" outlineLevel="2">
      <c r="A718" s="239">
        <v>1146</v>
      </c>
      <c r="B718" s="239">
        <v>11012</v>
      </c>
      <c r="C718" s="333" t="s">
        <v>805</v>
      </c>
      <c r="D718" s="240"/>
      <c r="E718" s="240"/>
      <c r="F718" s="276"/>
      <c r="G718" s="276"/>
      <c r="H718" s="276"/>
      <c r="I718" s="122"/>
      <c r="J718" s="122"/>
      <c r="K718" s="95"/>
      <c r="L718" s="95"/>
      <c r="M718" s="95"/>
      <c r="N718" s="95"/>
      <c r="O718" s="95"/>
      <c r="P718" s="95"/>
      <c r="Q718" s="95"/>
      <c r="R718" s="95"/>
      <c r="S718" s="95"/>
      <c r="T718" s="95"/>
      <c r="U718" s="95"/>
      <c r="V718" s="95"/>
      <c r="W718" s="93">
        <f t="shared" si="191"/>
        <v>0</v>
      </c>
      <c r="X718" s="108"/>
      <c r="Y718" s="108"/>
      <c r="Z718" s="108"/>
      <c r="AA718" s="108"/>
      <c r="AB718" s="93">
        <f>IFERROR(VLOOKUP(K718,'Վարկանիշային չափորոշիչներ'!$G$6:$GE$68,4,FALSE),0)</f>
        <v>0</v>
      </c>
      <c r="AC718" s="93">
        <f>IFERROR(VLOOKUP(L718,'Վարկանիշային չափորոշիչներ'!$G$6:$GE$68,4,FALSE),0)</f>
        <v>0</v>
      </c>
      <c r="AD718" s="93">
        <f>IFERROR(VLOOKUP(M718,'Վարկանիշային չափորոշիչներ'!$G$6:$GE$68,4,FALSE),0)</f>
        <v>0</v>
      </c>
      <c r="AE718" s="93">
        <f>IFERROR(VLOOKUP(N718,'Վարկանիշային չափորոշիչներ'!$G$6:$GE$68,4,FALSE),0)</f>
        <v>0</v>
      </c>
      <c r="AF718" s="93">
        <f>IFERROR(VLOOKUP(O718,'Վարկանիշային չափորոշիչներ'!$G$6:$GE$68,4,FALSE),0)</f>
        <v>0</v>
      </c>
      <c r="AG718" s="93">
        <f>IFERROR(VLOOKUP(P718,'Վարկանիշային չափորոշիչներ'!$G$6:$GE$68,4,FALSE),0)</f>
        <v>0</v>
      </c>
      <c r="AH718" s="93">
        <f>IFERROR(VLOOKUP(Q718,'Վարկանիշային չափորոշիչներ'!$G$6:$GE$68,4,FALSE),0)</f>
        <v>0</v>
      </c>
      <c r="AI718" s="93">
        <f>IFERROR(VLOOKUP(R718,'Վարկանիշային չափորոշիչներ'!$G$6:$GE$68,4,FALSE),0)</f>
        <v>0</v>
      </c>
      <c r="AJ718" s="93">
        <f>IFERROR(VLOOKUP(S718,'Վարկանիշային չափորոշիչներ'!$G$6:$GE$68,4,FALSE),0)</f>
        <v>0</v>
      </c>
      <c r="AK718" s="93">
        <f>IFERROR(VLOOKUP(T718,'Վարկանիշային չափորոշիչներ'!$G$6:$GE$68,4,FALSE),0)</f>
        <v>0</v>
      </c>
      <c r="AL718" s="93">
        <f>IFERROR(VLOOKUP(U718,'Վարկանիշային չափորոշիչներ'!$G$6:$GE$68,4,FALSE),0)</f>
        <v>0</v>
      </c>
      <c r="AM718" s="93">
        <f>IFERROR(VLOOKUP(V718,'Վարկանիշային չափորոշիչներ'!$G$6:$GE$68,4,FALSE),0)</f>
        <v>0</v>
      </c>
      <c r="AN718" s="93">
        <f t="shared" si="192"/>
        <v>0</v>
      </c>
    </row>
    <row r="719" spans="1:40" outlineLevel="2">
      <c r="A719" s="239">
        <v>1146</v>
      </c>
      <c r="B719" s="239">
        <v>11013</v>
      </c>
      <c r="C719" s="333" t="s">
        <v>806</v>
      </c>
      <c r="D719" s="240"/>
      <c r="E719" s="262"/>
      <c r="F719" s="256"/>
      <c r="G719" s="256"/>
      <c r="H719" s="256"/>
      <c r="I719" s="119"/>
      <c r="J719" s="119"/>
      <c r="K719" s="95"/>
      <c r="L719" s="95"/>
      <c r="M719" s="95"/>
      <c r="N719" s="95"/>
      <c r="O719" s="95"/>
      <c r="P719" s="95"/>
      <c r="Q719" s="95"/>
      <c r="R719" s="95"/>
      <c r="S719" s="95"/>
      <c r="T719" s="95"/>
      <c r="U719" s="95"/>
      <c r="V719" s="95"/>
      <c r="W719" s="93">
        <f t="shared" si="191"/>
        <v>0</v>
      </c>
      <c r="X719" s="108"/>
      <c r="Y719" s="108"/>
      <c r="Z719" s="108"/>
      <c r="AA719" s="108"/>
      <c r="AB719" s="93">
        <f>IFERROR(VLOOKUP(K719,'Վարկանիշային չափորոշիչներ'!$G$6:$GE$68,4,FALSE),0)</f>
        <v>0</v>
      </c>
      <c r="AC719" s="93">
        <f>IFERROR(VLOOKUP(L719,'Վարկանիշային չափորոշիչներ'!$G$6:$GE$68,4,FALSE),0)</f>
        <v>0</v>
      </c>
      <c r="AD719" s="93">
        <f>IFERROR(VLOOKUP(M719,'Վարկանիշային չափորոշիչներ'!$G$6:$GE$68,4,FALSE),0)</f>
        <v>0</v>
      </c>
      <c r="AE719" s="93">
        <f>IFERROR(VLOOKUP(N719,'Վարկանիշային չափորոշիչներ'!$G$6:$GE$68,4,FALSE),0)</f>
        <v>0</v>
      </c>
      <c r="AF719" s="93">
        <f>IFERROR(VLOOKUP(O719,'Վարկանիշային չափորոշիչներ'!$G$6:$GE$68,4,FALSE),0)</f>
        <v>0</v>
      </c>
      <c r="AG719" s="93">
        <f>IFERROR(VLOOKUP(P719,'Վարկանիշային չափորոշիչներ'!$G$6:$GE$68,4,FALSE),0)</f>
        <v>0</v>
      </c>
      <c r="AH719" s="93">
        <f>IFERROR(VLOOKUP(Q719,'Վարկանիշային չափորոշիչներ'!$G$6:$GE$68,4,FALSE),0)</f>
        <v>0</v>
      </c>
      <c r="AI719" s="93">
        <f>IFERROR(VLOOKUP(R719,'Վարկանիշային չափորոշիչներ'!$G$6:$GE$68,4,FALSE),0)</f>
        <v>0</v>
      </c>
      <c r="AJ719" s="93">
        <f>IFERROR(VLOOKUP(S719,'Վարկանիշային չափորոշիչներ'!$G$6:$GE$68,4,FALSE),0)</f>
        <v>0</v>
      </c>
      <c r="AK719" s="93">
        <f>IFERROR(VLOOKUP(T719,'Վարկանիշային չափորոշիչներ'!$G$6:$GE$68,4,FALSE),0)</f>
        <v>0</v>
      </c>
      <c r="AL719" s="93">
        <f>IFERROR(VLOOKUP(U719,'Վարկանիշային չափորոշիչներ'!$G$6:$GE$68,4,FALSE),0)</f>
        <v>0</v>
      </c>
      <c r="AM719" s="93">
        <f>IFERROR(VLOOKUP(V719,'Վարկանիշային չափորոշիչներ'!$G$6:$GE$68,4,FALSE),0)</f>
        <v>0</v>
      </c>
      <c r="AN719" s="93">
        <f t="shared" si="192"/>
        <v>0</v>
      </c>
    </row>
    <row r="720" spans="1:40" ht="24" outlineLevel="2">
      <c r="A720" s="239">
        <v>1146</v>
      </c>
      <c r="B720" s="239">
        <v>11014</v>
      </c>
      <c r="C720" s="333" t="s">
        <v>807</v>
      </c>
      <c r="D720" s="240"/>
      <c r="E720" s="240"/>
      <c r="F720" s="276"/>
      <c r="G720" s="242"/>
      <c r="H720" s="276"/>
      <c r="I720" s="122"/>
      <c r="J720" s="122"/>
      <c r="K720" s="95"/>
      <c r="L720" s="95"/>
      <c r="M720" s="95"/>
      <c r="N720" s="95"/>
      <c r="O720" s="95"/>
      <c r="P720" s="95"/>
      <c r="Q720" s="95"/>
      <c r="R720" s="95"/>
      <c r="S720" s="95"/>
      <c r="T720" s="95"/>
      <c r="U720" s="95"/>
      <c r="V720" s="95"/>
      <c r="W720" s="93">
        <f t="shared" si="191"/>
        <v>0</v>
      </c>
      <c r="X720" s="108"/>
      <c r="Y720" s="108"/>
      <c r="Z720" s="108"/>
      <c r="AA720" s="108"/>
      <c r="AB720" s="93">
        <f>IFERROR(VLOOKUP(K720,'Վարկանիշային չափորոշիչներ'!$G$6:$GE$68,4,FALSE),0)</f>
        <v>0</v>
      </c>
      <c r="AC720" s="93">
        <f>IFERROR(VLOOKUP(L720,'Վարկանիշային չափորոշիչներ'!$G$6:$GE$68,4,FALSE),0)</f>
        <v>0</v>
      </c>
      <c r="AD720" s="93">
        <f>IFERROR(VLOOKUP(M720,'Վարկանիշային չափորոշիչներ'!$G$6:$GE$68,4,FALSE),0)</f>
        <v>0</v>
      </c>
      <c r="AE720" s="93">
        <f>IFERROR(VLOOKUP(N720,'Վարկանիշային չափորոշիչներ'!$G$6:$GE$68,4,FALSE),0)</f>
        <v>0</v>
      </c>
      <c r="AF720" s="93">
        <f>IFERROR(VLOOKUP(O720,'Վարկանիշային չափորոշիչներ'!$G$6:$GE$68,4,FALSE),0)</f>
        <v>0</v>
      </c>
      <c r="AG720" s="93">
        <f>IFERROR(VLOOKUP(P720,'Վարկանիշային չափորոշիչներ'!$G$6:$GE$68,4,FALSE),0)</f>
        <v>0</v>
      </c>
      <c r="AH720" s="93">
        <f>IFERROR(VLOOKUP(Q720,'Վարկանիշային չափորոշիչներ'!$G$6:$GE$68,4,FALSE),0)</f>
        <v>0</v>
      </c>
      <c r="AI720" s="93">
        <f>IFERROR(VLOOKUP(R720,'Վարկանիշային չափորոշիչներ'!$G$6:$GE$68,4,FALSE),0)</f>
        <v>0</v>
      </c>
      <c r="AJ720" s="93">
        <f>IFERROR(VLOOKUP(S720,'Վարկանիշային չափորոշիչներ'!$G$6:$GE$68,4,FALSE),0)</f>
        <v>0</v>
      </c>
      <c r="AK720" s="93">
        <f>IFERROR(VLOOKUP(T720,'Վարկանիշային չափորոշիչներ'!$G$6:$GE$68,4,FALSE),0)</f>
        <v>0</v>
      </c>
      <c r="AL720" s="93">
        <f>IFERROR(VLOOKUP(U720,'Վարկանիշային չափորոշիչներ'!$G$6:$GE$68,4,FALSE),0)</f>
        <v>0</v>
      </c>
      <c r="AM720" s="93">
        <f>IFERROR(VLOOKUP(V720,'Վարկանիշային չափորոշիչներ'!$G$6:$GE$68,4,FALSE),0)</f>
        <v>0</v>
      </c>
      <c r="AN720" s="93">
        <f t="shared" si="192"/>
        <v>0</v>
      </c>
    </row>
    <row r="721" spans="1:40" outlineLevel="2">
      <c r="A721" s="239">
        <v>1146</v>
      </c>
      <c r="B721" s="239">
        <v>11015</v>
      </c>
      <c r="C721" s="333" t="s">
        <v>808</v>
      </c>
      <c r="D721" s="240"/>
      <c r="E721" s="240"/>
      <c r="F721" s="276"/>
      <c r="G721" s="276"/>
      <c r="H721" s="276"/>
      <c r="I721" s="122"/>
      <c r="J721" s="122"/>
      <c r="K721" s="95"/>
      <c r="L721" s="95"/>
      <c r="M721" s="95"/>
      <c r="N721" s="95"/>
      <c r="O721" s="95"/>
      <c r="P721" s="95"/>
      <c r="Q721" s="95"/>
      <c r="R721" s="95"/>
      <c r="S721" s="95"/>
      <c r="T721" s="95"/>
      <c r="U721" s="95"/>
      <c r="V721" s="95"/>
      <c r="W721" s="93">
        <f t="shared" si="191"/>
        <v>0</v>
      </c>
      <c r="X721" s="108"/>
      <c r="Y721" s="108"/>
      <c r="Z721" s="108"/>
      <c r="AA721" s="108"/>
      <c r="AB721" s="93">
        <f>IFERROR(VLOOKUP(K721,'Վարկանիշային չափորոշիչներ'!$G$6:$GE$68,4,FALSE),0)</f>
        <v>0</v>
      </c>
      <c r="AC721" s="93">
        <f>IFERROR(VLOOKUP(L721,'Վարկանիշային չափորոշիչներ'!$G$6:$GE$68,4,FALSE),0)</f>
        <v>0</v>
      </c>
      <c r="AD721" s="93">
        <f>IFERROR(VLOOKUP(M721,'Վարկանիշային չափորոշիչներ'!$G$6:$GE$68,4,FALSE),0)</f>
        <v>0</v>
      </c>
      <c r="AE721" s="93">
        <f>IFERROR(VLOOKUP(N721,'Վարկանիշային չափորոշիչներ'!$G$6:$GE$68,4,FALSE),0)</f>
        <v>0</v>
      </c>
      <c r="AF721" s="93">
        <f>IFERROR(VLOOKUP(O721,'Վարկանիշային չափորոշիչներ'!$G$6:$GE$68,4,FALSE),0)</f>
        <v>0</v>
      </c>
      <c r="AG721" s="93">
        <f>IFERROR(VLOOKUP(P721,'Վարկանիշային չափորոշիչներ'!$G$6:$GE$68,4,FALSE),0)</f>
        <v>0</v>
      </c>
      <c r="AH721" s="93">
        <f>IFERROR(VLOOKUP(Q721,'Վարկանիշային չափորոշիչներ'!$G$6:$GE$68,4,FALSE),0)</f>
        <v>0</v>
      </c>
      <c r="AI721" s="93">
        <f>IFERROR(VLOOKUP(R721,'Վարկանիշային չափորոշիչներ'!$G$6:$GE$68,4,FALSE),0)</f>
        <v>0</v>
      </c>
      <c r="AJ721" s="93">
        <f>IFERROR(VLOOKUP(S721,'Վարկանիշային չափորոշիչներ'!$G$6:$GE$68,4,FALSE),0)</f>
        <v>0</v>
      </c>
      <c r="AK721" s="93">
        <f>IFERROR(VLOOKUP(T721,'Վարկանիշային չափորոշիչներ'!$G$6:$GE$68,4,FALSE),0)</f>
        <v>0</v>
      </c>
      <c r="AL721" s="93">
        <f>IFERROR(VLOOKUP(U721,'Վարկանիշային չափորոշիչներ'!$G$6:$GE$68,4,FALSE),0)</f>
        <v>0</v>
      </c>
      <c r="AM721" s="93">
        <f>IFERROR(VLOOKUP(V721,'Վարկանիշային չափորոշիչներ'!$G$6:$GE$68,4,FALSE),0)</f>
        <v>0</v>
      </c>
      <c r="AN721" s="93">
        <f t="shared" si="192"/>
        <v>0</v>
      </c>
    </row>
    <row r="722" spans="1:40" ht="24" outlineLevel="2">
      <c r="A722" s="239">
        <v>1146</v>
      </c>
      <c r="B722" s="239">
        <v>11016</v>
      </c>
      <c r="C722" s="333" t="s">
        <v>809</v>
      </c>
      <c r="D722" s="240"/>
      <c r="E722" s="240"/>
      <c r="F722" s="276"/>
      <c r="G722" s="276"/>
      <c r="H722" s="276"/>
      <c r="I722" s="122"/>
      <c r="J722" s="122"/>
      <c r="K722" s="95"/>
      <c r="L722" s="95"/>
      <c r="M722" s="95"/>
      <c r="N722" s="95"/>
      <c r="O722" s="95"/>
      <c r="P722" s="95"/>
      <c r="Q722" s="95"/>
      <c r="R722" s="95"/>
      <c r="S722" s="95"/>
      <c r="T722" s="95"/>
      <c r="U722" s="95"/>
      <c r="V722" s="95"/>
      <c r="W722" s="93">
        <f t="shared" si="191"/>
        <v>0</v>
      </c>
      <c r="X722" s="108"/>
      <c r="Y722" s="108"/>
      <c r="Z722" s="108"/>
      <c r="AA722" s="108"/>
      <c r="AB722" s="93">
        <f>IFERROR(VLOOKUP(K722,'Վարկանիշային չափորոշիչներ'!$G$6:$GE$68,4,FALSE),0)</f>
        <v>0</v>
      </c>
      <c r="AC722" s="93">
        <f>IFERROR(VLOOKUP(L722,'Վարկանիշային չափորոշիչներ'!$G$6:$GE$68,4,FALSE),0)</f>
        <v>0</v>
      </c>
      <c r="AD722" s="93">
        <f>IFERROR(VLOOKUP(M722,'Վարկանիշային չափորոշիչներ'!$G$6:$GE$68,4,FALSE),0)</f>
        <v>0</v>
      </c>
      <c r="AE722" s="93">
        <f>IFERROR(VLOOKUP(N722,'Վարկանիշային չափորոշիչներ'!$G$6:$GE$68,4,FALSE),0)</f>
        <v>0</v>
      </c>
      <c r="AF722" s="93">
        <f>IFERROR(VLOOKUP(O722,'Վարկանիշային չափորոշիչներ'!$G$6:$GE$68,4,FALSE),0)</f>
        <v>0</v>
      </c>
      <c r="AG722" s="93">
        <f>IFERROR(VLOOKUP(P722,'Վարկանիշային չափորոշիչներ'!$G$6:$GE$68,4,FALSE),0)</f>
        <v>0</v>
      </c>
      <c r="AH722" s="93">
        <f>IFERROR(VLOOKUP(Q722,'Վարկանիշային չափորոշիչներ'!$G$6:$GE$68,4,FALSE),0)</f>
        <v>0</v>
      </c>
      <c r="AI722" s="93">
        <f>IFERROR(VLOOKUP(R722,'Վարկանիշային չափորոշիչներ'!$G$6:$GE$68,4,FALSE),0)</f>
        <v>0</v>
      </c>
      <c r="AJ722" s="93">
        <f>IFERROR(VLOOKUP(S722,'Վարկանիշային չափորոշիչներ'!$G$6:$GE$68,4,FALSE),0)</f>
        <v>0</v>
      </c>
      <c r="AK722" s="93">
        <f>IFERROR(VLOOKUP(T722,'Վարկանիշային չափորոշիչներ'!$G$6:$GE$68,4,FALSE),0)</f>
        <v>0</v>
      </c>
      <c r="AL722" s="93">
        <f>IFERROR(VLOOKUP(U722,'Վարկանիշային չափորոշիչներ'!$G$6:$GE$68,4,FALSE),0)</f>
        <v>0</v>
      </c>
      <c r="AM722" s="93">
        <f>IFERROR(VLOOKUP(V722,'Վարկանիշային չափորոշիչներ'!$G$6:$GE$68,4,FALSE),0)</f>
        <v>0</v>
      </c>
      <c r="AN722" s="93">
        <f t="shared" si="192"/>
        <v>0</v>
      </c>
    </row>
    <row r="723" spans="1:40" ht="24" outlineLevel="2">
      <c r="A723" s="239">
        <v>1146</v>
      </c>
      <c r="B723" s="239">
        <v>11017</v>
      </c>
      <c r="C723" s="333" t="s">
        <v>810</v>
      </c>
      <c r="D723" s="240"/>
      <c r="E723" s="240"/>
      <c r="F723" s="272"/>
      <c r="G723" s="272"/>
      <c r="H723" s="272"/>
      <c r="I723" s="122"/>
      <c r="J723" s="122"/>
      <c r="K723" s="95"/>
      <c r="L723" s="95"/>
      <c r="M723" s="95"/>
      <c r="N723" s="95"/>
      <c r="O723" s="95"/>
      <c r="P723" s="95"/>
      <c r="Q723" s="95"/>
      <c r="R723" s="95"/>
      <c r="S723" s="95"/>
      <c r="T723" s="95"/>
      <c r="U723" s="95"/>
      <c r="V723" s="95"/>
      <c r="W723" s="93">
        <f t="shared" si="191"/>
        <v>0</v>
      </c>
      <c r="X723" s="108"/>
      <c r="Y723" s="108"/>
      <c r="Z723" s="108"/>
      <c r="AA723" s="108"/>
      <c r="AB723" s="93">
        <f>IFERROR(VLOOKUP(K723,'Վարկանիշային չափորոշիչներ'!$G$6:$GE$68,4,FALSE),0)</f>
        <v>0</v>
      </c>
      <c r="AC723" s="93">
        <f>IFERROR(VLOOKUP(L723,'Վարկանիշային չափորոշիչներ'!$G$6:$GE$68,4,FALSE),0)</f>
        <v>0</v>
      </c>
      <c r="AD723" s="93">
        <f>IFERROR(VLOOKUP(M723,'Վարկանիշային չափորոշիչներ'!$G$6:$GE$68,4,FALSE),0)</f>
        <v>0</v>
      </c>
      <c r="AE723" s="93">
        <f>IFERROR(VLOOKUP(N723,'Վարկանիշային չափորոշիչներ'!$G$6:$GE$68,4,FALSE),0)</f>
        <v>0</v>
      </c>
      <c r="AF723" s="93">
        <f>IFERROR(VLOOKUP(O723,'Վարկանիշային չափորոշիչներ'!$G$6:$GE$68,4,FALSE),0)</f>
        <v>0</v>
      </c>
      <c r="AG723" s="93">
        <f>IFERROR(VLOOKUP(P723,'Վարկանիշային չափորոշիչներ'!$G$6:$GE$68,4,FALSE),0)</f>
        <v>0</v>
      </c>
      <c r="AH723" s="93">
        <f>IFERROR(VLOOKUP(Q723,'Վարկանիշային չափորոշիչներ'!$G$6:$GE$68,4,FALSE),0)</f>
        <v>0</v>
      </c>
      <c r="AI723" s="93">
        <f>IFERROR(VLOOKUP(R723,'Վարկանիշային չափորոշիչներ'!$G$6:$GE$68,4,FALSE),0)</f>
        <v>0</v>
      </c>
      <c r="AJ723" s="93">
        <f>IFERROR(VLOOKUP(S723,'Վարկանիշային չափորոշիչներ'!$G$6:$GE$68,4,FALSE),0)</f>
        <v>0</v>
      </c>
      <c r="AK723" s="93">
        <f>IFERROR(VLOOKUP(T723,'Վարկանիշային չափորոշիչներ'!$G$6:$GE$68,4,FALSE),0)</f>
        <v>0</v>
      </c>
      <c r="AL723" s="93">
        <f>IFERROR(VLOOKUP(U723,'Վարկանիշային չափորոշիչներ'!$G$6:$GE$68,4,FALSE),0)</f>
        <v>0</v>
      </c>
      <c r="AM723" s="93">
        <f>IFERROR(VLOOKUP(V723,'Վարկանիշային չափորոշիչներ'!$G$6:$GE$68,4,FALSE),0)</f>
        <v>0</v>
      </c>
      <c r="AN723" s="93">
        <f t="shared" si="192"/>
        <v>0</v>
      </c>
    </row>
    <row r="724" spans="1:40" ht="24" outlineLevel="2">
      <c r="A724" s="239">
        <v>1146</v>
      </c>
      <c r="B724" s="239">
        <v>11018</v>
      </c>
      <c r="C724" s="333" t="s">
        <v>811</v>
      </c>
      <c r="D724" s="240"/>
      <c r="E724" s="240"/>
      <c r="F724" s="276"/>
      <c r="G724" s="276"/>
      <c r="H724" s="276"/>
      <c r="I724" s="122"/>
      <c r="J724" s="122"/>
      <c r="K724" s="95"/>
      <c r="L724" s="95"/>
      <c r="M724" s="95"/>
      <c r="N724" s="95"/>
      <c r="O724" s="95"/>
      <c r="P724" s="95"/>
      <c r="Q724" s="95"/>
      <c r="R724" s="95"/>
      <c r="S724" s="95"/>
      <c r="T724" s="95"/>
      <c r="U724" s="95"/>
      <c r="V724" s="95"/>
      <c r="W724" s="93">
        <f t="shared" si="191"/>
        <v>0</v>
      </c>
      <c r="X724" s="108"/>
      <c r="Y724" s="108"/>
      <c r="Z724" s="108"/>
      <c r="AA724" s="108"/>
      <c r="AB724" s="93">
        <f>IFERROR(VLOOKUP(K724,'Վարկանիշային չափորոշիչներ'!$G$6:$GE$68,4,FALSE),0)</f>
        <v>0</v>
      </c>
      <c r="AC724" s="93">
        <f>IFERROR(VLOOKUP(L724,'Վարկանիշային չափորոշիչներ'!$G$6:$GE$68,4,FALSE),0)</f>
        <v>0</v>
      </c>
      <c r="AD724" s="93">
        <f>IFERROR(VLOOKUP(M724,'Վարկանիշային չափորոշիչներ'!$G$6:$GE$68,4,FALSE),0)</f>
        <v>0</v>
      </c>
      <c r="AE724" s="93">
        <f>IFERROR(VLOOKUP(N724,'Վարկանիշային չափորոշիչներ'!$G$6:$GE$68,4,FALSE),0)</f>
        <v>0</v>
      </c>
      <c r="AF724" s="93">
        <f>IFERROR(VLOOKUP(O724,'Վարկանիշային չափորոշիչներ'!$G$6:$GE$68,4,FALSE),0)</f>
        <v>0</v>
      </c>
      <c r="AG724" s="93">
        <f>IFERROR(VLOOKUP(P724,'Վարկանիշային չափորոշիչներ'!$G$6:$GE$68,4,FALSE),0)</f>
        <v>0</v>
      </c>
      <c r="AH724" s="93">
        <f>IFERROR(VLOOKUP(Q724,'Վարկանիշային չափորոշիչներ'!$G$6:$GE$68,4,FALSE),0)</f>
        <v>0</v>
      </c>
      <c r="AI724" s="93">
        <f>IFERROR(VLOOKUP(R724,'Վարկանիշային չափորոշիչներ'!$G$6:$GE$68,4,FALSE),0)</f>
        <v>0</v>
      </c>
      <c r="AJ724" s="93">
        <f>IFERROR(VLOOKUP(S724,'Վարկանիշային չափորոշիչներ'!$G$6:$GE$68,4,FALSE),0)</f>
        <v>0</v>
      </c>
      <c r="AK724" s="93">
        <f>IFERROR(VLOOKUP(T724,'Վարկանիշային չափորոշիչներ'!$G$6:$GE$68,4,FALSE),0)</f>
        <v>0</v>
      </c>
      <c r="AL724" s="93">
        <f>IFERROR(VLOOKUP(U724,'Վարկանիշային չափորոշիչներ'!$G$6:$GE$68,4,FALSE),0)</f>
        <v>0</v>
      </c>
      <c r="AM724" s="93">
        <f>IFERROR(VLOOKUP(V724,'Վարկանիշային չափորոշիչներ'!$G$6:$GE$68,4,FALSE),0)</f>
        <v>0</v>
      </c>
      <c r="AN724" s="93">
        <f t="shared" si="192"/>
        <v>0</v>
      </c>
    </row>
    <row r="725" spans="1:40" ht="24" outlineLevel="2">
      <c r="A725" s="239">
        <v>1146</v>
      </c>
      <c r="B725" s="239">
        <v>11019</v>
      </c>
      <c r="C725" s="333" t="s">
        <v>812</v>
      </c>
      <c r="D725" s="240"/>
      <c r="E725" s="240"/>
      <c r="F725" s="276"/>
      <c r="G725" s="276"/>
      <c r="H725" s="276"/>
      <c r="I725" s="122"/>
      <c r="J725" s="122"/>
      <c r="K725" s="95"/>
      <c r="L725" s="95"/>
      <c r="M725" s="95"/>
      <c r="N725" s="95"/>
      <c r="O725" s="95"/>
      <c r="P725" s="95"/>
      <c r="Q725" s="95"/>
      <c r="R725" s="95"/>
      <c r="S725" s="95"/>
      <c r="T725" s="95"/>
      <c r="U725" s="95"/>
      <c r="V725" s="95"/>
      <c r="W725" s="93">
        <f t="shared" si="191"/>
        <v>0</v>
      </c>
      <c r="X725" s="108"/>
      <c r="Y725" s="108"/>
      <c r="Z725" s="108"/>
      <c r="AA725" s="108"/>
      <c r="AB725" s="93">
        <f>IFERROR(VLOOKUP(K725,'Վարկանիշային չափորոշիչներ'!$G$6:$GE$68,4,FALSE),0)</f>
        <v>0</v>
      </c>
      <c r="AC725" s="93">
        <f>IFERROR(VLOOKUP(L725,'Վարկանիշային չափորոշիչներ'!$G$6:$GE$68,4,FALSE),0)</f>
        <v>0</v>
      </c>
      <c r="AD725" s="93">
        <f>IFERROR(VLOOKUP(M725,'Վարկանիշային չափորոշիչներ'!$G$6:$GE$68,4,FALSE),0)</f>
        <v>0</v>
      </c>
      <c r="AE725" s="93">
        <f>IFERROR(VLOOKUP(N725,'Վարկանիշային չափորոշիչներ'!$G$6:$GE$68,4,FALSE),0)</f>
        <v>0</v>
      </c>
      <c r="AF725" s="93">
        <f>IFERROR(VLOOKUP(O725,'Վարկանիշային չափորոշիչներ'!$G$6:$GE$68,4,FALSE),0)</f>
        <v>0</v>
      </c>
      <c r="AG725" s="93">
        <f>IFERROR(VLOOKUP(P725,'Վարկանիշային չափորոշիչներ'!$G$6:$GE$68,4,FALSE),0)</f>
        <v>0</v>
      </c>
      <c r="AH725" s="93">
        <f>IFERROR(VLOOKUP(Q725,'Վարկանիշային չափորոշիչներ'!$G$6:$GE$68,4,FALSE),0)</f>
        <v>0</v>
      </c>
      <c r="AI725" s="93">
        <f>IFERROR(VLOOKUP(R725,'Վարկանիշային չափորոշիչներ'!$G$6:$GE$68,4,FALSE),0)</f>
        <v>0</v>
      </c>
      <c r="AJ725" s="93">
        <f>IFERROR(VLOOKUP(S725,'Վարկանիշային չափորոշիչներ'!$G$6:$GE$68,4,FALSE),0)</f>
        <v>0</v>
      </c>
      <c r="AK725" s="93">
        <f>IFERROR(VLOOKUP(T725,'Վարկանիշային չափորոշիչներ'!$G$6:$GE$68,4,FALSE),0)</f>
        <v>0</v>
      </c>
      <c r="AL725" s="93">
        <f>IFERROR(VLOOKUP(U725,'Վարկանիշային չափորոշիչներ'!$G$6:$GE$68,4,FALSE),0)</f>
        <v>0</v>
      </c>
      <c r="AM725" s="93">
        <f>IFERROR(VLOOKUP(V725,'Վարկանիշային չափորոշիչներ'!$G$6:$GE$68,4,FALSE),0)</f>
        <v>0</v>
      </c>
      <c r="AN725" s="93">
        <f t="shared" si="192"/>
        <v>0</v>
      </c>
    </row>
    <row r="726" spans="1:40" outlineLevel="2">
      <c r="A726" s="239">
        <v>1146</v>
      </c>
      <c r="B726" s="239">
        <v>11020</v>
      </c>
      <c r="C726" s="333" t="s">
        <v>813</v>
      </c>
      <c r="D726" s="240"/>
      <c r="E726" s="240"/>
      <c r="F726" s="276"/>
      <c r="G726" s="276"/>
      <c r="H726" s="276"/>
      <c r="I726" s="122"/>
      <c r="J726" s="122"/>
      <c r="K726" s="95"/>
      <c r="L726" s="95"/>
      <c r="M726" s="95"/>
      <c r="N726" s="95"/>
      <c r="O726" s="95"/>
      <c r="P726" s="95"/>
      <c r="Q726" s="95"/>
      <c r="R726" s="95"/>
      <c r="S726" s="95"/>
      <c r="T726" s="95"/>
      <c r="U726" s="95"/>
      <c r="V726" s="95"/>
      <c r="W726" s="93">
        <f t="shared" si="191"/>
        <v>0</v>
      </c>
      <c r="X726" s="108"/>
      <c r="Y726" s="108"/>
      <c r="Z726" s="108"/>
      <c r="AA726" s="108"/>
      <c r="AB726" s="93">
        <f>IFERROR(VLOOKUP(K726,'Վարկանիշային չափորոշիչներ'!$G$6:$GE$68,4,FALSE),0)</f>
        <v>0</v>
      </c>
      <c r="AC726" s="93">
        <f>IFERROR(VLOOKUP(L726,'Վարկանիշային չափորոշիչներ'!$G$6:$GE$68,4,FALSE),0)</f>
        <v>0</v>
      </c>
      <c r="AD726" s="93">
        <f>IFERROR(VLOOKUP(M726,'Վարկանիշային չափորոշիչներ'!$G$6:$GE$68,4,FALSE),0)</f>
        <v>0</v>
      </c>
      <c r="AE726" s="93">
        <f>IFERROR(VLOOKUP(N726,'Վարկանիշային չափորոշիչներ'!$G$6:$GE$68,4,FALSE),0)</f>
        <v>0</v>
      </c>
      <c r="AF726" s="93">
        <f>IFERROR(VLOOKUP(O726,'Վարկանիշային չափորոշիչներ'!$G$6:$GE$68,4,FALSE),0)</f>
        <v>0</v>
      </c>
      <c r="AG726" s="93">
        <f>IFERROR(VLOOKUP(P726,'Վարկանիշային չափորոշիչներ'!$G$6:$GE$68,4,FALSE),0)</f>
        <v>0</v>
      </c>
      <c r="AH726" s="93">
        <f>IFERROR(VLOOKUP(Q726,'Վարկանիշային չափորոշիչներ'!$G$6:$GE$68,4,FALSE),0)</f>
        <v>0</v>
      </c>
      <c r="AI726" s="93">
        <f>IFERROR(VLOOKUP(R726,'Վարկանիշային չափորոշիչներ'!$G$6:$GE$68,4,FALSE),0)</f>
        <v>0</v>
      </c>
      <c r="AJ726" s="93">
        <f>IFERROR(VLOOKUP(S726,'Վարկանիշային չափորոշիչներ'!$G$6:$GE$68,4,FALSE),0)</f>
        <v>0</v>
      </c>
      <c r="AK726" s="93">
        <f>IFERROR(VLOOKUP(T726,'Վարկանիշային չափորոշիչներ'!$G$6:$GE$68,4,FALSE),0)</f>
        <v>0</v>
      </c>
      <c r="AL726" s="93">
        <f>IFERROR(VLOOKUP(U726,'Վարկանիշային չափորոշիչներ'!$G$6:$GE$68,4,FALSE),0)</f>
        <v>0</v>
      </c>
      <c r="AM726" s="93">
        <f>IFERROR(VLOOKUP(V726,'Վարկանիշային չափորոշիչներ'!$G$6:$GE$68,4,FALSE),0)</f>
        <v>0</v>
      </c>
      <c r="AN726" s="93">
        <f t="shared" si="192"/>
        <v>0</v>
      </c>
    </row>
    <row r="727" spans="1:40" outlineLevel="2">
      <c r="A727" s="239">
        <v>1146</v>
      </c>
      <c r="B727" s="239">
        <v>11025</v>
      </c>
      <c r="C727" s="333" t="s">
        <v>814</v>
      </c>
      <c r="D727" s="240"/>
      <c r="E727" s="240"/>
      <c r="F727" s="276"/>
      <c r="G727" s="276"/>
      <c r="H727" s="276"/>
      <c r="I727" s="122"/>
      <c r="J727" s="122"/>
      <c r="K727" s="95"/>
      <c r="L727" s="95"/>
      <c r="M727" s="95"/>
      <c r="N727" s="95"/>
      <c r="O727" s="95"/>
      <c r="P727" s="95"/>
      <c r="Q727" s="95"/>
      <c r="R727" s="95"/>
      <c r="S727" s="95"/>
      <c r="T727" s="95"/>
      <c r="U727" s="95"/>
      <c r="V727" s="95"/>
      <c r="W727" s="93">
        <f t="shared" si="191"/>
        <v>0</v>
      </c>
      <c r="X727" s="108"/>
      <c r="Y727" s="108"/>
      <c r="Z727" s="108"/>
      <c r="AA727" s="108"/>
      <c r="AB727" s="93">
        <f>IFERROR(VLOOKUP(K727,'Վարկանիշային չափորոշիչներ'!$G$6:$GE$68,4,FALSE),0)</f>
        <v>0</v>
      </c>
      <c r="AC727" s="93">
        <f>IFERROR(VLOOKUP(L727,'Վարկանիշային չափորոշիչներ'!$G$6:$GE$68,4,FALSE),0)</f>
        <v>0</v>
      </c>
      <c r="AD727" s="93">
        <f>IFERROR(VLOOKUP(M727,'Վարկանիշային չափորոշիչներ'!$G$6:$GE$68,4,FALSE),0)</f>
        <v>0</v>
      </c>
      <c r="AE727" s="93">
        <f>IFERROR(VLOOKUP(N727,'Վարկանիշային չափորոշիչներ'!$G$6:$GE$68,4,FALSE),0)</f>
        <v>0</v>
      </c>
      <c r="AF727" s="93">
        <f>IFERROR(VLOOKUP(O727,'Վարկանիշային չափորոշիչներ'!$G$6:$GE$68,4,FALSE),0)</f>
        <v>0</v>
      </c>
      <c r="AG727" s="93">
        <f>IFERROR(VLOOKUP(P727,'Վարկանիշային չափորոշիչներ'!$G$6:$GE$68,4,FALSE),0)</f>
        <v>0</v>
      </c>
      <c r="AH727" s="93">
        <f>IFERROR(VLOOKUP(Q727,'Վարկանիշային չափորոշիչներ'!$G$6:$GE$68,4,FALSE),0)</f>
        <v>0</v>
      </c>
      <c r="AI727" s="93">
        <f>IFERROR(VLOOKUP(R727,'Վարկանիշային չափորոշիչներ'!$G$6:$GE$68,4,FALSE),0)</f>
        <v>0</v>
      </c>
      <c r="AJ727" s="93">
        <f>IFERROR(VLOOKUP(S727,'Վարկանիշային չափորոշիչներ'!$G$6:$GE$68,4,FALSE),0)</f>
        <v>0</v>
      </c>
      <c r="AK727" s="93">
        <f>IFERROR(VLOOKUP(T727,'Վարկանիշային չափորոշիչներ'!$G$6:$GE$68,4,FALSE),0)</f>
        <v>0</v>
      </c>
      <c r="AL727" s="93">
        <f>IFERROR(VLOOKUP(U727,'Վարկանիշային չափորոշիչներ'!$G$6:$GE$68,4,FALSE),0)</f>
        <v>0</v>
      </c>
      <c r="AM727" s="93">
        <f>IFERROR(VLOOKUP(V727,'Վարկանիշային չափորոշիչներ'!$G$6:$GE$68,4,FALSE),0)</f>
        <v>0</v>
      </c>
      <c r="AN727" s="93">
        <f t="shared" si="192"/>
        <v>0</v>
      </c>
    </row>
    <row r="728" spans="1:40" outlineLevel="2">
      <c r="A728" s="239">
        <v>1146</v>
      </c>
      <c r="B728" s="239">
        <v>11026</v>
      </c>
      <c r="C728" s="333" t="s">
        <v>815</v>
      </c>
      <c r="D728" s="240"/>
      <c r="E728" s="240"/>
      <c r="F728" s="276"/>
      <c r="G728" s="276"/>
      <c r="H728" s="276"/>
      <c r="I728" s="122"/>
      <c r="J728" s="122"/>
      <c r="K728" s="95"/>
      <c r="L728" s="95"/>
      <c r="M728" s="95"/>
      <c r="N728" s="95"/>
      <c r="O728" s="95"/>
      <c r="P728" s="95"/>
      <c r="Q728" s="95"/>
      <c r="R728" s="95"/>
      <c r="S728" s="95"/>
      <c r="T728" s="95"/>
      <c r="U728" s="95"/>
      <c r="V728" s="95"/>
      <c r="W728" s="93">
        <f t="shared" si="191"/>
        <v>0</v>
      </c>
      <c r="X728" s="108"/>
      <c r="Y728" s="108"/>
      <c r="Z728" s="108"/>
      <c r="AA728" s="108"/>
      <c r="AB728" s="93">
        <f>IFERROR(VLOOKUP(K728,'Վարկանիշային չափորոշիչներ'!$G$6:$GE$68,4,FALSE),0)</f>
        <v>0</v>
      </c>
      <c r="AC728" s="93">
        <f>IFERROR(VLOOKUP(L728,'Վարկանիշային չափորոշիչներ'!$G$6:$GE$68,4,FALSE),0)</f>
        <v>0</v>
      </c>
      <c r="AD728" s="93">
        <f>IFERROR(VLOOKUP(M728,'Վարկանիշային չափորոշիչներ'!$G$6:$GE$68,4,FALSE),0)</f>
        <v>0</v>
      </c>
      <c r="AE728" s="93">
        <f>IFERROR(VLOOKUP(N728,'Վարկանիշային չափորոշիչներ'!$G$6:$GE$68,4,FALSE),0)</f>
        <v>0</v>
      </c>
      <c r="AF728" s="93">
        <f>IFERROR(VLOOKUP(O728,'Վարկանիշային չափորոշիչներ'!$G$6:$GE$68,4,FALSE),0)</f>
        <v>0</v>
      </c>
      <c r="AG728" s="93">
        <f>IFERROR(VLOOKUP(P728,'Վարկանիշային չափորոշիչներ'!$G$6:$GE$68,4,FALSE),0)</f>
        <v>0</v>
      </c>
      <c r="AH728" s="93">
        <f>IFERROR(VLOOKUP(Q728,'Վարկանիշային չափորոշիչներ'!$G$6:$GE$68,4,FALSE),0)</f>
        <v>0</v>
      </c>
      <c r="AI728" s="93">
        <f>IFERROR(VLOOKUP(R728,'Վարկանիշային չափորոշիչներ'!$G$6:$GE$68,4,FALSE),0)</f>
        <v>0</v>
      </c>
      <c r="AJ728" s="93">
        <f>IFERROR(VLOOKUP(S728,'Վարկանիշային չափորոշիչներ'!$G$6:$GE$68,4,FALSE),0)</f>
        <v>0</v>
      </c>
      <c r="AK728" s="93">
        <f>IFERROR(VLOOKUP(T728,'Վարկանիշային չափորոշիչներ'!$G$6:$GE$68,4,FALSE),0)</f>
        <v>0</v>
      </c>
      <c r="AL728" s="93">
        <f>IFERROR(VLOOKUP(U728,'Վարկանիշային չափորոշիչներ'!$G$6:$GE$68,4,FALSE),0)</f>
        <v>0</v>
      </c>
      <c r="AM728" s="93">
        <f>IFERROR(VLOOKUP(V728,'Վարկանիշային չափորոշիչներ'!$G$6:$GE$68,4,FALSE),0)</f>
        <v>0</v>
      </c>
      <c r="AN728" s="93">
        <f t="shared" si="192"/>
        <v>0</v>
      </c>
    </row>
    <row r="729" spans="1:40" ht="24" outlineLevel="2">
      <c r="A729" s="239">
        <v>1146</v>
      </c>
      <c r="B729" s="239">
        <v>11029</v>
      </c>
      <c r="C729" s="333" t="s">
        <v>816</v>
      </c>
      <c r="D729" s="240"/>
      <c r="E729" s="240"/>
      <c r="F729" s="276"/>
      <c r="G729" s="242"/>
      <c r="H729" s="276"/>
      <c r="I729" s="122"/>
      <c r="J729" s="122"/>
      <c r="K729" s="95"/>
      <c r="L729" s="95"/>
      <c r="M729" s="95"/>
      <c r="N729" s="95"/>
      <c r="O729" s="95"/>
      <c r="P729" s="95"/>
      <c r="Q729" s="95"/>
      <c r="R729" s="95"/>
      <c r="S729" s="95"/>
      <c r="T729" s="95"/>
      <c r="U729" s="95"/>
      <c r="V729" s="95"/>
      <c r="W729" s="93">
        <f t="shared" si="191"/>
        <v>0</v>
      </c>
      <c r="X729" s="108"/>
      <c r="Y729" s="108"/>
      <c r="Z729" s="108"/>
      <c r="AA729" s="108"/>
      <c r="AB729" s="93">
        <f>IFERROR(VLOOKUP(K729,'Վարկանիշային չափորոշիչներ'!$G$6:$GE$68,4,FALSE),0)</f>
        <v>0</v>
      </c>
      <c r="AC729" s="93">
        <f>IFERROR(VLOOKUP(L729,'Վարկանիշային չափորոշիչներ'!$G$6:$GE$68,4,FALSE),0)</f>
        <v>0</v>
      </c>
      <c r="AD729" s="93">
        <f>IFERROR(VLOOKUP(M729,'Վարկանիշային չափորոշիչներ'!$G$6:$GE$68,4,FALSE),0)</f>
        <v>0</v>
      </c>
      <c r="AE729" s="93">
        <f>IFERROR(VLOOKUP(N729,'Վարկանիշային չափորոշիչներ'!$G$6:$GE$68,4,FALSE),0)</f>
        <v>0</v>
      </c>
      <c r="AF729" s="93">
        <f>IFERROR(VLOOKUP(O729,'Վարկանիշային չափորոշիչներ'!$G$6:$GE$68,4,FALSE),0)</f>
        <v>0</v>
      </c>
      <c r="AG729" s="93">
        <f>IFERROR(VLOOKUP(P729,'Վարկանիշային չափորոշիչներ'!$G$6:$GE$68,4,FALSE),0)</f>
        <v>0</v>
      </c>
      <c r="AH729" s="93">
        <f>IFERROR(VLOOKUP(Q729,'Վարկանիշային չափորոշիչներ'!$G$6:$GE$68,4,FALSE),0)</f>
        <v>0</v>
      </c>
      <c r="AI729" s="93">
        <f>IFERROR(VLOOKUP(R729,'Վարկանիշային չափորոշիչներ'!$G$6:$GE$68,4,FALSE),0)</f>
        <v>0</v>
      </c>
      <c r="AJ729" s="93">
        <f>IFERROR(VLOOKUP(S729,'Վարկանիշային չափորոշիչներ'!$G$6:$GE$68,4,FALSE),0)</f>
        <v>0</v>
      </c>
      <c r="AK729" s="93">
        <f>IFERROR(VLOOKUP(T729,'Վարկանիշային չափորոշիչներ'!$G$6:$GE$68,4,FALSE),0)</f>
        <v>0</v>
      </c>
      <c r="AL729" s="93">
        <f>IFERROR(VLOOKUP(U729,'Վարկանիշային չափորոշիչներ'!$G$6:$GE$68,4,FALSE),0)</f>
        <v>0</v>
      </c>
      <c r="AM729" s="93">
        <f>IFERROR(VLOOKUP(V729,'Վարկանիշային չափորոշիչներ'!$G$6:$GE$68,4,FALSE),0)</f>
        <v>0</v>
      </c>
      <c r="AN729" s="93">
        <f t="shared" si="192"/>
        <v>0</v>
      </c>
    </row>
    <row r="730" spans="1:40" ht="24" outlineLevel="2">
      <c r="A730" s="239">
        <v>1146</v>
      </c>
      <c r="B730" s="239">
        <v>12001</v>
      </c>
      <c r="C730" s="333" t="s">
        <v>817</v>
      </c>
      <c r="D730" s="240"/>
      <c r="E730" s="240"/>
      <c r="F730" s="276"/>
      <c r="G730" s="276"/>
      <c r="H730" s="276"/>
      <c r="I730" s="122"/>
      <c r="J730" s="122"/>
      <c r="K730" s="95"/>
      <c r="L730" s="95"/>
      <c r="M730" s="95"/>
      <c r="N730" s="95"/>
      <c r="O730" s="95"/>
      <c r="P730" s="95"/>
      <c r="Q730" s="95"/>
      <c r="R730" s="95"/>
      <c r="S730" s="95"/>
      <c r="T730" s="95"/>
      <c r="U730" s="95"/>
      <c r="V730" s="95"/>
      <c r="W730" s="93">
        <f t="shared" si="191"/>
        <v>0</v>
      </c>
      <c r="X730" s="108"/>
      <c r="Y730" s="108"/>
      <c r="Z730" s="108"/>
      <c r="AA730" s="108"/>
      <c r="AB730" s="93">
        <f>IFERROR(VLOOKUP(K730,'Վարկանիշային չափորոշիչներ'!$G$6:$GE$68,4,FALSE),0)</f>
        <v>0</v>
      </c>
      <c r="AC730" s="93">
        <f>IFERROR(VLOOKUP(L730,'Վարկանիշային չափորոշիչներ'!$G$6:$GE$68,4,FALSE),0)</f>
        <v>0</v>
      </c>
      <c r="AD730" s="93">
        <f>IFERROR(VLOOKUP(M730,'Վարկանիշային չափորոշիչներ'!$G$6:$GE$68,4,FALSE),0)</f>
        <v>0</v>
      </c>
      <c r="AE730" s="93">
        <f>IFERROR(VLOOKUP(N730,'Վարկանիշային չափորոշիչներ'!$G$6:$GE$68,4,FALSE),0)</f>
        <v>0</v>
      </c>
      <c r="AF730" s="93">
        <f>IFERROR(VLOOKUP(O730,'Վարկանիշային չափորոշիչներ'!$G$6:$GE$68,4,FALSE),0)</f>
        <v>0</v>
      </c>
      <c r="AG730" s="93">
        <f>IFERROR(VLOOKUP(P730,'Վարկանիշային չափորոշիչներ'!$G$6:$GE$68,4,FALSE),0)</f>
        <v>0</v>
      </c>
      <c r="AH730" s="93">
        <f>IFERROR(VLOOKUP(Q730,'Վարկանիշային չափորոշիչներ'!$G$6:$GE$68,4,FALSE),0)</f>
        <v>0</v>
      </c>
      <c r="AI730" s="93">
        <f>IFERROR(VLOOKUP(R730,'Վարկանիշային չափորոշիչներ'!$G$6:$GE$68,4,FALSE),0)</f>
        <v>0</v>
      </c>
      <c r="AJ730" s="93">
        <f>IFERROR(VLOOKUP(S730,'Վարկանիշային չափորոշիչներ'!$G$6:$GE$68,4,FALSE),0)</f>
        <v>0</v>
      </c>
      <c r="AK730" s="93">
        <f>IFERROR(VLOOKUP(T730,'Վարկանիշային չափորոշիչներ'!$G$6:$GE$68,4,FALSE),0)</f>
        <v>0</v>
      </c>
      <c r="AL730" s="93">
        <f>IFERROR(VLOOKUP(U730,'Վարկանիշային չափորոշիչներ'!$G$6:$GE$68,4,FALSE),0)</f>
        <v>0</v>
      </c>
      <c r="AM730" s="93">
        <f>IFERROR(VLOOKUP(V730,'Վարկանիշային չափորոշիչներ'!$G$6:$GE$68,4,FALSE),0)</f>
        <v>0</v>
      </c>
      <c r="AN730" s="93">
        <f t="shared" si="192"/>
        <v>0</v>
      </c>
    </row>
    <row r="731" spans="1:40" ht="24" outlineLevel="2">
      <c r="A731" s="239">
        <v>1146</v>
      </c>
      <c r="B731" s="239">
        <v>12002</v>
      </c>
      <c r="C731" s="333" t="s">
        <v>818</v>
      </c>
      <c r="D731" s="240"/>
      <c r="E731" s="240"/>
      <c r="F731" s="276"/>
      <c r="G731" s="276"/>
      <c r="H731" s="276"/>
      <c r="I731" s="122"/>
      <c r="J731" s="122"/>
      <c r="K731" s="95"/>
      <c r="L731" s="95"/>
      <c r="M731" s="95"/>
      <c r="N731" s="95"/>
      <c r="O731" s="95"/>
      <c r="P731" s="95"/>
      <c r="Q731" s="95"/>
      <c r="R731" s="95"/>
      <c r="S731" s="95"/>
      <c r="T731" s="95"/>
      <c r="U731" s="95"/>
      <c r="V731" s="95"/>
      <c r="W731" s="93">
        <f t="shared" si="191"/>
        <v>0</v>
      </c>
      <c r="X731" s="108"/>
      <c r="Y731" s="108"/>
      <c r="Z731" s="108"/>
      <c r="AA731" s="108"/>
      <c r="AB731" s="93">
        <f>IFERROR(VLOOKUP(K731,'Վարկանիշային չափորոշիչներ'!$G$6:$GE$68,4,FALSE),0)</f>
        <v>0</v>
      </c>
      <c r="AC731" s="93">
        <f>IFERROR(VLOOKUP(L731,'Վարկանիշային չափորոշիչներ'!$G$6:$GE$68,4,FALSE),0)</f>
        <v>0</v>
      </c>
      <c r="AD731" s="93">
        <f>IFERROR(VLOOKUP(M731,'Վարկանիշային չափորոշիչներ'!$G$6:$GE$68,4,FALSE),0)</f>
        <v>0</v>
      </c>
      <c r="AE731" s="93">
        <f>IFERROR(VLOOKUP(N731,'Վարկանիշային չափորոշիչներ'!$G$6:$GE$68,4,FALSE),0)</f>
        <v>0</v>
      </c>
      <c r="AF731" s="93">
        <f>IFERROR(VLOOKUP(O731,'Վարկանիշային չափորոշիչներ'!$G$6:$GE$68,4,FALSE),0)</f>
        <v>0</v>
      </c>
      <c r="AG731" s="93">
        <f>IFERROR(VLOOKUP(P731,'Վարկանիշային չափորոշիչներ'!$G$6:$GE$68,4,FALSE),0)</f>
        <v>0</v>
      </c>
      <c r="AH731" s="93">
        <f>IFERROR(VLOOKUP(Q731,'Վարկանիշային չափորոշիչներ'!$G$6:$GE$68,4,FALSE),0)</f>
        <v>0</v>
      </c>
      <c r="AI731" s="93">
        <f>IFERROR(VLOOKUP(R731,'Վարկանիշային չափորոշիչներ'!$G$6:$GE$68,4,FALSE),0)</f>
        <v>0</v>
      </c>
      <c r="AJ731" s="93">
        <f>IFERROR(VLOOKUP(S731,'Վարկանիշային չափորոշիչներ'!$G$6:$GE$68,4,FALSE),0)</f>
        <v>0</v>
      </c>
      <c r="AK731" s="93">
        <f>IFERROR(VLOOKUP(T731,'Վարկանիշային չափորոշիչներ'!$G$6:$GE$68,4,FALSE),0)</f>
        <v>0</v>
      </c>
      <c r="AL731" s="93">
        <f>IFERROR(VLOOKUP(U731,'Վարկանիշային չափորոշիչներ'!$G$6:$GE$68,4,FALSE),0)</f>
        <v>0</v>
      </c>
      <c r="AM731" s="93">
        <f>IFERROR(VLOOKUP(V731,'Վարկանիշային չափորոշիչներ'!$G$6:$GE$68,4,FALSE),0)</f>
        <v>0</v>
      </c>
      <c r="AN731" s="93">
        <f t="shared" si="192"/>
        <v>0</v>
      </c>
    </row>
    <row r="732" spans="1:40" ht="24" outlineLevel="2">
      <c r="A732" s="239">
        <v>1146</v>
      </c>
      <c r="B732" s="239">
        <v>12003</v>
      </c>
      <c r="C732" s="333" t="s">
        <v>819</v>
      </c>
      <c r="D732" s="240"/>
      <c r="E732" s="240"/>
      <c r="F732" s="276"/>
      <c r="G732" s="276"/>
      <c r="H732" s="276"/>
      <c r="I732" s="122"/>
      <c r="J732" s="122"/>
      <c r="K732" s="95"/>
      <c r="L732" s="95"/>
      <c r="M732" s="95"/>
      <c r="N732" s="95"/>
      <c r="O732" s="95"/>
      <c r="P732" s="95"/>
      <c r="Q732" s="95"/>
      <c r="R732" s="95"/>
      <c r="S732" s="95"/>
      <c r="T732" s="95"/>
      <c r="U732" s="95"/>
      <c r="V732" s="95"/>
      <c r="W732" s="93">
        <f t="shared" si="191"/>
        <v>0</v>
      </c>
      <c r="X732" s="108"/>
      <c r="Y732" s="108"/>
      <c r="Z732" s="108"/>
      <c r="AA732" s="108"/>
      <c r="AB732" s="93">
        <f>IFERROR(VLOOKUP(K732,'Վարկանիշային չափորոշիչներ'!$G$6:$GE$68,4,FALSE),0)</f>
        <v>0</v>
      </c>
      <c r="AC732" s="93">
        <f>IFERROR(VLOOKUP(L732,'Վարկանիշային չափորոշիչներ'!$G$6:$GE$68,4,FALSE),0)</f>
        <v>0</v>
      </c>
      <c r="AD732" s="93">
        <f>IFERROR(VLOOKUP(M732,'Վարկանիշային չափորոշիչներ'!$G$6:$GE$68,4,FALSE),0)</f>
        <v>0</v>
      </c>
      <c r="AE732" s="93">
        <f>IFERROR(VLOOKUP(N732,'Վարկանիշային չափորոշիչներ'!$G$6:$GE$68,4,FALSE),0)</f>
        <v>0</v>
      </c>
      <c r="AF732" s="93">
        <f>IFERROR(VLOOKUP(O732,'Վարկանիշային չափորոշիչներ'!$G$6:$GE$68,4,FALSE),0)</f>
        <v>0</v>
      </c>
      <c r="AG732" s="93">
        <f>IFERROR(VLOOKUP(P732,'Վարկանիշային չափորոշիչներ'!$G$6:$GE$68,4,FALSE),0)</f>
        <v>0</v>
      </c>
      <c r="AH732" s="93">
        <f>IFERROR(VLOOKUP(Q732,'Վարկանիշային չափորոշիչներ'!$G$6:$GE$68,4,FALSE),0)</f>
        <v>0</v>
      </c>
      <c r="AI732" s="93">
        <f>IFERROR(VLOOKUP(R732,'Վարկանիշային չափորոշիչներ'!$G$6:$GE$68,4,FALSE),0)</f>
        <v>0</v>
      </c>
      <c r="AJ732" s="93">
        <f>IFERROR(VLOOKUP(S732,'Վարկանիշային չափորոշիչներ'!$G$6:$GE$68,4,FALSE),0)</f>
        <v>0</v>
      </c>
      <c r="AK732" s="93">
        <f>IFERROR(VLOOKUP(T732,'Վարկանիշային չափորոշիչներ'!$G$6:$GE$68,4,FALSE),0)</f>
        <v>0</v>
      </c>
      <c r="AL732" s="93">
        <f>IFERROR(VLOOKUP(U732,'Վարկանիշային չափորոշիչներ'!$G$6:$GE$68,4,FALSE),0)</f>
        <v>0</v>
      </c>
      <c r="AM732" s="93">
        <f>IFERROR(VLOOKUP(V732,'Վարկանիշային չափորոշիչներ'!$G$6:$GE$68,4,FALSE),0)</f>
        <v>0</v>
      </c>
      <c r="AN732" s="93">
        <f t="shared" si="192"/>
        <v>0</v>
      </c>
    </row>
    <row r="733" spans="1:40" ht="24" outlineLevel="2">
      <c r="A733" s="239">
        <v>1146</v>
      </c>
      <c r="B733" s="239">
        <v>12004</v>
      </c>
      <c r="C733" s="333" t="s">
        <v>820</v>
      </c>
      <c r="D733" s="240"/>
      <c r="E733" s="240"/>
      <c r="F733" s="276"/>
      <c r="G733" s="276"/>
      <c r="H733" s="276"/>
      <c r="I733" s="122"/>
      <c r="J733" s="122"/>
      <c r="K733" s="95"/>
      <c r="L733" s="95"/>
      <c r="M733" s="95"/>
      <c r="N733" s="95"/>
      <c r="O733" s="95"/>
      <c r="P733" s="95"/>
      <c r="Q733" s="95"/>
      <c r="R733" s="95"/>
      <c r="S733" s="95"/>
      <c r="T733" s="95"/>
      <c r="U733" s="95"/>
      <c r="V733" s="95"/>
      <c r="W733" s="93">
        <f t="shared" si="191"/>
        <v>0</v>
      </c>
      <c r="X733" s="108"/>
      <c r="Y733" s="108"/>
      <c r="Z733" s="108"/>
      <c r="AA733" s="108"/>
      <c r="AB733" s="93">
        <f>IFERROR(VLOOKUP(K733,'Վարկանիշային չափորոշիչներ'!$G$6:$GE$68,4,FALSE),0)</f>
        <v>0</v>
      </c>
      <c r="AC733" s="93">
        <f>IFERROR(VLOOKUP(L733,'Վարկանիշային չափորոշիչներ'!$G$6:$GE$68,4,FALSE),0)</f>
        <v>0</v>
      </c>
      <c r="AD733" s="93">
        <f>IFERROR(VLOOKUP(M733,'Վարկանիշային չափորոշիչներ'!$G$6:$GE$68,4,FALSE),0)</f>
        <v>0</v>
      </c>
      <c r="AE733" s="93">
        <f>IFERROR(VLOOKUP(N733,'Վարկանիշային չափորոշիչներ'!$G$6:$GE$68,4,FALSE),0)</f>
        <v>0</v>
      </c>
      <c r="AF733" s="93">
        <f>IFERROR(VLOOKUP(O733,'Վարկանիշային չափորոշիչներ'!$G$6:$GE$68,4,FALSE),0)</f>
        <v>0</v>
      </c>
      <c r="AG733" s="93">
        <f>IFERROR(VLOOKUP(P733,'Վարկանիշային չափորոշիչներ'!$G$6:$GE$68,4,FALSE),0)</f>
        <v>0</v>
      </c>
      <c r="AH733" s="93">
        <f>IFERROR(VLOOKUP(Q733,'Վարկանիշային չափորոշիչներ'!$G$6:$GE$68,4,FALSE),0)</f>
        <v>0</v>
      </c>
      <c r="AI733" s="93">
        <f>IFERROR(VLOOKUP(R733,'Վարկանիշային չափորոշիչներ'!$G$6:$GE$68,4,FALSE),0)</f>
        <v>0</v>
      </c>
      <c r="AJ733" s="93">
        <f>IFERROR(VLOOKUP(S733,'Վարկանիշային չափորոշիչներ'!$G$6:$GE$68,4,FALSE),0)</f>
        <v>0</v>
      </c>
      <c r="AK733" s="93">
        <f>IFERROR(VLOOKUP(T733,'Վարկանիշային չափորոշիչներ'!$G$6:$GE$68,4,FALSE),0)</f>
        <v>0</v>
      </c>
      <c r="AL733" s="93">
        <f>IFERROR(VLOOKUP(U733,'Վարկանիշային չափորոշիչներ'!$G$6:$GE$68,4,FALSE),0)</f>
        <v>0</v>
      </c>
      <c r="AM733" s="93">
        <f>IFERROR(VLOOKUP(V733,'Վարկանիշային չափորոշիչներ'!$G$6:$GE$68,4,FALSE),0)</f>
        <v>0</v>
      </c>
      <c r="AN733" s="93">
        <f t="shared" si="192"/>
        <v>0</v>
      </c>
    </row>
    <row r="734" spans="1:40" ht="48" outlineLevel="2">
      <c r="A734" s="239">
        <v>1146</v>
      </c>
      <c r="B734" s="239">
        <v>12008</v>
      </c>
      <c r="C734" s="333" t="s">
        <v>821</v>
      </c>
      <c r="D734" s="240"/>
      <c r="E734" s="240"/>
      <c r="F734" s="259"/>
      <c r="G734" s="259"/>
      <c r="H734" s="259"/>
      <c r="I734" s="116"/>
      <c r="J734" s="116"/>
      <c r="K734" s="99"/>
      <c r="L734" s="99"/>
      <c r="M734" s="99"/>
      <c r="N734" s="99"/>
      <c r="O734" s="99"/>
      <c r="P734" s="99"/>
      <c r="Q734" s="99"/>
      <c r="R734" s="99"/>
      <c r="S734" s="99"/>
      <c r="T734" s="99"/>
      <c r="U734" s="99"/>
      <c r="V734" s="99"/>
      <c r="W734" s="93">
        <f t="shared" ref="W734:W743" si="193">AN734</f>
        <v>0</v>
      </c>
      <c r="X734" s="108"/>
      <c r="Y734" s="108"/>
      <c r="Z734" s="108"/>
      <c r="AA734" s="108"/>
      <c r="AB734" s="93">
        <f>IFERROR(VLOOKUP(K734,'Վարկանիշային չափորոշիչներ'!$G$6:$GE$68,4,FALSE),0)</f>
        <v>0</v>
      </c>
      <c r="AC734" s="93">
        <f>IFERROR(VLOOKUP(L734,'Վարկանիշային չափորոշիչներ'!$G$6:$GE$68,4,FALSE),0)</f>
        <v>0</v>
      </c>
      <c r="AD734" s="93">
        <f>IFERROR(VLOOKUP(M734,'Վարկանիշային չափորոշիչներ'!$G$6:$GE$68,4,FALSE),0)</f>
        <v>0</v>
      </c>
      <c r="AE734" s="93">
        <f>IFERROR(VLOOKUP(N734,'Վարկանիշային չափորոշիչներ'!$G$6:$GE$68,4,FALSE),0)</f>
        <v>0</v>
      </c>
      <c r="AF734" s="93">
        <f>IFERROR(VLOOKUP(O734,'Վարկանիշային չափորոշիչներ'!$G$6:$GE$68,4,FALSE),0)</f>
        <v>0</v>
      </c>
      <c r="AG734" s="93">
        <f>IFERROR(VLOOKUP(P734,'Վարկանիշային չափորոշիչներ'!$G$6:$GE$68,4,FALSE),0)</f>
        <v>0</v>
      </c>
      <c r="AH734" s="93">
        <f>IFERROR(VLOOKUP(Q734,'Վարկանիշային չափորոշիչներ'!$G$6:$GE$68,4,FALSE),0)</f>
        <v>0</v>
      </c>
      <c r="AI734" s="93">
        <f>IFERROR(VLOOKUP(R734,'Վարկանիշային չափորոշիչներ'!$G$6:$GE$68,4,FALSE),0)</f>
        <v>0</v>
      </c>
      <c r="AJ734" s="93">
        <f>IFERROR(VLOOKUP(S734,'Վարկանիշային չափորոշիչներ'!$G$6:$GE$68,4,FALSE),0)</f>
        <v>0</v>
      </c>
      <c r="AK734" s="93">
        <f>IFERROR(VLOOKUP(T734,'Վարկանիշային չափորոշիչներ'!$G$6:$GE$68,4,FALSE),0)</f>
        <v>0</v>
      </c>
      <c r="AL734" s="93">
        <f>IFERROR(VLOOKUP(U734,'Վարկանիշային չափորոշիչներ'!$G$6:$GE$68,4,FALSE),0)</f>
        <v>0</v>
      </c>
      <c r="AM734" s="93">
        <f>IFERROR(VLOOKUP(V734,'Վարկանիշային չափորոշիչներ'!$G$6:$GE$68,4,FALSE),0)</f>
        <v>0</v>
      </c>
      <c r="AN734" s="93">
        <f t="shared" si="192"/>
        <v>0</v>
      </c>
    </row>
    <row r="735" spans="1:40" ht="48" outlineLevel="2">
      <c r="A735" s="239">
        <v>1146</v>
      </c>
      <c r="B735" s="239">
        <v>12009</v>
      </c>
      <c r="C735" s="333" t="s">
        <v>822</v>
      </c>
      <c r="D735" s="240"/>
      <c r="E735" s="240"/>
      <c r="F735" s="256"/>
      <c r="G735" s="242"/>
      <c r="H735" s="276"/>
      <c r="I735" s="122"/>
      <c r="J735" s="122"/>
      <c r="K735" s="95"/>
      <c r="L735" s="95"/>
      <c r="M735" s="95"/>
      <c r="N735" s="95"/>
      <c r="O735" s="95"/>
      <c r="P735" s="95"/>
      <c r="Q735" s="95"/>
      <c r="R735" s="95"/>
      <c r="S735" s="95"/>
      <c r="T735" s="95"/>
      <c r="U735" s="95"/>
      <c r="V735" s="95"/>
      <c r="W735" s="93">
        <f t="shared" si="193"/>
        <v>0</v>
      </c>
      <c r="X735" s="108"/>
      <c r="Y735" s="108"/>
      <c r="Z735" s="108"/>
      <c r="AA735" s="108"/>
      <c r="AB735" s="93">
        <f>IFERROR(VLOOKUP(K735,'Վարկանիշային չափորոշիչներ'!$G$6:$GE$68,4,FALSE),0)</f>
        <v>0</v>
      </c>
      <c r="AC735" s="93">
        <f>IFERROR(VLOOKUP(L735,'Վարկանիշային չափորոշիչներ'!$G$6:$GE$68,4,FALSE),0)</f>
        <v>0</v>
      </c>
      <c r="AD735" s="93">
        <f>IFERROR(VLOOKUP(M735,'Վարկանիշային չափորոշիչներ'!$G$6:$GE$68,4,FALSE),0)</f>
        <v>0</v>
      </c>
      <c r="AE735" s="93">
        <f>IFERROR(VLOOKUP(N735,'Վարկանիշային չափորոշիչներ'!$G$6:$GE$68,4,FALSE),0)</f>
        <v>0</v>
      </c>
      <c r="AF735" s="93">
        <f>IFERROR(VLOOKUP(O735,'Վարկանիշային չափորոշիչներ'!$G$6:$GE$68,4,FALSE),0)</f>
        <v>0</v>
      </c>
      <c r="AG735" s="93">
        <f>IFERROR(VLOOKUP(P735,'Վարկանիշային չափորոշիչներ'!$G$6:$GE$68,4,FALSE),0)</f>
        <v>0</v>
      </c>
      <c r="AH735" s="93">
        <f>IFERROR(VLOOKUP(Q735,'Վարկանիշային չափորոշիչներ'!$G$6:$GE$68,4,FALSE),0)</f>
        <v>0</v>
      </c>
      <c r="AI735" s="93">
        <f>IFERROR(VLOOKUP(R735,'Վարկանիշային չափորոշիչներ'!$G$6:$GE$68,4,FALSE),0)</f>
        <v>0</v>
      </c>
      <c r="AJ735" s="93">
        <f>IFERROR(VLOOKUP(S735,'Վարկանիշային չափորոշիչներ'!$G$6:$GE$68,4,FALSE),0)</f>
        <v>0</v>
      </c>
      <c r="AK735" s="93">
        <f>IFERROR(VLOOKUP(T735,'Վարկանիշային չափորոշիչներ'!$G$6:$GE$68,4,FALSE),0)</f>
        <v>0</v>
      </c>
      <c r="AL735" s="93">
        <f>IFERROR(VLOOKUP(U735,'Վարկանիշային չափորոշիչներ'!$G$6:$GE$68,4,FALSE),0)</f>
        <v>0</v>
      </c>
      <c r="AM735" s="93">
        <f>IFERROR(VLOOKUP(V735,'Վարկանիշային չափորոշիչներ'!$G$6:$GE$68,4,FALSE),0)</f>
        <v>0</v>
      </c>
      <c r="AN735" s="93">
        <f t="shared" si="192"/>
        <v>0</v>
      </c>
    </row>
    <row r="736" spans="1:40" outlineLevel="2">
      <c r="A736" s="239">
        <v>1146</v>
      </c>
      <c r="B736" s="239">
        <v>12010</v>
      </c>
      <c r="C736" s="333" t="s">
        <v>823</v>
      </c>
      <c r="D736" s="240"/>
      <c r="E736" s="240"/>
      <c r="F736" s="276"/>
      <c r="G736" s="276"/>
      <c r="H736" s="276"/>
      <c r="I736" s="122"/>
      <c r="J736" s="122"/>
      <c r="K736" s="95"/>
      <c r="L736" s="95"/>
      <c r="M736" s="95"/>
      <c r="N736" s="95"/>
      <c r="O736" s="95"/>
      <c r="P736" s="95"/>
      <c r="Q736" s="95"/>
      <c r="R736" s="95"/>
      <c r="S736" s="95"/>
      <c r="T736" s="95"/>
      <c r="U736" s="95"/>
      <c r="V736" s="95"/>
      <c r="W736" s="93">
        <f t="shared" si="193"/>
        <v>0</v>
      </c>
      <c r="X736" s="108"/>
      <c r="Y736" s="108"/>
      <c r="Z736" s="108"/>
      <c r="AA736" s="108"/>
      <c r="AB736" s="93">
        <f>IFERROR(VLOOKUP(K736,'Վարկանիշային չափորոշիչներ'!$G$6:$GE$68,4,FALSE),0)</f>
        <v>0</v>
      </c>
      <c r="AC736" s="93">
        <f>IFERROR(VLOOKUP(L736,'Վարկանիշային չափորոշիչներ'!$G$6:$GE$68,4,FALSE),0)</f>
        <v>0</v>
      </c>
      <c r="AD736" s="93">
        <f>IFERROR(VLOOKUP(M736,'Վարկանիշային չափորոշիչներ'!$G$6:$GE$68,4,FALSE),0)</f>
        <v>0</v>
      </c>
      <c r="AE736" s="93">
        <f>IFERROR(VLOOKUP(N736,'Վարկանիշային չափորոշիչներ'!$G$6:$GE$68,4,FALSE),0)</f>
        <v>0</v>
      </c>
      <c r="AF736" s="93">
        <f>IFERROR(VLOOKUP(O736,'Վարկանիշային չափորոշիչներ'!$G$6:$GE$68,4,FALSE),0)</f>
        <v>0</v>
      </c>
      <c r="AG736" s="93">
        <f>IFERROR(VLOOKUP(P736,'Վարկանիշային չափորոշիչներ'!$G$6:$GE$68,4,FALSE),0)</f>
        <v>0</v>
      </c>
      <c r="AH736" s="93">
        <f>IFERROR(VLOOKUP(Q736,'Վարկանիշային չափորոշիչներ'!$G$6:$GE$68,4,FALSE),0)</f>
        <v>0</v>
      </c>
      <c r="AI736" s="93">
        <f>IFERROR(VLOOKUP(R736,'Վարկանիշային չափորոշիչներ'!$G$6:$GE$68,4,FALSE),0)</f>
        <v>0</v>
      </c>
      <c r="AJ736" s="93">
        <f>IFERROR(VLOOKUP(S736,'Վարկանիշային չափորոշիչներ'!$G$6:$GE$68,4,FALSE),0)</f>
        <v>0</v>
      </c>
      <c r="AK736" s="93">
        <f>IFERROR(VLOOKUP(T736,'Վարկանիշային չափորոշիչներ'!$G$6:$GE$68,4,FALSE),0)</f>
        <v>0</v>
      </c>
      <c r="AL736" s="93">
        <f>IFERROR(VLOOKUP(U736,'Վարկանիշային չափորոշիչներ'!$G$6:$GE$68,4,FALSE),0)</f>
        <v>0</v>
      </c>
      <c r="AM736" s="93">
        <f>IFERROR(VLOOKUP(V736,'Վարկանիշային չափորոշիչներ'!$G$6:$GE$68,4,FALSE),0)</f>
        <v>0</v>
      </c>
      <c r="AN736" s="93">
        <f t="shared" si="192"/>
        <v>0</v>
      </c>
    </row>
    <row r="737" spans="1:40" ht="24" outlineLevel="2">
      <c r="A737" s="239">
        <v>1146</v>
      </c>
      <c r="B737" s="239">
        <v>12012</v>
      </c>
      <c r="C737" s="333" t="s">
        <v>824</v>
      </c>
      <c r="D737" s="240"/>
      <c r="E737" s="240"/>
      <c r="F737" s="276"/>
      <c r="G737" s="242"/>
      <c r="H737" s="276"/>
      <c r="I737" s="122"/>
      <c r="J737" s="122"/>
      <c r="K737" s="95"/>
      <c r="L737" s="95"/>
      <c r="M737" s="95"/>
      <c r="N737" s="95"/>
      <c r="O737" s="95"/>
      <c r="P737" s="95"/>
      <c r="Q737" s="95"/>
      <c r="R737" s="95"/>
      <c r="S737" s="95"/>
      <c r="T737" s="95"/>
      <c r="U737" s="95"/>
      <c r="V737" s="95"/>
      <c r="W737" s="93">
        <f t="shared" si="193"/>
        <v>0</v>
      </c>
      <c r="X737" s="108"/>
      <c r="Y737" s="108"/>
      <c r="Z737" s="108"/>
      <c r="AA737" s="108"/>
      <c r="AB737" s="93">
        <f>IFERROR(VLOOKUP(K737,'Վարկանիշային չափորոշիչներ'!$G$6:$GE$68,4,FALSE),0)</f>
        <v>0</v>
      </c>
      <c r="AC737" s="93">
        <f>IFERROR(VLOOKUP(L737,'Վարկանիշային չափորոշիչներ'!$G$6:$GE$68,4,FALSE),0)</f>
        <v>0</v>
      </c>
      <c r="AD737" s="93">
        <f>IFERROR(VLOOKUP(M737,'Վարկանիշային չափորոշիչներ'!$G$6:$GE$68,4,FALSE),0)</f>
        <v>0</v>
      </c>
      <c r="AE737" s="93">
        <f>IFERROR(VLOOKUP(N737,'Վարկանիշային չափորոշիչներ'!$G$6:$GE$68,4,FALSE),0)</f>
        <v>0</v>
      </c>
      <c r="AF737" s="93">
        <f>IFERROR(VLOOKUP(O737,'Վարկանիշային չափորոշիչներ'!$G$6:$GE$68,4,FALSE),0)</f>
        <v>0</v>
      </c>
      <c r="AG737" s="93">
        <f>IFERROR(VLOOKUP(P737,'Վարկանիշային չափորոշիչներ'!$G$6:$GE$68,4,FALSE),0)</f>
        <v>0</v>
      </c>
      <c r="AH737" s="93">
        <f>IFERROR(VLOOKUP(Q737,'Վարկանիշային չափորոշիչներ'!$G$6:$GE$68,4,FALSE),0)</f>
        <v>0</v>
      </c>
      <c r="AI737" s="93">
        <f>IFERROR(VLOOKUP(R737,'Վարկանիշային չափորոշիչներ'!$G$6:$GE$68,4,FALSE),0)</f>
        <v>0</v>
      </c>
      <c r="AJ737" s="93">
        <f>IFERROR(VLOOKUP(S737,'Վարկանիշային չափորոշիչներ'!$G$6:$GE$68,4,FALSE),0)</f>
        <v>0</v>
      </c>
      <c r="AK737" s="93">
        <f>IFERROR(VLOOKUP(T737,'Վարկանիշային չափորոշիչներ'!$G$6:$GE$68,4,FALSE),0)</f>
        <v>0</v>
      </c>
      <c r="AL737" s="93">
        <f>IFERROR(VLOOKUP(U737,'Վարկանիշային չափորոշիչներ'!$G$6:$GE$68,4,FALSE),0)</f>
        <v>0</v>
      </c>
      <c r="AM737" s="93">
        <f>IFERROR(VLOOKUP(V737,'Վարկանիշային չափորոշիչներ'!$G$6:$GE$68,4,FALSE),0)</f>
        <v>0</v>
      </c>
      <c r="AN737" s="93">
        <f t="shared" si="192"/>
        <v>0</v>
      </c>
    </row>
    <row r="738" spans="1:40" ht="24" outlineLevel="2">
      <c r="A738" s="239">
        <v>1146</v>
      </c>
      <c r="B738" s="239">
        <v>12013</v>
      </c>
      <c r="C738" s="333" t="s">
        <v>825</v>
      </c>
      <c r="D738" s="240"/>
      <c r="E738" s="240"/>
      <c r="F738" s="276"/>
      <c r="G738" s="276"/>
      <c r="H738" s="276"/>
      <c r="I738" s="122"/>
      <c r="J738" s="122"/>
      <c r="K738" s="95"/>
      <c r="L738" s="95"/>
      <c r="M738" s="95"/>
      <c r="N738" s="95"/>
      <c r="O738" s="95"/>
      <c r="P738" s="95"/>
      <c r="Q738" s="95"/>
      <c r="R738" s="95"/>
      <c r="S738" s="95"/>
      <c r="T738" s="95"/>
      <c r="U738" s="95"/>
      <c r="V738" s="95"/>
      <c r="W738" s="93">
        <f t="shared" si="193"/>
        <v>0</v>
      </c>
      <c r="X738" s="108"/>
      <c r="Y738" s="108"/>
      <c r="Z738" s="108"/>
      <c r="AA738" s="108"/>
      <c r="AB738" s="93">
        <f>IFERROR(VLOOKUP(K738,'Վարկանիշային չափորոշիչներ'!$G$6:$GE$68,4,FALSE),0)</f>
        <v>0</v>
      </c>
      <c r="AC738" s="93">
        <f>IFERROR(VLOOKUP(L738,'Վարկանիշային չափորոշիչներ'!$G$6:$GE$68,4,FALSE),0)</f>
        <v>0</v>
      </c>
      <c r="AD738" s="93">
        <f>IFERROR(VLOOKUP(M738,'Վարկանիշային չափորոշիչներ'!$G$6:$GE$68,4,FALSE),0)</f>
        <v>0</v>
      </c>
      <c r="AE738" s="93">
        <f>IFERROR(VLOOKUP(N738,'Վարկանիշային չափորոշիչներ'!$G$6:$GE$68,4,FALSE),0)</f>
        <v>0</v>
      </c>
      <c r="AF738" s="93">
        <f>IFERROR(VLOOKUP(O738,'Վարկանիշային չափորոշիչներ'!$G$6:$GE$68,4,FALSE),0)</f>
        <v>0</v>
      </c>
      <c r="AG738" s="93">
        <f>IFERROR(VLOOKUP(P738,'Վարկանիշային չափորոշիչներ'!$G$6:$GE$68,4,FALSE),0)</f>
        <v>0</v>
      </c>
      <c r="AH738" s="93">
        <f>IFERROR(VLOOKUP(Q738,'Վարկանիշային չափորոշիչներ'!$G$6:$GE$68,4,FALSE),0)</f>
        <v>0</v>
      </c>
      <c r="AI738" s="93">
        <f>IFERROR(VLOOKUP(R738,'Վարկանիշային չափորոշիչներ'!$G$6:$GE$68,4,FALSE),0)</f>
        <v>0</v>
      </c>
      <c r="AJ738" s="93">
        <f>IFERROR(VLOOKUP(S738,'Վարկանիշային չափորոշիչներ'!$G$6:$GE$68,4,FALSE),0)</f>
        <v>0</v>
      </c>
      <c r="AK738" s="93">
        <f>IFERROR(VLOOKUP(T738,'Վարկանիշային չափորոշիչներ'!$G$6:$GE$68,4,FALSE),0)</f>
        <v>0</v>
      </c>
      <c r="AL738" s="93">
        <f>IFERROR(VLOOKUP(U738,'Վարկանիշային չափորոշիչներ'!$G$6:$GE$68,4,FALSE),0)</f>
        <v>0</v>
      </c>
      <c r="AM738" s="93">
        <f>IFERROR(VLOOKUP(V738,'Վարկանիշային չափորոշիչներ'!$G$6:$GE$68,4,FALSE),0)</f>
        <v>0</v>
      </c>
      <c r="AN738" s="93">
        <f t="shared" si="192"/>
        <v>0</v>
      </c>
    </row>
    <row r="739" spans="1:40" ht="48" outlineLevel="2">
      <c r="A739" s="239">
        <v>1146</v>
      </c>
      <c r="B739" s="239">
        <v>12015</v>
      </c>
      <c r="C739" s="333" t="s">
        <v>828</v>
      </c>
      <c r="D739" s="240"/>
      <c r="E739" s="240"/>
      <c r="F739" s="276"/>
      <c r="G739" s="276"/>
      <c r="H739" s="276"/>
      <c r="I739" s="122"/>
      <c r="J739" s="122"/>
      <c r="K739" s="95"/>
      <c r="L739" s="95"/>
      <c r="M739" s="95"/>
      <c r="N739" s="95"/>
      <c r="O739" s="95"/>
      <c r="P739" s="95"/>
      <c r="Q739" s="95"/>
      <c r="R739" s="95"/>
      <c r="S739" s="95"/>
      <c r="T739" s="95"/>
      <c r="U739" s="95"/>
      <c r="V739" s="95"/>
      <c r="W739" s="93">
        <f t="shared" si="193"/>
        <v>0</v>
      </c>
      <c r="X739" s="108"/>
      <c r="Y739" s="108"/>
      <c r="Z739" s="108"/>
      <c r="AA739" s="108"/>
      <c r="AB739" s="93">
        <f>IFERROR(VLOOKUP(K739,'Վարկանիշային չափորոշիչներ'!$G$6:$GE$68,4,FALSE),0)</f>
        <v>0</v>
      </c>
      <c r="AC739" s="93">
        <f>IFERROR(VLOOKUP(L739,'Վարկանիշային չափորոշիչներ'!$G$6:$GE$68,4,FALSE),0)</f>
        <v>0</v>
      </c>
      <c r="AD739" s="93">
        <f>IFERROR(VLOOKUP(M739,'Վարկանիշային չափորոշիչներ'!$G$6:$GE$68,4,FALSE),0)</f>
        <v>0</v>
      </c>
      <c r="AE739" s="93">
        <f>IFERROR(VLOOKUP(N739,'Վարկանիշային չափորոշիչներ'!$G$6:$GE$68,4,FALSE),0)</f>
        <v>0</v>
      </c>
      <c r="AF739" s="93">
        <f>IFERROR(VLOOKUP(O739,'Վարկանիշային չափորոշիչներ'!$G$6:$GE$68,4,FALSE),0)</f>
        <v>0</v>
      </c>
      <c r="AG739" s="93">
        <f>IFERROR(VLOOKUP(P739,'Վարկանիշային չափորոշիչներ'!$G$6:$GE$68,4,FALSE),0)</f>
        <v>0</v>
      </c>
      <c r="AH739" s="93">
        <f>IFERROR(VLOOKUP(Q739,'Վարկանիշային չափորոշիչներ'!$G$6:$GE$68,4,FALSE),0)</f>
        <v>0</v>
      </c>
      <c r="AI739" s="93">
        <f>IFERROR(VLOOKUP(R739,'Վարկանիշային չափորոշիչներ'!$G$6:$GE$68,4,FALSE),0)</f>
        <v>0</v>
      </c>
      <c r="AJ739" s="93">
        <f>IFERROR(VLOOKUP(S739,'Վարկանիշային չափորոշիչներ'!$G$6:$GE$68,4,FALSE),0)</f>
        <v>0</v>
      </c>
      <c r="AK739" s="93">
        <f>IFERROR(VLOOKUP(T739,'Վարկանիշային չափորոշիչներ'!$G$6:$GE$68,4,FALSE),0)</f>
        <v>0</v>
      </c>
      <c r="AL739" s="93">
        <f>IFERROR(VLOOKUP(U739,'Վարկանիշային չափորոշիչներ'!$G$6:$GE$68,4,FALSE),0)</f>
        <v>0</v>
      </c>
      <c r="AM739" s="93">
        <f>IFERROR(VLOOKUP(V739,'Վարկանիշային չափորոշիչներ'!$G$6:$GE$68,4,FALSE),0)</f>
        <v>0</v>
      </c>
      <c r="AN739" s="93">
        <f t="shared" si="192"/>
        <v>0</v>
      </c>
    </row>
    <row r="740" spans="1:40" ht="36" outlineLevel="2">
      <c r="A740" s="239">
        <v>1146</v>
      </c>
      <c r="B740" s="239">
        <v>12016</v>
      </c>
      <c r="C740" s="333" t="s">
        <v>829</v>
      </c>
      <c r="D740" s="240"/>
      <c r="E740" s="240"/>
      <c r="F740" s="276"/>
      <c r="G740" s="276"/>
      <c r="H740" s="276"/>
      <c r="I740" s="122"/>
      <c r="J740" s="122"/>
      <c r="K740" s="95"/>
      <c r="L740" s="95"/>
      <c r="M740" s="95"/>
      <c r="N740" s="95"/>
      <c r="O740" s="95"/>
      <c r="P740" s="95"/>
      <c r="Q740" s="95"/>
      <c r="R740" s="95"/>
      <c r="S740" s="95"/>
      <c r="T740" s="95"/>
      <c r="U740" s="95"/>
      <c r="V740" s="95"/>
      <c r="W740" s="93">
        <f t="shared" si="193"/>
        <v>0</v>
      </c>
      <c r="X740" s="108"/>
      <c r="Y740" s="108"/>
      <c r="Z740" s="108"/>
      <c r="AA740" s="108"/>
      <c r="AB740" s="93">
        <f>IFERROR(VLOOKUP(K740,'Վարկանիշային չափորոշիչներ'!$G$6:$GE$68,4,FALSE),0)</f>
        <v>0</v>
      </c>
      <c r="AC740" s="93">
        <f>IFERROR(VLOOKUP(L740,'Վարկանիշային չափորոշիչներ'!$G$6:$GE$68,4,FALSE),0)</f>
        <v>0</v>
      </c>
      <c r="AD740" s="93">
        <f>IFERROR(VLOOKUP(M740,'Վարկանիշային չափորոշիչներ'!$G$6:$GE$68,4,FALSE),0)</f>
        <v>0</v>
      </c>
      <c r="AE740" s="93">
        <f>IFERROR(VLOOKUP(N740,'Վարկանիշային չափորոշիչներ'!$G$6:$GE$68,4,FALSE),0)</f>
        <v>0</v>
      </c>
      <c r="AF740" s="93">
        <f>IFERROR(VLOOKUP(O740,'Վարկանիշային չափորոշիչներ'!$G$6:$GE$68,4,FALSE),0)</f>
        <v>0</v>
      </c>
      <c r="AG740" s="93">
        <f>IFERROR(VLOOKUP(P740,'Վարկանիշային չափորոշիչներ'!$G$6:$GE$68,4,FALSE),0)</f>
        <v>0</v>
      </c>
      <c r="AH740" s="93">
        <f>IFERROR(VLOOKUP(Q740,'Վարկանիշային չափորոշիչներ'!$G$6:$GE$68,4,FALSE),0)</f>
        <v>0</v>
      </c>
      <c r="AI740" s="93">
        <f>IFERROR(VLOOKUP(R740,'Վարկանիշային չափորոշիչներ'!$G$6:$GE$68,4,FALSE),0)</f>
        <v>0</v>
      </c>
      <c r="AJ740" s="93">
        <f>IFERROR(VLOOKUP(S740,'Վարկանիշային չափորոշիչներ'!$G$6:$GE$68,4,FALSE),0)</f>
        <v>0</v>
      </c>
      <c r="AK740" s="93">
        <f>IFERROR(VLOOKUP(T740,'Վարկանիշային չափորոշիչներ'!$G$6:$GE$68,4,FALSE),0)</f>
        <v>0</v>
      </c>
      <c r="AL740" s="93">
        <f>IFERROR(VLOOKUP(U740,'Վարկանիշային չափորոշիչներ'!$G$6:$GE$68,4,FALSE),0)</f>
        <v>0</v>
      </c>
      <c r="AM740" s="93">
        <f>IFERROR(VLOOKUP(V740,'Վարկանիշային չափորոշիչներ'!$G$6:$GE$68,4,FALSE),0)</f>
        <v>0</v>
      </c>
      <c r="AN740" s="93">
        <f t="shared" si="192"/>
        <v>0</v>
      </c>
    </row>
    <row r="741" spans="1:40" ht="24" outlineLevel="2">
      <c r="A741" s="239">
        <v>1146</v>
      </c>
      <c r="B741" s="239">
        <v>12017</v>
      </c>
      <c r="C741" s="333" t="s">
        <v>830</v>
      </c>
      <c r="D741" s="240"/>
      <c r="E741" s="240"/>
      <c r="F741" s="276"/>
      <c r="G741" s="276"/>
      <c r="H741" s="276"/>
      <c r="I741" s="122"/>
      <c r="J741" s="122"/>
      <c r="K741" s="95"/>
      <c r="L741" s="95"/>
      <c r="M741" s="95"/>
      <c r="N741" s="95"/>
      <c r="O741" s="95"/>
      <c r="P741" s="95"/>
      <c r="Q741" s="95"/>
      <c r="R741" s="95"/>
      <c r="S741" s="95"/>
      <c r="T741" s="95"/>
      <c r="U741" s="95"/>
      <c r="V741" s="95"/>
      <c r="W741" s="93">
        <f t="shared" si="193"/>
        <v>0</v>
      </c>
      <c r="X741" s="108"/>
      <c r="Y741" s="108"/>
      <c r="Z741" s="108"/>
      <c r="AA741" s="108"/>
      <c r="AB741" s="93">
        <f>IFERROR(VLOOKUP(K741,'Վարկանիշային չափորոշիչներ'!$G$6:$GE$68,4,FALSE),0)</f>
        <v>0</v>
      </c>
      <c r="AC741" s="93">
        <f>IFERROR(VLOOKUP(L741,'Վարկանիշային չափորոշիչներ'!$G$6:$GE$68,4,FALSE),0)</f>
        <v>0</v>
      </c>
      <c r="AD741" s="93">
        <f>IFERROR(VLOOKUP(M741,'Վարկանիշային չափորոշիչներ'!$G$6:$GE$68,4,FALSE),0)</f>
        <v>0</v>
      </c>
      <c r="AE741" s="93">
        <f>IFERROR(VLOOKUP(N741,'Վարկանիշային չափորոշիչներ'!$G$6:$GE$68,4,FALSE),0)</f>
        <v>0</v>
      </c>
      <c r="AF741" s="93">
        <f>IFERROR(VLOOKUP(O741,'Վարկանիշային չափորոշիչներ'!$G$6:$GE$68,4,FALSE),0)</f>
        <v>0</v>
      </c>
      <c r="AG741" s="93">
        <f>IFERROR(VLOOKUP(P741,'Վարկանիշային չափորոշիչներ'!$G$6:$GE$68,4,FALSE),0)</f>
        <v>0</v>
      </c>
      <c r="AH741" s="93">
        <f>IFERROR(VLOOKUP(Q741,'Վարկանիշային չափորոշիչներ'!$G$6:$GE$68,4,FALSE),0)</f>
        <v>0</v>
      </c>
      <c r="AI741" s="93">
        <f>IFERROR(VLOOKUP(R741,'Վարկանիշային չափորոշիչներ'!$G$6:$GE$68,4,FALSE),0)</f>
        <v>0</v>
      </c>
      <c r="AJ741" s="93">
        <f>IFERROR(VLOOKUP(S741,'Վարկանիշային չափորոշիչներ'!$G$6:$GE$68,4,FALSE),0)</f>
        <v>0</v>
      </c>
      <c r="AK741" s="93">
        <f>IFERROR(VLOOKUP(T741,'Վարկանիշային չափորոշիչներ'!$G$6:$GE$68,4,FALSE),0)</f>
        <v>0</v>
      </c>
      <c r="AL741" s="93">
        <f>IFERROR(VLOOKUP(U741,'Վարկանիշային չափորոշիչներ'!$G$6:$GE$68,4,FALSE),0)</f>
        <v>0</v>
      </c>
      <c r="AM741" s="93">
        <f>IFERROR(VLOOKUP(V741,'Վարկանիշային չափորոշիչներ'!$G$6:$GE$68,4,FALSE),0)</f>
        <v>0</v>
      </c>
      <c r="AN741" s="93">
        <f t="shared" si="192"/>
        <v>0</v>
      </c>
    </row>
    <row r="742" spans="1:40" ht="24" outlineLevel="2">
      <c r="A742" s="239">
        <v>1146</v>
      </c>
      <c r="B742" s="239">
        <v>11027</v>
      </c>
      <c r="C742" s="333" t="s">
        <v>831</v>
      </c>
      <c r="D742" s="240"/>
      <c r="E742" s="240"/>
      <c r="F742" s="276"/>
      <c r="G742" s="242"/>
      <c r="H742" s="276"/>
      <c r="I742" s="122"/>
      <c r="J742" s="122"/>
      <c r="K742" s="95"/>
      <c r="L742" s="95"/>
      <c r="M742" s="95"/>
      <c r="N742" s="95"/>
      <c r="O742" s="95"/>
      <c r="P742" s="95"/>
      <c r="Q742" s="95"/>
      <c r="R742" s="95"/>
      <c r="S742" s="95"/>
      <c r="T742" s="95"/>
      <c r="U742" s="95"/>
      <c r="V742" s="95"/>
      <c r="W742" s="93">
        <f t="shared" si="193"/>
        <v>0</v>
      </c>
      <c r="X742" s="108"/>
      <c r="Y742" s="108"/>
      <c r="Z742" s="108"/>
      <c r="AA742" s="108"/>
      <c r="AB742" s="93">
        <f>IFERROR(VLOOKUP(K742,'Վարկանիշային չափորոշիչներ'!$G$6:$GE$68,4,FALSE),0)</f>
        <v>0</v>
      </c>
      <c r="AC742" s="93">
        <f>IFERROR(VLOOKUP(L742,'Վարկանիշային չափորոշիչներ'!$G$6:$GE$68,4,FALSE),0)</f>
        <v>0</v>
      </c>
      <c r="AD742" s="93">
        <f>IFERROR(VLOOKUP(M742,'Վարկանիշային չափորոշիչներ'!$G$6:$GE$68,4,FALSE),0)</f>
        <v>0</v>
      </c>
      <c r="AE742" s="93">
        <f>IFERROR(VLOOKUP(N742,'Վարկանիշային չափորոշիչներ'!$G$6:$GE$68,4,FALSE),0)</f>
        <v>0</v>
      </c>
      <c r="AF742" s="93">
        <f>IFERROR(VLOOKUP(O742,'Վարկանիշային չափորոշիչներ'!$G$6:$GE$68,4,FALSE),0)</f>
        <v>0</v>
      </c>
      <c r="AG742" s="93">
        <f>IFERROR(VLOOKUP(P742,'Վարկանիշային չափորոշիչներ'!$G$6:$GE$68,4,FALSE),0)</f>
        <v>0</v>
      </c>
      <c r="AH742" s="93">
        <f>IFERROR(VLOOKUP(Q742,'Վարկանիշային չափորոշիչներ'!$G$6:$GE$68,4,FALSE),0)</f>
        <v>0</v>
      </c>
      <c r="AI742" s="93">
        <f>IFERROR(VLOOKUP(R742,'Վարկանիշային չափորոշիչներ'!$G$6:$GE$68,4,FALSE),0)</f>
        <v>0</v>
      </c>
      <c r="AJ742" s="93">
        <f>IFERROR(VLOOKUP(S742,'Վարկանիշային չափորոշիչներ'!$G$6:$GE$68,4,FALSE),0)</f>
        <v>0</v>
      </c>
      <c r="AK742" s="93">
        <f>IFERROR(VLOOKUP(T742,'Վարկանիշային չափորոշիչներ'!$G$6:$GE$68,4,FALSE),0)</f>
        <v>0</v>
      </c>
      <c r="AL742" s="93">
        <f>IFERROR(VLOOKUP(U742,'Վարկանիշային չափորոշիչներ'!$G$6:$GE$68,4,FALSE),0)</f>
        <v>0</v>
      </c>
      <c r="AM742" s="93">
        <f>IFERROR(VLOOKUP(V742,'Վարկանիշային չափորոշիչներ'!$G$6:$GE$68,4,FALSE),0)</f>
        <v>0</v>
      </c>
      <c r="AN742" s="93">
        <f t="shared" si="192"/>
        <v>0</v>
      </c>
    </row>
    <row r="743" spans="1:40" ht="24" outlineLevel="2">
      <c r="A743" s="239">
        <v>1146</v>
      </c>
      <c r="B743" s="239">
        <v>12020</v>
      </c>
      <c r="C743" s="333" t="s">
        <v>832</v>
      </c>
      <c r="D743" s="240"/>
      <c r="E743" s="240"/>
      <c r="F743" s="276"/>
      <c r="G743" s="276"/>
      <c r="H743" s="276"/>
      <c r="I743" s="122"/>
      <c r="J743" s="122"/>
      <c r="K743" s="95"/>
      <c r="L743" s="95"/>
      <c r="M743" s="95"/>
      <c r="N743" s="95"/>
      <c r="O743" s="95"/>
      <c r="P743" s="95"/>
      <c r="Q743" s="95"/>
      <c r="R743" s="95"/>
      <c r="S743" s="95"/>
      <c r="T743" s="95"/>
      <c r="U743" s="95"/>
      <c r="V743" s="95"/>
      <c r="W743" s="93">
        <f t="shared" si="193"/>
        <v>0</v>
      </c>
      <c r="X743" s="108"/>
      <c r="Y743" s="108"/>
      <c r="Z743" s="108"/>
      <c r="AA743" s="108"/>
      <c r="AB743" s="93">
        <f>IFERROR(VLOOKUP(K743,'Վարկանիշային չափորոշիչներ'!$G$6:$GE$68,4,FALSE),0)</f>
        <v>0</v>
      </c>
      <c r="AC743" s="93">
        <f>IFERROR(VLOOKUP(L743,'Վարկանիշային չափորոշիչներ'!$G$6:$GE$68,4,FALSE),0)</f>
        <v>0</v>
      </c>
      <c r="AD743" s="93">
        <f>IFERROR(VLOOKUP(M743,'Վարկանիշային չափորոշիչներ'!$G$6:$GE$68,4,FALSE),0)</f>
        <v>0</v>
      </c>
      <c r="AE743" s="93">
        <f>IFERROR(VLOOKUP(N743,'Վարկանիշային չափորոշիչներ'!$G$6:$GE$68,4,FALSE),0)</f>
        <v>0</v>
      </c>
      <c r="AF743" s="93">
        <f>IFERROR(VLOOKUP(O743,'Վարկանիշային չափորոշիչներ'!$G$6:$GE$68,4,FALSE),0)</f>
        <v>0</v>
      </c>
      <c r="AG743" s="93">
        <f>IFERROR(VLOOKUP(P743,'Վարկանիշային չափորոշիչներ'!$G$6:$GE$68,4,FALSE),0)</f>
        <v>0</v>
      </c>
      <c r="AH743" s="93">
        <f>IFERROR(VLOOKUP(Q743,'Վարկանիշային չափորոշիչներ'!$G$6:$GE$68,4,FALSE),0)</f>
        <v>0</v>
      </c>
      <c r="AI743" s="93">
        <f>IFERROR(VLOOKUP(R743,'Վարկանիշային չափորոշիչներ'!$G$6:$GE$68,4,FALSE),0)</f>
        <v>0</v>
      </c>
      <c r="AJ743" s="93">
        <f>IFERROR(VLOOKUP(S743,'Վարկանիշային չափորոշիչներ'!$G$6:$GE$68,4,FALSE),0)</f>
        <v>0</v>
      </c>
      <c r="AK743" s="93">
        <f>IFERROR(VLOOKUP(T743,'Վարկանիշային չափորոշիչներ'!$G$6:$GE$68,4,FALSE),0)</f>
        <v>0</v>
      </c>
      <c r="AL743" s="93">
        <f>IFERROR(VLOOKUP(U743,'Վարկանիշային չափորոշիչներ'!$G$6:$GE$68,4,FALSE),0)</f>
        <v>0</v>
      </c>
      <c r="AM743" s="93">
        <f>IFERROR(VLOOKUP(V743,'Վարկանիշային չափորոշիչներ'!$G$6:$GE$68,4,FALSE),0)</f>
        <v>0</v>
      </c>
      <c r="AN743" s="93">
        <f t="shared" si="192"/>
        <v>0</v>
      </c>
    </row>
    <row r="744" spans="1:40" outlineLevel="1">
      <c r="A744" s="236">
        <v>1148</v>
      </c>
      <c r="B744" s="283"/>
      <c r="C744" s="366" t="s">
        <v>833</v>
      </c>
      <c r="D744" s="237">
        <f>SUM(D745:D757)</f>
        <v>0</v>
      </c>
      <c r="E744" s="237">
        <f>SUM(E745:E757)</f>
        <v>0</v>
      </c>
      <c r="F744" s="238">
        <f t="shared" ref="F744:H744" si="194">SUM(F745:F757)</f>
        <v>0</v>
      </c>
      <c r="G744" s="238">
        <f t="shared" si="194"/>
        <v>0</v>
      </c>
      <c r="H744" s="238">
        <f t="shared" si="194"/>
        <v>0</v>
      </c>
      <c r="I744" s="114" t="s">
        <v>79</v>
      </c>
      <c r="J744" s="114" t="s">
        <v>79</v>
      </c>
      <c r="K744" s="114" t="s">
        <v>79</v>
      </c>
      <c r="L744" s="114" t="s">
        <v>79</v>
      </c>
      <c r="M744" s="114" t="s">
        <v>79</v>
      </c>
      <c r="N744" s="114" t="s">
        <v>79</v>
      </c>
      <c r="O744" s="114" t="s">
        <v>79</v>
      </c>
      <c r="P744" s="114" t="s">
        <v>79</v>
      </c>
      <c r="Q744" s="114" t="s">
        <v>79</v>
      </c>
      <c r="R744" s="114" t="s">
        <v>79</v>
      </c>
      <c r="S744" s="114" t="s">
        <v>79</v>
      </c>
      <c r="T744" s="114" t="s">
        <v>79</v>
      </c>
      <c r="U744" s="114" t="s">
        <v>79</v>
      </c>
      <c r="V744" s="114" t="s">
        <v>79</v>
      </c>
      <c r="W744" s="114" t="s">
        <v>79</v>
      </c>
      <c r="X744" s="108"/>
      <c r="Y744" s="108"/>
      <c r="Z744" s="108"/>
      <c r="AA744" s="108"/>
      <c r="AB744" s="93">
        <f>IFERROR(VLOOKUP(K744,'Վարկանիշային չափորոշիչներ'!$G$6:$GE$68,4,FALSE),0)</f>
        <v>0</v>
      </c>
      <c r="AC744" s="93">
        <f>IFERROR(VLOOKUP(L744,'Վարկանիշային չափորոշիչներ'!$G$6:$GE$68,4,FALSE),0)</f>
        <v>0</v>
      </c>
      <c r="AD744" s="93">
        <f>IFERROR(VLOOKUP(M744,'Վարկանիշային չափորոշիչներ'!$G$6:$GE$68,4,FALSE),0)</f>
        <v>0</v>
      </c>
      <c r="AE744" s="93">
        <f>IFERROR(VLOOKUP(N744,'Վարկանիշային չափորոշիչներ'!$G$6:$GE$68,4,FALSE),0)</f>
        <v>0</v>
      </c>
      <c r="AF744" s="93">
        <f>IFERROR(VLOOKUP(O744,'Վարկանիշային չափորոշիչներ'!$G$6:$GE$68,4,FALSE),0)</f>
        <v>0</v>
      </c>
      <c r="AG744" s="93">
        <f>IFERROR(VLOOKUP(P744,'Վարկանիշային չափորոշիչներ'!$G$6:$GE$68,4,FALSE),0)</f>
        <v>0</v>
      </c>
      <c r="AH744" s="93">
        <f>IFERROR(VLOOKUP(Q744,'Վարկանիշային չափորոշիչներ'!$G$6:$GE$68,4,FALSE),0)</f>
        <v>0</v>
      </c>
      <c r="AI744" s="93">
        <f>IFERROR(VLOOKUP(R744,'Վարկանիշային չափորոշիչներ'!$G$6:$GE$68,4,FALSE),0)</f>
        <v>0</v>
      </c>
      <c r="AJ744" s="93">
        <f>IFERROR(VLOOKUP(S744,'Վարկանիշային չափորոշիչներ'!$G$6:$GE$68,4,FALSE),0)</f>
        <v>0</v>
      </c>
      <c r="AK744" s="93">
        <f>IFERROR(VLOOKUP(T744,'Վարկանիշային չափորոշիչներ'!$G$6:$GE$68,4,FALSE),0)</f>
        <v>0</v>
      </c>
      <c r="AL744" s="93">
        <f>IFERROR(VLOOKUP(U744,'Վարկանիշային չափորոշիչներ'!$G$6:$GE$68,4,FALSE),0)</f>
        <v>0</v>
      </c>
      <c r="AM744" s="93">
        <f>IFERROR(VLOOKUP(V744,'Վարկանիշային չափորոշիչներ'!$G$6:$GE$68,4,FALSE),0)</f>
        <v>0</v>
      </c>
      <c r="AN744" s="93">
        <f t="shared" si="192"/>
        <v>0</v>
      </c>
    </row>
    <row r="745" spans="1:40" outlineLevel="2">
      <c r="A745" s="239">
        <v>1148</v>
      </c>
      <c r="B745" s="239">
        <v>11001</v>
      </c>
      <c r="C745" s="333" t="s">
        <v>834</v>
      </c>
      <c r="D745" s="240"/>
      <c r="E745" s="240"/>
      <c r="F745" s="241"/>
      <c r="G745" s="242"/>
      <c r="H745" s="242"/>
      <c r="I745" s="112"/>
      <c r="J745" s="112"/>
      <c r="K745" s="94"/>
      <c r="L745" s="94"/>
      <c r="M745" s="94"/>
      <c r="N745" s="94"/>
      <c r="O745" s="94"/>
      <c r="P745" s="94"/>
      <c r="Q745" s="94"/>
      <c r="R745" s="94"/>
      <c r="S745" s="94"/>
      <c r="T745" s="94"/>
      <c r="U745" s="94"/>
      <c r="V745" s="94"/>
      <c r="W745" s="93">
        <f t="shared" ref="W745:W757" si="195">AN745</f>
        <v>0</v>
      </c>
      <c r="X745" s="108"/>
      <c r="Y745" s="108"/>
      <c r="Z745" s="108"/>
      <c r="AA745" s="108"/>
      <c r="AB745" s="93">
        <f>IFERROR(VLOOKUP(K745,'Վարկանիշային չափորոշիչներ'!$G$6:$GE$68,4,FALSE),0)</f>
        <v>0</v>
      </c>
      <c r="AC745" s="93">
        <f>IFERROR(VLOOKUP(L745,'Վարկանիշային չափորոշիչներ'!$G$6:$GE$68,4,FALSE),0)</f>
        <v>0</v>
      </c>
      <c r="AD745" s="93">
        <f>IFERROR(VLOOKUP(M745,'Վարկանիշային չափորոշիչներ'!$G$6:$GE$68,4,FALSE),0)</f>
        <v>0</v>
      </c>
      <c r="AE745" s="93">
        <f>IFERROR(VLOOKUP(N745,'Վարկանիշային չափորոշիչներ'!$G$6:$GE$68,4,FALSE),0)</f>
        <v>0</v>
      </c>
      <c r="AF745" s="93">
        <f>IFERROR(VLOOKUP(O745,'Վարկանիշային չափորոշիչներ'!$G$6:$GE$68,4,FALSE),0)</f>
        <v>0</v>
      </c>
      <c r="AG745" s="93">
        <f>IFERROR(VLOOKUP(P745,'Վարկանիշային չափորոշիչներ'!$G$6:$GE$68,4,FALSE),0)</f>
        <v>0</v>
      </c>
      <c r="AH745" s="93">
        <f>IFERROR(VLOOKUP(Q745,'Վարկանիշային չափորոշիչներ'!$G$6:$GE$68,4,FALSE),0)</f>
        <v>0</v>
      </c>
      <c r="AI745" s="93">
        <f>IFERROR(VLOOKUP(R745,'Վարկանիշային չափորոշիչներ'!$G$6:$GE$68,4,FALSE),0)</f>
        <v>0</v>
      </c>
      <c r="AJ745" s="93">
        <f>IFERROR(VLOOKUP(S745,'Վարկանիշային չափորոշիչներ'!$G$6:$GE$68,4,FALSE),0)</f>
        <v>0</v>
      </c>
      <c r="AK745" s="93">
        <f>IFERROR(VLOOKUP(T745,'Վարկանիշային չափորոշիչներ'!$G$6:$GE$68,4,FALSE),0)</f>
        <v>0</v>
      </c>
      <c r="AL745" s="93">
        <f>IFERROR(VLOOKUP(U745,'Վարկանիշային չափորոշիչներ'!$G$6:$GE$68,4,FALSE),0)</f>
        <v>0</v>
      </c>
      <c r="AM745" s="93">
        <f>IFERROR(VLOOKUP(V745,'Վարկանիշային չափորոշիչներ'!$G$6:$GE$68,4,FALSE),0)</f>
        <v>0</v>
      </c>
      <c r="AN745" s="93">
        <f t="shared" si="192"/>
        <v>0</v>
      </c>
    </row>
    <row r="746" spans="1:40" ht="24" outlineLevel="2">
      <c r="A746" s="239">
        <v>1148</v>
      </c>
      <c r="B746" s="239">
        <v>11005</v>
      </c>
      <c r="C746" s="333" t="s">
        <v>835</v>
      </c>
      <c r="D746" s="240"/>
      <c r="E746" s="240"/>
      <c r="F746" s="276"/>
      <c r="G746" s="242"/>
      <c r="H746" s="242"/>
      <c r="I746" s="112"/>
      <c r="J746" s="112"/>
      <c r="K746" s="94"/>
      <c r="L746" s="94"/>
      <c r="M746" s="94"/>
      <c r="N746" s="94"/>
      <c r="O746" s="94"/>
      <c r="P746" s="94"/>
      <c r="Q746" s="94"/>
      <c r="R746" s="94"/>
      <c r="S746" s="94"/>
      <c r="T746" s="94"/>
      <c r="U746" s="94"/>
      <c r="V746" s="94"/>
      <c r="W746" s="93">
        <f t="shared" si="195"/>
        <v>0</v>
      </c>
      <c r="X746" s="108"/>
      <c r="Y746" s="108"/>
      <c r="Z746" s="108"/>
      <c r="AA746" s="108"/>
      <c r="AB746" s="93">
        <f>IFERROR(VLOOKUP(K746,'Վարկանիշային չափորոշիչներ'!$G$6:$GE$68,4,FALSE),0)</f>
        <v>0</v>
      </c>
      <c r="AC746" s="93">
        <f>IFERROR(VLOOKUP(L746,'Վարկանիշային չափորոշիչներ'!$G$6:$GE$68,4,FALSE),0)</f>
        <v>0</v>
      </c>
      <c r="AD746" s="93">
        <f>IFERROR(VLOOKUP(M746,'Վարկանիշային չափորոշիչներ'!$G$6:$GE$68,4,FALSE),0)</f>
        <v>0</v>
      </c>
      <c r="AE746" s="93">
        <f>IFERROR(VLOOKUP(N746,'Վարկանիշային չափորոշիչներ'!$G$6:$GE$68,4,FALSE),0)</f>
        <v>0</v>
      </c>
      <c r="AF746" s="93">
        <f>IFERROR(VLOOKUP(O746,'Վարկանիշային չափորոշիչներ'!$G$6:$GE$68,4,FALSE),0)</f>
        <v>0</v>
      </c>
      <c r="AG746" s="93">
        <f>IFERROR(VLOOKUP(P746,'Վարկանիշային չափորոշիչներ'!$G$6:$GE$68,4,FALSE),0)</f>
        <v>0</v>
      </c>
      <c r="AH746" s="93">
        <f>IFERROR(VLOOKUP(Q746,'Վարկանիշային չափորոշիչներ'!$G$6:$GE$68,4,FALSE),0)</f>
        <v>0</v>
      </c>
      <c r="AI746" s="93">
        <f>IFERROR(VLOOKUP(R746,'Վարկանիշային չափորոշիչներ'!$G$6:$GE$68,4,FALSE),0)</f>
        <v>0</v>
      </c>
      <c r="AJ746" s="93">
        <f>IFERROR(VLOOKUP(S746,'Վարկանիշային չափորոշիչներ'!$G$6:$GE$68,4,FALSE),0)</f>
        <v>0</v>
      </c>
      <c r="AK746" s="93">
        <f>IFERROR(VLOOKUP(T746,'Վարկանիշային չափորոշիչներ'!$G$6:$GE$68,4,FALSE),0)</f>
        <v>0</v>
      </c>
      <c r="AL746" s="93">
        <f>IFERROR(VLOOKUP(U746,'Վարկանիշային չափորոշիչներ'!$G$6:$GE$68,4,FALSE),0)</f>
        <v>0</v>
      </c>
      <c r="AM746" s="93">
        <f>IFERROR(VLOOKUP(V746,'Վարկանիշային չափորոշիչներ'!$G$6:$GE$68,4,FALSE),0)</f>
        <v>0</v>
      </c>
      <c r="AN746" s="93">
        <f t="shared" si="192"/>
        <v>0</v>
      </c>
    </row>
    <row r="747" spans="1:40" ht="24" outlineLevel="2">
      <c r="A747" s="239">
        <v>1148</v>
      </c>
      <c r="B747" s="239">
        <v>11006</v>
      </c>
      <c r="C747" s="333" t="s">
        <v>836</v>
      </c>
      <c r="D747" s="240"/>
      <c r="E747" s="240"/>
      <c r="F747" s="276"/>
      <c r="G747" s="242"/>
      <c r="H747" s="242"/>
      <c r="I747" s="112"/>
      <c r="J747" s="112"/>
      <c r="K747" s="94"/>
      <c r="L747" s="94"/>
      <c r="M747" s="94"/>
      <c r="N747" s="94"/>
      <c r="O747" s="94"/>
      <c r="P747" s="94"/>
      <c r="Q747" s="94"/>
      <c r="R747" s="94"/>
      <c r="S747" s="94"/>
      <c r="T747" s="94"/>
      <c r="U747" s="94"/>
      <c r="V747" s="94"/>
      <c r="W747" s="93">
        <f t="shared" si="195"/>
        <v>0</v>
      </c>
      <c r="X747" s="108"/>
      <c r="Y747" s="108"/>
      <c r="Z747" s="108"/>
      <c r="AA747" s="108"/>
      <c r="AB747" s="93">
        <f>IFERROR(VLOOKUP(K747,'Վարկանիշային չափորոշիչներ'!$G$6:$GE$68,4,FALSE),0)</f>
        <v>0</v>
      </c>
      <c r="AC747" s="93">
        <f>IFERROR(VLOOKUP(L747,'Վարկանիշային չափորոշիչներ'!$G$6:$GE$68,4,FALSE),0)</f>
        <v>0</v>
      </c>
      <c r="AD747" s="93">
        <f>IFERROR(VLOOKUP(M747,'Վարկանիշային չափորոշիչներ'!$G$6:$GE$68,4,FALSE),0)</f>
        <v>0</v>
      </c>
      <c r="AE747" s="93">
        <f>IFERROR(VLOOKUP(N747,'Վարկանիշային չափորոշիչներ'!$G$6:$GE$68,4,FALSE),0)</f>
        <v>0</v>
      </c>
      <c r="AF747" s="93">
        <f>IFERROR(VLOOKUP(O747,'Վարկանիշային չափորոշիչներ'!$G$6:$GE$68,4,FALSE),0)</f>
        <v>0</v>
      </c>
      <c r="AG747" s="93">
        <f>IFERROR(VLOOKUP(P747,'Վարկանիշային չափորոշիչներ'!$G$6:$GE$68,4,FALSE),0)</f>
        <v>0</v>
      </c>
      <c r="AH747" s="93">
        <f>IFERROR(VLOOKUP(Q747,'Վարկանիշային չափորոշիչներ'!$G$6:$GE$68,4,FALSE),0)</f>
        <v>0</v>
      </c>
      <c r="AI747" s="93">
        <f>IFERROR(VLOOKUP(R747,'Վարկանիշային չափորոշիչներ'!$G$6:$GE$68,4,FALSE),0)</f>
        <v>0</v>
      </c>
      <c r="AJ747" s="93">
        <f>IFERROR(VLOOKUP(S747,'Վարկանիշային չափորոշիչներ'!$G$6:$GE$68,4,FALSE),0)</f>
        <v>0</v>
      </c>
      <c r="AK747" s="93">
        <f>IFERROR(VLOOKUP(T747,'Վարկանիշային չափորոշիչներ'!$G$6:$GE$68,4,FALSE),0)</f>
        <v>0</v>
      </c>
      <c r="AL747" s="93">
        <f>IFERROR(VLOOKUP(U747,'Վարկանիշային չափորոշիչներ'!$G$6:$GE$68,4,FALSE),0)</f>
        <v>0</v>
      </c>
      <c r="AM747" s="93">
        <f>IFERROR(VLOOKUP(V747,'Վարկանիշային չափորոշիչներ'!$G$6:$GE$68,4,FALSE),0)</f>
        <v>0</v>
      </c>
      <c r="AN747" s="93">
        <f t="shared" si="192"/>
        <v>0</v>
      </c>
    </row>
    <row r="748" spans="1:40" outlineLevel="2">
      <c r="A748" s="239">
        <v>1148</v>
      </c>
      <c r="B748" s="239">
        <v>11007</v>
      </c>
      <c r="C748" s="333" t="s">
        <v>837</v>
      </c>
      <c r="D748" s="240"/>
      <c r="E748" s="240"/>
      <c r="F748" s="276"/>
      <c r="G748" s="242"/>
      <c r="H748" s="242"/>
      <c r="I748" s="112"/>
      <c r="J748" s="112"/>
      <c r="K748" s="94"/>
      <c r="L748" s="94"/>
      <c r="M748" s="94"/>
      <c r="N748" s="94"/>
      <c r="O748" s="94"/>
      <c r="P748" s="94"/>
      <c r="Q748" s="94"/>
      <c r="R748" s="94"/>
      <c r="S748" s="94"/>
      <c r="T748" s="94"/>
      <c r="U748" s="94"/>
      <c r="V748" s="94"/>
      <c r="W748" s="93">
        <f t="shared" si="195"/>
        <v>0</v>
      </c>
      <c r="X748" s="108"/>
      <c r="Y748" s="108"/>
      <c r="Z748" s="108"/>
      <c r="AA748" s="108"/>
      <c r="AB748" s="93">
        <f>IFERROR(VLOOKUP(K748,'Վարկանիշային չափորոշիչներ'!$G$6:$GE$68,4,FALSE),0)</f>
        <v>0</v>
      </c>
      <c r="AC748" s="93">
        <f>IFERROR(VLOOKUP(L748,'Վարկանիշային չափորոշիչներ'!$G$6:$GE$68,4,FALSE),0)</f>
        <v>0</v>
      </c>
      <c r="AD748" s="93">
        <f>IFERROR(VLOOKUP(M748,'Վարկանիշային չափորոշիչներ'!$G$6:$GE$68,4,FALSE),0)</f>
        <v>0</v>
      </c>
      <c r="AE748" s="93">
        <f>IFERROR(VLOOKUP(N748,'Վարկանիշային չափորոշիչներ'!$G$6:$GE$68,4,FALSE),0)</f>
        <v>0</v>
      </c>
      <c r="AF748" s="93">
        <f>IFERROR(VLOOKUP(O748,'Վարկանիշային չափորոշիչներ'!$G$6:$GE$68,4,FALSE),0)</f>
        <v>0</v>
      </c>
      <c r="AG748" s="93">
        <f>IFERROR(VLOOKUP(P748,'Վարկանիշային չափորոշիչներ'!$G$6:$GE$68,4,FALSE),0)</f>
        <v>0</v>
      </c>
      <c r="AH748" s="93">
        <f>IFERROR(VLOOKUP(Q748,'Վարկանիշային չափորոշիչներ'!$G$6:$GE$68,4,FALSE),0)</f>
        <v>0</v>
      </c>
      <c r="AI748" s="93">
        <f>IFERROR(VLOOKUP(R748,'Վարկանիշային չափորոշիչներ'!$G$6:$GE$68,4,FALSE),0)</f>
        <v>0</v>
      </c>
      <c r="AJ748" s="93">
        <f>IFERROR(VLOOKUP(S748,'Վարկանիշային չափորոշիչներ'!$G$6:$GE$68,4,FALSE),0)</f>
        <v>0</v>
      </c>
      <c r="AK748" s="93">
        <f>IFERROR(VLOOKUP(T748,'Վարկանիշային չափորոշիչներ'!$G$6:$GE$68,4,FALSE),0)</f>
        <v>0</v>
      </c>
      <c r="AL748" s="93">
        <f>IFERROR(VLOOKUP(U748,'Վարկանիշային չափորոշիչներ'!$G$6:$GE$68,4,FALSE),0)</f>
        <v>0</v>
      </c>
      <c r="AM748" s="93">
        <f>IFERROR(VLOOKUP(V748,'Վարկանիշային չափորոշիչներ'!$G$6:$GE$68,4,FALSE),0)</f>
        <v>0</v>
      </c>
      <c r="AN748" s="93">
        <f t="shared" si="192"/>
        <v>0</v>
      </c>
    </row>
    <row r="749" spans="1:40" ht="24" outlineLevel="2">
      <c r="A749" s="239">
        <v>1148</v>
      </c>
      <c r="B749" s="239">
        <v>11008</v>
      </c>
      <c r="C749" s="333" t="s">
        <v>838</v>
      </c>
      <c r="D749" s="240"/>
      <c r="E749" s="240"/>
      <c r="F749" s="276"/>
      <c r="G749" s="242"/>
      <c r="H749" s="242"/>
      <c r="I749" s="112"/>
      <c r="J749" s="112"/>
      <c r="K749" s="94"/>
      <c r="L749" s="94"/>
      <c r="M749" s="94"/>
      <c r="N749" s="94"/>
      <c r="O749" s="94"/>
      <c r="P749" s="94"/>
      <c r="Q749" s="94"/>
      <c r="R749" s="94"/>
      <c r="S749" s="94"/>
      <c r="T749" s="94"/>
      <c r="U749" s="94"/>
      <c r="V749" s="94"/>
      <c r="W749" s="93">
        <f t="shared" si="195"/>
        <v>0</v>
      </c>
      <c r="X749" s="108"/>
      <c r="Y749" s="108"/>
      <c r="Z749" s="108"/>
      <c r="AA749" s="108"/>
      <c r="AB749" s="93">
        <f>IFERROR(VLOOKUP(K749,'Վարկանիշային չափորոշիչներ'!$G$6:$GE$68,4,FALSE),0)</f>
        <v>0</v>
      </c>
      <c r="AC749" s="93">
        <f>IFERROR(VLOOKUP(L749,'Վարկանիշային չափորոշիչներ'!$G$6:$GE$68,4,FALSE),0)</f>
        <v>0</v>
      </c>
      <c r="AD749" s="93">
        <f>IFERROR(VLOOKUP(M749,'Վարկանիշային չափորոշիչներ'!$G$6:$GE$68,4,FALSE),0)</f>
        <v>0</v>
      </c>
      <c r="AE749" s="93">
        <f>IFERROR(VLOOKUP(N749,'Վարկանիշային չափորոշիչներ'!$G$6:$GE$68,4,FALSE),0)</f>
        <v>0</v>
      </c>
      <c r="AF749" s="93">
        <f>IFERROR(VLOOKUP(O749,'Վարկանիշային չափորոշիչներ'!$G$6:$GE$68,4,FALSE),0)</f>
        <v>0</v>
      </c>
      <c r="AG749" s="93">
        <f>IFERROR(VLOOKUP(P749,'Վարկանիշային չափորոշիչներ'!$G$6:$GE$68,4,FALSE),0)</f>
        <v>0</v>
      </c>
      <c r="AH749" s="93">
        <f>IFERROR(VLOOKUP(Q749,'Վարկանիշային չափորոշիչներ'!$G$6:$GE$68,4,FALSE),0)</f>
        <v>0</v>
      </c>
      <c r="AI749" s="93">
        <f>IFERROR(VLOOKUP(R749,'Վարկանիշային չափորոշիչներ'!$G$6:$GE$68,4,FALSE),0)</f>
        <v>0</v>
      </c>
      <c r="AJ749" s="93">
        <f>IFERROR(VLOOKUP(S749,'Վարկանիշային չափորոշիչներ'!$G$6:$GE$68,4,FALSE),0)</f>
        <v>0</v>
      </c>
      <c r="AK749" s="93">
        <f>IFERROR(VLOOKUP(T749,'Վարկանիշային չափորոշիչներ'!$G$6:$GE$68,4,FALSE),0)</f>
        <v>0</v>
      </c>
      <c r="AL749" s="93">
        <f>IFERROR(VLOOKUP(U749,'Վարկանիշային չափորոշիչներ'!$G$6:$GE$68,4,FALSE),0)</f>
        <v>0</v>
      </c>
      <c r="AM749" s="93">
        <f>IFERROR(VLOOKUP(V749,'Վարկանիշային չափորոշիչներ'!$G$6:$GE$68,4,FALSE),0)</f>
        <v>0</v>
      </c>
      <c r="AN749" s="93">
        <f t="shared" si="192"/>
        <v>0</v>
      </c>
    </row>
    <row r="750" spans="1:40" outlineLevel="2">
      <c r="A750" s="239">
        <v>1148</v>
      </c>
      <c r="B750" s="239">
        <v>11012</v>
      </c>
      <c r="C750" s="333" t="s">
        <v>839</v>
      </c>
      <c r="D750" s="240"/>
      <c r="E750" s="240"/>
      <c r="F750" s="276"/>
      <c r="G750" s="242"/>
      <c r="H750" s="242"/>
      <c r="I750" s="112"/>
      <c r="J750" s="112"/>
      <c r="K750" s="94"/>
      <c r="L750" s="94"/>
      <c r="M750" s="94"/>
      <c r="N750" s="94"/>
      <c r="O750" s="94"/>
      <c r="P750" s="94"/>
      <c r="Q750" s="94"/>
      <c r="R750" s="94"/>
      <c r="S750" s="94"/>
      <c r="T750" s="94"/>
      <c r="U750" s="94"/>
      <c r="V750" s="94"/>
      <c r="W750" s="93">
        <f t="shared" si="195"/>
        <v>0</v>
      </c>
      <c r="X750" s="108"/>
      <c r="Y750" s="108"/>
      <c r="Z750" s="108"/>
      <c r="AA750" s="108"/>
      <c r="AB750" s="93">
        <f>IFERROR(VLOOKUP(K750,'Վարկանիշային չափորոշիչներ'!$G$6:$GE$68,4,FALSE),0)</f>
        <v>0</v>
      </c>
      <c r="AC750" s="93">
        <f>IFERROR(VLOOKUP(L750,'Վարկանիշային չափորոշիչներ'!$G$6:$GE$68,4,FALSE),0)</f>
        <v>0</v>
      </c>
      <c r="AD750" s="93">
        <f>IFERROR(VLOOKUP(M750,'Վարկանիշային չափորոշիչներ'!$G$6:$GE$68,4,FALSE),0)</f>
        <v>0</v>
      </c>
      <c r="AE750" s="93">
        <f>IFERROR(VLOOKUP(N750,'Վարկանիշային չափորոշիչներ'!$G$6:$GE$68,4,FALSE),0)</f>
        <v>0</v>
      </c>
      <c r="AF750" s="93">
        <f>IFERROR(VLOOKUP(O750,'Վարկանիշային չափորոշիչներ'!$G$6:$GE$68,4,FALSE),0)</f>
        <v>0</v>
      </c>
      <c r="AG750" s="93">
        <f>IFERROR(VLOOKUP(P750,'Վարկանիշային չափորոշիչներ'!$G$6:$GE$68,4,FALSE),0)</f>
        <v>0</v>
      </c>
      <c r="AH750" s="93">
        <f>IFERROR(VLOOKUP(Q750,'Վարկանիշային չափորոշիչներ'!$G$6:$GE$68,4,FALSE),0)</f>
        <v>0</v>
      </c>
      <c r="AI750" s="93">
        <f>IFERROR(VLOOKUP(R750,'Վարկանիշային չափորոշիչներ'!$G$6:$GE$68,4,FALSE),0)</f>
        <v>0</v>
      </c>
      <c r="AJ750" s="93">
        <f>IFERROR(VLOOKUP(S750,'Վարկանիշային չափորոշիչներ'!$G$6:$GE$68,4,FALSE),0)</f>
        <v>0</v>
      </c>
      <c r="AK750" s="93">
        <f>IFERROR(VLOOKUP(T750,'Վարկանիշային չափորոշիչներ'!$G$6:$GE$68,4,FALSE),0)</f>
        <v>0</v>
      </c>
      <c r="AL750" s="93">
        <f>IFERROR(VLOOKUP(U750,'Վարկանիշային չափորոշիչներ'!$G$6:$GE$68,4,FALSE),0)</f>
        <v>0</v>
      </c>
      <c r="AM750" s="93">
        <f>IFERROR(VLOOKUP(V750,'Վարկանիշային չափորոշիչներ'!$G$6:$GE$68,4,FALSE),0)</f>
        <v>0</v>
      </c>
      <c r="AN750" s="93">
        <f t="shared" si="192"/>
        <v>0</v>
      </c>
    </row>
    <row r="751" spans="1:40" outlineLevel="2">
      <c r="A751" s="239">
        <v>1148</v>
      </c>
      <c r="B751" s="239">
        <v>11013</v>
      </c>
      <c r="C751" s="333" t="s">
        <v>840</v>
      </c>
      <c r="D751" s="240"/>
      <c r="E751" s="240"/>
      <c r="F751" s="276"/>
      <c r="G751" s="242"/>
      <c r="H751" s="242"/>
      <c r="I751" s="112"/>
      <c r="J751" s="112"/>
      <c r="K751" s="94"/>
      <c r="L751" s="94"/>
      <c r="M751" s="94"/>
      <c r="N751" s="94"/>
      <c r="O751" s="94"/>
      <c r="P751" s="94"/>
      <c r="Q751" s="94"/>
      <c r="R751" s="94"/>
      <c r="S751" s="94"/>
      <c r="T751" s="94"/>
      <c r="U751" s="94"/>
      <c r="V751" s="94"/>
      <c r="W751" s="93">
        <f t="shared" si="195"/>
        <v>0</v>
      </c>
      <c r="X751" s="108"/>
      <c r="Y751" s="108"/>
      <c r="Z751" s="108"/>
      <c r="AA751" s="108"/>
      <c r="AB751" s="93">
        <f>IFERROR(VLOOKUP(K751,'Վարկանիշային չափորոշիչներ'!$G$6:$GE$68,4,FALSE),0)</f>
        <v>0</v>
      </c>
      <c r="AC751" s="93">
        <f>IFERROR(VLOOKUP(L751,'Վարկանիշային չափորոշիչներ'!$G$6:$GE$68,4,FALSE),0)</f>
        <v>0</v>
      </c>
      <c r="AD751" s="93">
        <f>IFERROR(VLOOKUP(M751,'Վարկանիշային չափորոշիչներ'!$G$6:$GE$68,4,FALSE),0)</f>
        <v>0</v>
      </c>
      <c r="AE751" s="93">
        <f>IFERROR(VLOOKUP(N751,'Վարկանիշային չափորոշիչներ'!$G$6:$GE$68,4,FALSE),0)</f>
        <v>0</v>
      </c>
      <c r="AF751" s="93">
        <f>IFERROR(VLOOKUP(O751,'Վարկանիշային չափորոշիչներ'!$G$6:$GE$68,4,FALSE),0)</f>
        <v>0</v>
      </c>
      <c r="AG751" s="93">
        <f>IFERROR(VLOOKUP(P751,'Վարկանիշային չափորոշիչներ'!$G$6:$GE$68,4,FALSE),0)</f>
        <v>0</v>
      </c>
      <c r="AH751" s="93">
        <f>IFERROR(VLOOKUP(Q751,'Վարկանիշային չափորոշիչներ'!$G$6:$GE$68,4,FALSE),0)</f>
        <v>0</v>
      </c>
      <c r="AI751" s="93">
        <f>IFERROR(VLOOKUP(R751,'Վարկանիշային չափորոշիչներ'!$G$6:$GE$68,4,FALSE),0)</f>
        <v>0</v>
      </c>
      <c r="AJ751" s="93">
        <f>IFERROR(VLOOKUP(S751,'Վարկանիշային չափորոշիչներ'!$G$6:$GE$68,4,FALSE),0)</f>
        <v>0</v>
      </c>
      <c r="AK751" s="93">
        <f>IFERROR(VLOOKUP(T751,'Վարկանիշային չափորոշիչներ'!$G$6:$GE$68,4,FALSE),0)</f>
        <v>0</v>
      </c>
      <c r="AL751" s="93">
        <f>IFERROR(VLOOKUP(U751,'Վարկանիշային չափորոշիչներ'!$G$6:$GE$68,4,FALSE),0)</f>
        <v>0</v>
      </c>
      <c r="AM751" s="93">
        <f>IFERROR(VLOOKUP(V751,'Վարկանիշային չափորոշիչներ'!$G$6:$GE$68,4,FALSE),0)</f>
        <v>0</v>
      </c>
      <c r="AN751" s="93">
        <f t="shared" si="192"/>
        <v>0</v>
      </c>
    </row>
    <row r="752" spans="1:40" ht="36" outlineLevel="2">
      <c r="A752" s="239">
        <v>1148</v>
      </c>
      <c r="B752" s="239">
        <v>11014</v>
      </c>
      <c r="C752" s="333" t="s">
        <v>841</v>
      </c>
      <c r="D752" s="240"/>
      <c r="E752" s="240"/>
      <c r="F752" s="242"/>
      <c r="G752" s="242"/>
      <c r="H752" s="242"/>
      <c r="I752" s="112"/>
      <c r="J752" s="112"/>
      <c r="K752" s="94"/>
      <c r="L752" s="94"/>
      <c r="M752" s="94"/>
      <c r="N752" s="94"/>
      <c r="O752" s="94"/>
      <c r="P752" s="94"/>
      <c r="Q752" s="94"/>
      <c r="R752" s="94"/>
      <c r="S752" s="94"/>
      <c r="T752" s="94"/>
      <c r="U752" s="94"/>
      <c r="V752" s="94"/>
      <c r="W752" s="93">
        <f t="shared" si="195"/>
        <v>0</v>
      </c>
      <c r="X752" s="108"/>
      <c r="Y752" s="108"/>
      <c r="Z752" s="108"/>
      <c r="AA752" s="108"/>
      <c r="AB752" s="93">
        <f>IFERROR(VLOOKUP(K752,'Վարկանիշային չափորոշիչներ'!$G$6:$GE$68,4,FALSE),0)</f>
        <v>0</v>
      </c>
      <c r="AC752" s="93">
        <f>IFERROR(VLOOKUP(L752,'Վարկանիշային չափորոշիչներ'!$G$6:$GE$68,4,FALSE),0)</f>
        <v>0</v>
      </c>
      <c r="AD752" s="93">
        <f>IFERROR(VLOOKUP(M752,'Վարկանիշային չափորոշիչներ'!$G$6:$GE$68,4,FALSE),0)</f>
        <v>0</v>
      </c>
      <c r="AE752" s="93">
        <f>IFERROR(VLOOKUP(N752,'Վարկանիշային չափորոշիչներ'!$G$6:$GE$68,4,FALSE),0)</f>
        <v>0</v>
      </c>
      <c r="AF752" s="93">
        <f>IFERROR(VLOOKUP(O752,'Վարկանիշային չափորոշիչներ'!$G$6:$GE$68,4,FALSE),0)</f>
        <v>0</v>
      </c>
      <c r="AG752" s="93">
        <f>IFERROR(VLOOKUP(P752,'Վարկանիշային չափորոշիչներ'!$G$6:$GE$68,4,FALSE),0)</f>
        <v>0</v>
      </c>
      <c r="AH752" s="93">
        <f>IFERROR(VLOOKUP(Q752,'Վարկանիշային չափորոշիչներ'!$G$6:$GE$68,4,FALSE),0)</f>
        <v>0</v>
      </c>
      <c r="AI752" s="93">
        <f>IFERROR(VLOOKUP(R752,'Վարկանիշային չափորոշիչներ'!$G$6:$GE$68,4,FALSE),0)</f>
        <v>0</v>
      </c>
      <c r="AJ752" s="93">
        <f>IFERROR(VLOOKUP(S752,'Վարկանիշային չափորոշիչներ'!$G$6:$GE$68,4,FALSE),0)</f>
        <v>0</v>
      </c>
      <c r="AK752" s="93">
        <f>IFERROR(VLOOKUP(T752,'Վարկանիշային չափորոշիչներ'!$G$6:$GE$68,4,FALSE),0)</f>
        <v>0</v>
      </c>
      <c r="AL752" s="93">
        <f>IFERROR(VLOOKUP(U752,'Վարկանիշային չափորոշիչներ'!$G$6:$GE$68,4,FALSE),0)</f>
        <v>0</v>
      </c>
      <c r="AM752" s="93">
        <f>IFERROR(VLOOKUP(V752,'Վարկանիշային չափորոշիչներ'!$G$6:$GE$68,4,FALSE),0)</f>
        <v>0</v>
      </c>
      <c r="AN752" s="93">
        <f t="shared" si="192"/>
        <v>0</v>
      </c>
    </row>
    <row r="753" spans="1:40" ht="36" outlineLevel="2">
      <c r="A753" s="239">
        <v>1148</v>
      </c>
      <c r="B753" s="239">
        <v>11015</v>
      </c>
      <c r="C753" s="333" t="s">
        <v>842</v>
      </c>
      <c r="D753" s="240"/>
      <c r="E753" s="240"/>
      <c r="F753" s="242"/>
      <c r="G753" s="242"/>
      <c r="H753" s="242"/>
      <c r="I753" s="112"/>
      <c r="J753" s="112"/>
      <c r="K753" s="94"/>
      <c r="L753" s="94"/>
      <c r="M753" s="94"/>
      <c r="N753" s="94"/>
      <c r="O753" s="94"/>
      <c r="P753" s="94"/>
      <c r="Q753" s="94"/>
      <c r="R753" s="94"/>
      <c r="S753" s="94"/>
      <c r="T753" s="94"/>
      <c r="U753" s="94"/>
      <c r="V753" s="94"/>
      <c r="W753" s="93">
        <f t="shared" si="195"/>
        <v>0</v>
      </c>
      <c r="X753" s="108"/>
      <c r="Y753" s="108"/>
      <c r="Z753" s="108"/>
      <c r="AA753" s="108"/>
      <c r="AB753" s="93">
        <f>IFERROR(VLOOKUP(K753,'Վարկանիշային չափորոշիչներ'!$G$6:$GE$68,4,FALSE),0)</f>
        <v>0</v>
      </c>
      <c r="AC753" s="93">
        <f>IFERROR(VLOOKUP(L753,'Վարկանիշային չափորոշիչներ'!$G$6:$GE$68,4,FALSE),0)</f>
        <v>0</v>
      </c>
      <c r="AD753" s="93">
        <f>IFERROR(VLOOKUP(M753,'Վարկանիշային չափորոշիչներ'!$G$6:$GE$68,4,FALSE),0)</f>
        <v>0</v>
      </c>
      <c r="AE753" s="93">
        <f>IFERROR(VLOOKUP(N753,'Վարկանիշային չափորոշիչներ'!$G$6:$GE$68,4,FALSE),0)</f>
        <v>0</v>
      </c>
      <c r="AF753" s="93">
        <f>IFERROR(VLOOKUP(O753,'Վարկանիշային չափորոշիչներ'!$G$6:$GE$68,4,FALSE),0)</f>
        <v>0</v>
      </c>
      <c r="AG753" s="93">
        <f>IFERROR(VLOOKUP(P753,'Վարկանիշային չափորոշիչներ'!$G$6:$GE$68,4,FALSE),0)</f>
        <v>0</v>
      </c>
      <c r="AH753" s="93">
        <f>IFERROR(VLOOKUP(Q753,'Վարկանիշային չափորոշիչներ'!$G$6:$GE$68,4,FALSE),0)</f>
        <v>0</v>
      </c>
      <c r="AI753" s="93">
        <f>IFERROR(VLOOKUP(R753,'Վարկանիշային չափորոշիչներ'!$G$6:$GE$68,4,FALSE),0)</f>
        <v>0</v>
      </c>
      <c r="AJ753" s="93">
        <f>IFERROR(VLOOKUP(S753,'Վարկանիշային չափորոշիչներ'!$G$6:$GE$68,4,FALSE),0)</f>
        <v>0</v>
      </c>
      <c r="AK753" s="93">
        <f>IFERROR(VLOOKUP(T753,'Վարկանիշային չափորոշիչներ'!$G$6:$GE$68,4,FALSE),0)</f>
        <v>0</v>
      </c>
      <c r="AL753" s="93">
        <f>IFERROR(VLOOKUP(U753,'Վարկանիշային չափորոշիչներ'!$G$6:$GE$68,4,FALSE),0)</f>
        <v>0</v>
      </c>
      <c r="AM753" s="93">
        <f>IFERROR(VLOOKUP(V753,'Վարկանիշային չափորոշիչներ'!$G$6:$GE$68,4,FALSE),0)</f>
        <v>0</v>
      </c>
      <c r="AN753" s="93">
        <f t="shared" si="192"/>
        <v>0</v>
      </c>
    </row>
    <row r="754" spans="1:40" ht="36" outlineLevel="2">
      <c r="A754" s="239">
        <v>1148</v>
      </c>
      <c r="B754" s="239">
        <v>11016</v>
      </c>
      <c r="C754" s="333" t="s">
        <v>843</v>
      </c>
      <c r="D754" s="240"/>
      <c r="E754" s="240"/>
      <c r="F754" s="242"/>
      <c r="G754" s="242"/>
      <c r="H754" s="242"/>
      <c r="I754" s="112"/>
      <c r="J754" s="112"/>
      <c r="K754" s="94"/>
      <c r="L754" s="94"/>
      <c r="M754" s="94"/>
      <c r="N754" s="94"/>
      <c r="O754" s="94"/>
      <c r="P754" s="94"/>
      <c r="Q754" s="94"/>
      <c r="R754" s="94"/>
      <c r="S754" s="94"/>
      <c r="T754" s="94"/>
      <c r="U754" s="94"/>
      <c r="V754" s="94"/>
      <c r="W754" s="93">
        <f t="shared" si="195"/>
        <v>0</v>
      </c>
      <c r="X754" s="108"/>
      <c r="Y754" s="108"/>
      <c r="Z754" s="108"/>
      <c r="AA754" s="108"/>
      <c r="AB754" s="93">
        <f>IFERROR(VLOOKUP(K754,'Վարկանիշային չափորոշիչներ'!$G$6:$GE$68,4,FALSE),0)</f>
        <v>0</v>
      </c>
      <c r="AC754" s="93">
        <f>IFERROR(VLOOKUP(L754,'Վարկանիշային չափորոշիչներ'!$G$6:$GE$68,4,FALSE),0)</f>
        <v>0</v>
      </c>
      <c r="AD754" s="93">
        <f>IFERROR(VLOOKUP(M754,'Վարկանիշային չափորոշիչներ'!$G$6:$GE$68,4,FALSE),0)</f>
        <v>0</v>
      </c>
      <c r="AE754" s="93">
        <f>IFERROR(VLOOKUP(N754,'Վարկանիշային չափորոշիչներ'!$G$6:$GE$68,4,FALSE),0)</f>
        <v>0</v>
      </c>
      <c r="AF754" s="93">
        <f>IFERROR(VLOOKUP(O754,'Վարկանիշային չափորոշիչներ'!$G$6:$GE$68,4,FALSE),0)</f>
        <v>0</v>
      </c>
      <c r="AG754" s="93">
        <f>IFERROR(VLOOKUP(P754,'Վարկանիշային չափորոշիչներ'!$G$6:$GE$68,4,FALSE),0)</f>
        <v>0</v>
      </c>
      <c r="AH754" s="93">
        <f>IFERROR(VLOOKUP(Q754,'Վարկանիշային չափորոշիչներ'!$G$6:$GE$68,4,FALSE),0)</f>
        <v>0</v>
      </c>
      <c r="AI754" s="93">
        <f>IFERROR(VLOOKUP(R754,'Վարկանիշային չափորոշիչներ'!$G$6:$GE$68,4,FALSE),0)</f>
        <v>0</v>
      </c>
      <c r="AJ754" s="93">
        <f>IFERROR(VLOOKUP(S754,'Վարկանիշային չափորոշիչներ'!$G$6:$GE$68,4,FALSE),0)</f>
        <v>0</v>
      </c>
      <c r="AK754" s="93">
        <f>IFERROR(VLOOKUP(T754,'Վարկանիշային չափորոշիչներ'!$G$6:$GE$68,4,FALSE),0)</f>
        <v>0</v>
      </c>
      <c r="AL754" s="93">
        <f>IFERROR(VLOOKUP(U754,'Վարկանիշային չափորոշիչներ'!$G$6:$GE$68,4,FALSE),0)</f>
        <v>0</v>
      </c>
      <c r="AM754" s="93">
        <f>IFERROR(VLOOKUP(V754,'Վարկանիշային չափորոշիչներ'!$G$6:$GE$68,4,FALSE),0)</f>
        <v>0</v>
      </c>
      <c r="AN754" s="93">
        <f t="shared" si="192"/>
        <v>0</v>
      </c>
    </row>
    <row r="755" spans="1:40" outlineLevel="2">
      <c r="A755" s="239">
        <v>1148</v>
      </c>
      <c r="B755" s="239">
        <v>12001</v>
      </c>
      <c r="C755" s="333" t="s">
        <v>844</v>
      </c>
      <c r="D755" s="247"/>
      <c r="E755" s="247"/>
      <c r="F755" s="241"/>
      <c r="G755" s="242"/>
      <c r="H755" s="242"/>
      <c r="I755" s="112"/>
      <c r="J755" s="112"/>
      <c r="K755" s="94"/>
      <c r="L755" s="94"/>
      <c r="M755" s="94"/>
      <c r="N755" s="94"/>
      <c r="O755" s="94"/>
      <c r="P755" s="94"/>
      <c r="Q755" s="94"/>
      <c r="R755" s="94"/>
      <c r="S755" s="94"/>
      <c r="T755" s="94"/>
      <c r="U755" s="94"/>
      <c r="V755" s="94"/>
      <c r="W755" s="93">
        <f t="shared" si="195"/>
        <v>0</v>
      </c>
      <c r="X755" s="108"/>
      <c r="Y755" s="108"/>
      <c r="Z755" s="108"/>
      <c r="AA755" s="108"/>
      <c r="AB755" s="93">
        <f>IFERROR(VLOOKUP(K755,'Վարկանիշային չափորոշիչներ'!$G$6:$GE$68,4,FALSE),0)</f>
        <v>0</v>
      </c>
      <c r="AC755" s="93">
        <f>IFERROR(VLOOKUP(L755,'Վարկանիշային չափորոշիչներ'!$G$6:$GE$68,4,FALSE),0)</f>
        <v>0</v>
      </c>
      <c r="AD755" s="93">
        <f>IFERROR(VLOOKUP(M755,'Վարկանիշային չափորոշիչներ'!$G$6:$GE$68,4,FALSE),0)</f>
        <v>0</v>
      </c>
      <c r="AE755" s="93">
        <f>IFERROR(VLOOKUP(N755,'Վարկանիշային չափորոշիչներ'!$G$6:$GE$68,4,FALSE),0)</f>
        <v>0</v>
      </c>
      <c r="AF755" s="93">
        <f>IFERROR(VLOOKUP(O755,'Վարկանիշային չափորոշիչներ'!$G$6:$GE$68,4,FALSE),0)</f>
        <v>0</v>
      </c>
      <c r="AG755" s="93">
        <f>IFERROR(VLOOKUP(P755,'Վարկանիշային չափորոշիչներ'!$G$6:$GE$68,4,FALSE),0)</f>
        <v>0</v>
      </c>
      <c r="AH755" s="93">
        <f>IFERROR(VLOOKUP(Q755,'Վարկանիշային չափորոշիչներ'!$G$6:$GE$68,4,FALSE),0)</f>
        <v>0</v>
      </c>
      <c r="AI755" s="93">
        <f>IFERROR(VLOOKUP(R755,'Վարկանիշային չափորոշիչներ'!$G$6:$GE$68,4,FALSE),0)</f>
        <v>0</v>
      </c>
      <c r="AJ755" s="93">
        <f>IFERROR(VLOOKUP(S755,'Վարկանիշային չափորոշիչներ'!$G$6:$GE$68,4,FALSE),0)</f>
        <v>0</v>
      </c>
      <c r="AK755" s="93">
        <f>IFERROR(VLOOKUP(T755,'Վարկանիշային չափորոշիչներ'!$G$6:$GE$68,4,FALSE),0)</f>
        <v>0</v>
      </c>
      <c r="AL755" s="93">
        <f>IFERROR(VLOOKUP(U755,'Վարկանիշային չափորոշիչներ'!$G$6:$GE$68,4,FALSE),0)</f>
        <v>0</v>
      </c>
      <c r="AM755" s="93">
        <f>IFERROR(VLOOKUP(V755,'Վարկանիշային չափորոշիչներ'!$G$6:$GE$68,4,FALSE),0)</f>
        <v>0</v>
      </c>
      <c r="AN755" s="93">
        <f t="shared" si="192"/>
        <v>0</v>
      </c>
    </row>
    <row r="756" spans="1:40" ht="36" outlineLevel="2">
      <c r="A756" s="239">
        <v>1148</v>
      </c>
      <c r="B756" s="239">
        <v>12002</v>
      </c>
      <c r="C756" s="333" t="s">
        <v>845</v>
      </c>
      <c r="D756" s="240"/>
      <c r="E756" s="240"/>
      <c r="F756" s="242"/>
      <c r="G756" s="242"/>
      <c r="H756" s="242"/>
      <c r="I756" s="112"/>
      <c r="J756" s="112"/>
      <c r="K756" s="94"/>
      <c r="L756" s="94"/>
      <c r="M756" s="94"/>
      <c r="N756" s="94"/>
      <c r="O756" s="94"/>
      <c r="P756" s="94"/>
      <c r="Q756" s="94"/>
      <c r="R756" s="94"/>
      <c r="S756" s="94"/>
      <c r="T756" s="94"/>
      <c r="U756" s="94"/>
      <c r="V756" s="94"/>
      <c r="W756" s="93">
        <f t="shared" si="195"/>
        <v>0</v>
      </c>
      <c r="X756" s="108"/>
      <c r="Y756" s="108"/>
      <c r="Z756" s="108"/>
      <c r="AA756" s="108"/>
      <c r="AB756" s="93">
        <f>IFERROR(VLOOKUP(K756,'Վարկանիշային չափորոշիչներ'!$G$6:$GE$68,4,FALSE),0)</f>
        <v>0</v>
      </c>
      <c r="AC756" s="93">
        <f>IFERROR(VLOOKUP(L756,'Վարկանիշային չափորոշիչներ'!$G$6:$GE$68,4,FALSE),0)</f>
        <v>0</v>
      </c>
      <c r="AD756" s="93">
        <f>IFERROR(VLOOKUP(M756,'Վարկանիշային չափորոշիչներ'!$G$6:$GE$68,4,FALSE),0)</f>
        <v>0</v>
      </c>
      <c r="AE756" s="93">
        <f>IFERROR(VLOOKUP(N756,'Վարկանիշային չափորոշիչներ'!$G$6:$GE$68,4,FALSE),0)</f>
        <v>0</v>
      </c>
      <c r="AF756" s="93">
        <f>IFERROR(VLOOKUP(O756,'Վարկանիշային չափորոշիչներ'!$G$6:$GE$68,4,FALSE),0)</f>
        <v>0</v>
      </c>
      <c r="AG756" s="93">
        <f>IFERROR(VLOOKUP(P756,'Վարկանիշային չափորոշիչներ'!$G$6:$GE$68,4,FALSE),0)</f>
        <v>0</v>
      </c>
      <c r="AH756" s="93">
        <f>IFERROR(VLOOKUP(Q756,'Վարկանիշային չափորոշիչներ'!$G$6:$GE$68,4,FALSE),0)</f>
        <v>0</v>
      </c>
      <c r="AI756" s="93">
        <f>IFERROR(VLOOKUP(R756,'Վարկանիշային չափորոշիչներ'!$G$6:$GE$68,4,FALSE),0)</f>
        <v>0</v>
      </c>
      <c r="AJ756" s="93">
        <f>IFERROR(VLOOKUP(S756,'Վարկանիշային չափորոշիչներ'!$G$6:$GE$68,4,FALSE),0)</f>
        <v>0</v>
      </c>
      <c r="AK756" s="93">
        <f>IFERROR(VLOOKUP(T756,'Վարկանիշային չափորոշիչներ'!$G$6:$GE$68,4,FALSE),0)</f>
        <v>0</v>
      </c>
      <c r="AL756" s="93">
        <f>IFERROR(VLOOKUP(U756,'Վարկանիշային չափորոշիչներ'!$G$6:$GE$68,4,FALSE),0)</f>
        <v>0</v>
      </c>
      <c r="AM756" s="93">
        <f>IFERROR(VLOOKUP(V756,'Վարկանիշային չափորոշիչներ'!$G$6:$GE$68,4,FALSE),0)</f>
        <v>0</v>
      </c>
      <c r="AN756" s="93">
        <f t="shared" si="192"/>
        <v>0</v>
      </c>
    </row>
    <row r="757" spans="1:40" ht="24" outlineLevel="2">
      <c r="A757" s="239">
        <v>1148</v>
      </c>
      <c r="B757" s="239">
        <v>32005</v>
      </c>
      <c r="C757" s="333" t="s">
        <v>846</v>
      </c>
      <c r="D757" s="240"/>
      <c r="E757" s="240"/>
      <c r="F757" s="241"/>
      <c r="G757" s="242"/>
      <c r="H757" s="242"/>
      <c r="I757" s="112"/>
      <c r="J757" s="112"/>
      <c r="K757" s="94"/>
      <c r="L757" s="94"/>
      <c r="M757" s="94"/>
      <c r="N757" s="94"/>
      <c r="O757" s="94"/>
      <c r="P757" s="94"/>
      <c r="Q757" s="94"/>
      <c r="R757" s="94"/>
      <c r="S757" s="94"/>
      <c r="T757" s="94"/>
      <c r="U757" s="94"/>
      <c r="V757" s="94"/>
      <c r="W757" s="93">
        <f t="shared" si="195"/>
        <v>0</v>
      </c>
      <c r="X757" s="108"/>
      <c r="Y757" s="108"/>
      <c r="Z757" s="108"/>
      <c r="AA757" s="108"/>
      <c r="AB757" s="93">
        <f>IFERROR(VLOOKUP(K757,'Վարկանիշային չափորոշիչներ'!$G$6:$GE$68,4,FALSE),0)</f>
        <v>0</v>
      </c>
      <c r="AC757" s="93">
        <f>IFERROR(VLOOKUP(L757,'Վարկանիշային չափորոշիչներ'!$G$6:$GE$68,4,FALSE),0)</f>
        <v>0</v>
      </c>
      <c r="AD757" s="93">
        <f>IFERROR(VLOOKUP(M757,'Վարկանիշային չափորոշիչներ'!$G$6:$GE$68,4,FALSE),0)</f>
        <v>0</v>
      </c>
      <c r="AE757" s="93">
        <f>IFERROR(VLOOKUP(N757,'Վարկանիշային չափորոշիչներ'!$G$6:$GE$68,4,FALSE),0)</f>
        <v>0</v>
      </c>
      <c r="AF757" s="93">
        <f>IFERROR(VLOOKUP(O757,'Վարկանիշային չափորոշիչներ'!$G$6:$GE$68,4,FALSE),0)</f>
        <v>0</v>
      </c>
      <c r="AG757" s="93">
        <f>IFERROR(VLOOKUP(P757,'Վարկանիշային չափորոշիչներ'!$G$6:$GE$68,4,FALSE),0)</f>
        <v>0</v>
      </c>
      <c r="AH757" s="93">
        <f>IFERROR(VLOOKUP(Q757,'Վարկանիշային չափորոշիչներ'!$G$6:$GE$68,4,FALSE),0)</f>
        <v>0</v>
      </c>
      <c r="AI757" s="93">
        <f>IFERROR(VLOOKUP(R757,'Վարկանիշային չափորոշիչներ'!$G$6:$GE$68,4,FALSE),0)</f>
        <v>0</v>
      </c>
      <c r="AJ757" s="93">
        <f>IFERROR(VLOOKUP(S757,'Վարկանիշային չափորոշիչներ'!$G$6:$GE$68,4,FALSE),0)</f>
        <v>0</v>
      </c>
      <c r="AK757" s="93">
        <f>IFERROR(VLOOKUP(T757,'Վարկանիշային չափորոշիչներ'!$G$6:$GE$68,4,FALSE),0)</f>
        <v>0</v>
      </c>
      <c r="AL757" s="93">
        <f>IFERROR(VLOOKUP(U757,'Վարկանիշային չափորոշիչներ'!$G$6:$GE$68,4,FALSE),0)</f>
        <v>0</v>
      </c>
      <c r="AM757" s="93">
        <f>IFERROR(VLOOKUP(V757,'Վարկանիշային չափորոշիչներ'!$G$6:$GE$68,4,FALSE),0)</f>
        <v>0</v>
      </c>
      <c r="AN757" s="93">
        <f t="shared" si="192"/>
        <v>0</v>
      </c>
    </row>
    <row r="758" spans="1:40" outlineLevel="1">
      <c r="A758" s="236">
        <v>1162</v>
      </c>
      <c r="B758" s="283"/>
      <c r="C758" s="375" t="s">
        <v>847</v>
      </c>
      <c r="D758" s="281">
        <f>SUM(D759:D777)</f>
        <v>0</v>
      </c>
      <c r="E758" s="281">
        <f>SUM(E759:E777)</f>
        <v>0</v>
      </c>
      <c r="F758" s="281">
        <f t="shared" ref="F758:H758" si="196">SUM(F759:F777)</f>
        <v>0</v>
      </c>
      <c r="G758" s="281">
        <f t="shared" si="196"/>
        <v>0</v>
      </c>
      <c r="H758" s="281">
        <f t="shared" si="196"/>
        <v>0</v>
      </c>
      <c r="I758" s="130" t="s">
        <v>79</v>
      </c>
      <c r="J758" s="130" t="s">
        <v>79</v>
      </c>
      <c r="K758" s="130" t="s">
        <v>79</v>
      </c>
      <c r="L758" s="130" t="s">
        <v>79</v>
      </c>
      <c r="M758" s="130" t="s">
        <v>79</v>
      </c>
      <c r="N758" s="130" t="s">
        <v>79</v>
      </c>
      <c r="O758" s="130" t="s">
        <v>79</v>
      </c>
      <c r="P758" s="130" t="s">
        <v>79</v>
      </c>
      <c r="Q758" s="130" t="s">
        <v>79</v>
      </c>
      <c r="R758" s="130" t="s">
        <v>79</v>
      </c>
      <c r="S758" s="130" t="s">
        <v>79</v>
      </c>
      <c r="T758" s="130" t="s">
        <v>79</v>
      </c>
      <c r="U758" s="130" t="s">
        <v>79</v>
      </c>
      <c r="V758" s="130" t="s">
        <v>79</v>
      </c>
      <c r="W758" s="114" t="s">
        <v>79</v>
      </c>
      <c r="X758" s="108"/>
      <c r="Y758" s="108"/>
      <c r="Z758" s="108"/>
      <c r="AA758" s="108"/>
      <c r="AB758" s="93">
        <f>IFERROR(VLOOKUP(K758,'Վարկանիշային չափորոշիչներ'!$G$6:$GE$68,4,FALSE),0)</f>
        <v>0</v>
      </c>
      <c r="AC758" s="93">
        <f>IFERROR(VLOOKUP(L758,'Վարկանիշային չափորոշիչներ'!$G$6:$GE$68,4,FALSE),0)</f>
        <v>0</v>
      </c>
      <c r="AD758" s="93">
        <f>IFERROR(VLOOKUP(M758,'Վարկանիշային չափորոշիչներ'!$G$6:$GE$68,4,FALSE),0)</f>
        <v>0</v>
      </c>
      <c r="AE758" s="93">
        <f>IFERROR(VLOOKUP(N758,'Վարկանիշային չափորոշիչներ'!$G$6:$GE$68,4,FALSE),0)</f>
        <v>0</v>
      </c>
      <c r="AF758" s="93">
        <f>IFERROR(VLOOKUP(O758,'Վարկանիշային չափորոշիչներ'!$G$6:$GE$68,4,FALSE),0)</f>
        <v>0</v>
      </c>
      <c r="AG758" s="93">
        <f>IFERROR(VLOOKUP(P758,'Վարկանիշային չափորոշիչներ'!$G$6:$GE$68,4,FALSE),0)</f>
        <v>0</v>
      </c>
      <c r="AH758" s="93">
        <f>IFERROR(VLOOKUP(Q758,'Վարկանիշային չափորոշիչներ'!$G$6:$GE$68,4,FALSE),0)</f>
        <v>0</v>
      </c>
      <c r="AI758" s="93">
        <f>IFERROR(VLOOKUP(R758,'Վարկանիշային չափորոշիչներ'!$G$6:$GE$68,4,FALSE),0)</f>
        <v>0</v>
      </c>
      <c r="AJ758" s="93">
        <f>IFERROR(VLOOKUP(S758,'Վարկանիշային չափորոշիչներ'!$G$6:$GE$68,4,FALSE),0)</f>
        <v>0</v>
      </c>
      <c r="AK758" s="93">
        <f>IFERROR(VLOOKUP(T758,'Վարկանիշային չափորոշիչներ'!$G$6:$GE$68,4,FALSE),0)</f>
        <v>0</v>
      </c>
      <c r="AL758" s="93">
        <f>IFERROR(VLOOKUP(U758,'Վարկանիշային չափորոշիչներ'!$G$6:$GE$68,4,FALSE),0)</f>
        <v>0</v>
      </c>
      <c r="AM758" s="93">
        <f>IFERROR(VLOOKUP(V758,'Վարկանիշային չափորոշիչներ'!$G$6:$GE$68,4,FALSE),0)</f>
        <v>0</v>
      </c>
      <c r="AN758" s="93">
        <f t="shared" si="192"/>
        <v>0</v>
      </c>
    </row>
    <row r="759" spans="1:40" ht="24" outlineLevel="2">
      <c r="A759" s="239">
        <v>1162</v>
      </c>
      <c r="B759" s="239">
        <v>11001</v>
      </c>
      <c r="C759" s="333" t="s">
        <v>848</v>
      </c>
      <c r="D759" s="248"/>
      <c r="E759" s="248"/>
      <c r="F759" s="296"/>
      <c r="G759" s="296"/>
      <c r="H759" s="296"/>
      <c r="I759" s="117"/>
      <c r="J759" s="117"/>
      <c r="K759" s="101"/>
      <c r="L759" s="101"/>
      <c r="M759" s="101"/>
      <c r="N759" s="101"/>
      <c r="O759" s="101"/>
      <c r="P759" s="101"/>
      <c r="Q759" s="101"/>
      <c r="R759" s="101"/>
      <c r="S759" s="101"/>
      <c r="T759" s="101"/>
      <c r="U759" s="101"/>
      <c r="V759" s="101"/>
      <c r="W759" s="93">
        <f t="shared" ref="W759:W777" si="197">AN759</f>
        <v>0</v>
      </c>
      <c r="X759" s="108"/>
      <c r="Y759" s="108"/>
      <c r="Z759" s="108"/>
      <c r="AA759" s="108"/>
      <c r="AB759" s="93">
        <f>IFERROR(VLOOKUP(K759,'Վարկանիշային չափորոշիչներ'!$G$6:$GE$68,4,FALSE),0)</f>
        <v>0</v>
      </c>
      <c r="AC759" s="93">
        <f>IFERROR(VLOOKUP(L759,'Վարկանիշային չափորոշիչներ'!$G$6:$GE$68,4,FALSE),0)</f>
        <v>0</v>
      </c>
      <c r="AD759" s="93">
        <f>IFERROR(VLOOKUP(M759,'Վարկանիշային չափորոշիչներ'!$G$6:$GE$68,4,FALSE),0)</f>
        <v>0</v>
      </c>
      <c r="AE759" s="93">
        <f>IFERROR(VLOOKUP(N759,'Վարկանիշային չափորոշիչներ'!$G$6:$GE$68,4,FALSE),0)</f>
        <v>0</v>
      </c>
      <c r="AF759" s="93">
        <f>IFERROR(VLOOKUP(O759,'Վարկանիշային չափորոշիչներ'!$G$6:$GE$68,4,FALSE),0)</f>
        <v>0</v>
      </c>
      <c r="AG759" s="93">
        <f>IFERROR(VLOOKUP(P759,'Վարկանիշային չափորոշիչներ'!$G$6:$GE$68,4,FALSE),0)</f>
        <v>0</v>
      </c>
      <c r="AH759" s="93">
        <f>IFERROR(VLOOKUP(Q759,'Վարկանիշային չափորոշիչներ'!$G$6:$GE$68,4,FALSE),0)</f>
        <v>0</v>
      </c>
      <c r="AI759" s="93">
        <f>IFERROR(VLOOKUP(R759,'Վարկանիշային չափորոշիչներ'!$G$6:$GE$68,4,FALSE),0)</f>
        <v>0</v>
      </c>
      <c r="AJ759" s="93">
        <f>IFERROR(VLOOKUP(S759,'Վարկանիշային չափորոշիչներ'!$G$6:$GE$68,4,FALSE),0)</f>
        <v>0</v>
      </c>
      <c r="AK759" s="93">
        <f>IFERROR(VLOOKUP(T759,'Վարկանիշային չափորոշիչներ'!$G$6:$GE$68,4,FALSE),0)</f>
        <v>0</v>
      </c>
      <c r="AL759" s="93">
        <f>IFERROR(VLOOKUP(U759,'Վարկանիշային չափորոշիչներ'!$G$6:$GE$68,4,FALSE),0)</f>
        <v>0</v>
      </c>
      <c r="AM759" s="93">
        <f>IFERROR(VLOOKUP(V759,'Վարկանիշային չափորոշիչներ'!$G$6:$GE$68,4,FALSE),0)</f>
        <v>0</v>
      </c>
      <c r="AN759" s="93">
        <f t="shared" ref="AN759:AN801" si="198">SUM(AB759:AM759)</f>
        <v>0</v>
      </c>
    </row>
    <row r="760" spans="1:40" outlineLevel="2">
      <c r="A760" s="239">
        <v>1162</v>
      </c>
      <c r="B760" s="239">
        <v>11002</v>
      </c>
      <c r="C760" s="370" t="s">
        <v>849</v>
      </c>
      <c r="D760" s="248"/>
      <c r="E760" s="297"/>
      <c r="F760" s="298"/>
      <c r="G760" s="298"/>
      <c r="H760" s="298"/>
      <c r="I760" s="134"/>
      <c r="J760" s="134"/>
      <c r="K760" s="100"/>
      <c r="L760" s="100"/>
      <c r="M760" s="100"/>
      <c r="N760" s="100"/>
      <c r="O760" s="100"/>
      <c r="P760" s="100"/>
      <c r="Q760" s="100"/>
      <c r="R760" s="100"/>
      <c r="S760" s="100"/>
      <c r="T760" s="100"/>
      <c r="U760" s="100"/>
      <c r="V760" s="100"/>
      <c r="W760" s="93">
        <f t="shared" si="197"/>
        <v>0</v>
      </c>
      <c r="X760" s="108"/>
      <c r="Y760" s="108"/>
      <c r="Z760" s="108"/>
      <c r="AA760" s="108"/>
      <c r="AB760" s="93">
        <f>IFERROR(VLOOKUP(K760,'Վարկանիշային չափորոշիչներ'!$G$6:$GE$68,4,FALSE),0)</f>
        <v>0</v>
      </c>
      <c r="AC760" s="93">
        <f>IFERROR(VLOOKUP(L760,'Վարկանիշային չափորոշիչներ'!$G$6:$GE$68,4,FALSE),0)</f>
        <v>0</v>
      </c>
      <c r="AD760" s="93">
        <f>IFERROR(VLOOKUP(M760,'Վարկանիշային չափորոշիչներ'!$G$6:$GE$68,4,FALSE),0)</f>
        <v>0</v>
      </c>
      <c r="AE760" s="93">
        <f>IFERROR(VLOOKUP(N760,'Վարկանիշային չափորոշիչներ'!$G$6:$GE$68,4,FALSE),0)</f>
        <v>0</v>
      </c>
      <c r="AF760" s="93">
        <f>IFERROR(VLOOKUP(O760,'Վարկանիշային չափորոշիչներ'!$G$6:$GE$68,4,FALSE),0)</f>
        <v>0</v>
      </c>
      <c r="AG760" s="93">
        <f>IFERROR(VLOOKUP(P760,'Վարկանիշային չափորոշիչներ'!$G$6:$GE$68,4,FALSE),0)</f>
        <v>0</v>
      </c>
      <c r="AH760" s="93">
        <f>IFERROR(VLOOKUP(Q760,'Վարկանիշային չափորոշիչներ'!$G$6:$GE$68,4,FALSE),0)</f>
        <v>0</v>
      </c>
      <c r="AI760" s="93">
        <f>IFERROR(VLOOKUP(R760,'Վարկանիշային չափորոշիչներ'!$G$6:$GE$68,4,FALSE),0)</f>
        <v>0</v>
      </c>
      <c r="AJ760" s="93">
        <f>IFERROR(VLOOKUP(S760,'Վարկանիշային չափորոշիչներ'!$G$6:$GE$68,4,FALSE),0)</f>
        <v>0</v>
      </c>
      <c r="AK760" s="93">
        <f>IFERROR(VLOOKUP(T760,'Վարկանիշային չափորոշիչներ'!$G$6:$GE$68,4,FALSE),0)</f>
        <v>0</v>
      </c>
      <c r="AL760" s="93">
        <f>IFERROR(VLOOKUP(U760,'Վարկանիշային չափորոշիչներ'!$G$6:$GE$68,4,FALSE),0)</f>
        <v>0</v>
      </c>
      <c r="AM760" s="93">
        <f>IFERROR(VLOOKUP(V760,'Վարկանիշային չափորոշիչներ'!$G$6:$GE$68,4,FALSE),0)</f>
        <v>0</v>
      </c>
      <c r="AN760" s="93">
        <f t="shared" si="198"/>
        <v>0</v>
      </c>
    </row>
    <row r="761" spans="1:40" outlineLevel="2">
      <c r="A761" s="239">
        <v>1162</v>
      </c>
      <c r="B761" s="239">
        <v>11004</v>
      </c>
      <c r="C761" s="333" t="s">
        <v>850</v>
      </c>
      <c r="D761" s="248"/>
      <c r="E761" s="262"/>
      <c r="F761" s="298"/>
      <c r="G761" s="298"/>
      <c r="H761" s="298"/>
      <c r="I761" s="134"/>
      <c r="J761" s="134"/>
      <c r="K761" s="100"/>
      <c r="L761" s="100"/>
      <c r="M761" s="100"/>
      <c r="N761" s="100"/>
      <c r="O761" s="100"/>
      <c r="P761" s="100"/>
      <c r="Q761" s="100"/>
      <c r="R761" s="100"/>
      <c r="S761" s="100"/>
      <c r="T761" s="100"/>
      <c r="U761" s="100"/>
      <c r="V761" s="100"/>
      <c r="W761" s="93">
        <f t="shared" si="197"/>
        <v>0</v>
      </c>
      <c r="X761" s="108"/>
      <c r="Y761" s="108"/>
      <c r="Z761" s="108"/>
      <c r="AA761" s="108"/>
      <c r="AB761" s="93">
        <f>IFERROR(VLOOKUP(K761,'Վարկանիշային չափորոշիչներ'!$G$6:$GE$68,4,FALSE),0)</f>
        <v>0</v>
      </c>
      <c r="AC761" s="93">
        <f>IFERROR(VLOOKUP(L761,'Վարկանիշային չափորոշիչներ'!$G$6:$GE$68,4,FALSE),0)</f>
        <v>0</v>
      </c>
      <c r="AD761" s="93">
        <f>IFERROR(VLOOKUP(M761,'Վարկանիշային չափորոշիչներ'!$G$6:$GE$68,4,FALSE),0)</f>
        <v>0</v>
      </c>
      <c r="AE761" s="93">
        <f>IFERROR(VLOOKUP(N761,'Վարկանիշային չափորոշիչներ'!$G$6:$GE$68,4,FALSE),0)</f>
        <v>0</v>
      </c>
      <c r="AF761" s="93">
        <f>IFERROR(VLOOKUP(O761,'Վարկանիշային չափորոշիչներ'!$G$6:$GE$68,4,FALSE),0)</f>
        <v>0</v>
      </c>
      <c r="AG761" s="93">
        <f>IFERROR(VLOOKUP(P761,'Վարկանիշային չափորոշիչներ'!$G$6:$GE$68,4,FALSE),0)</f>
        <v>0</v>
      </c>
      <c r="AH761" s="93">
        <f>IFERROR(VLOOKUP(Q761,'Վարկանիշային չափորոշիչներ'!$G$6:$GE$68,4,FALSE),0)</f>
        <v>0</v>
      </c>
      <c r="AI761" s="93">
        <f>IFERROR(VLOOKUP(R761,'Վարկանիշային չափորոշիչներ'!$G$6:$GE$68,4,FALSE),0)</f>
        <v>0</v>
      </c>
      <c r="AJ761" s="93">
        <f>IFERROR(VLOOKUP(S761,'Վարկանիշային չափորոշիչներ'!$G$6:$GE$68,4,FALSE),0)</f>
        <v>0</v>
      </c>
      <c r="AK761" s="93">
        <f>IFERROR(VLOOKUP(T761,'Վարկանիշային չափորոշիչներ'!$G$6:$GE$68,4,FALSE),0)</f>
        <v>0</v>
      </c>
      <c r="AL761" s="93">
        <f>IFERROR(VLOOKUP(U761,'Վարկանիշային չափորոշիչներ'!$G$6:$GE$68,4,FALSE),0)</f>
        <v>0</v>
      </c>
      <c r="AM761" s="93">
        <f>IFERROR(VLOOKUP(V761,'Վարկանիշային չափորոշիչներ'!$G$6:$GE$68,4,FALSE),0)</f>
        <v>0</v>
      </c>
      <c r="AN761" s="93">
        <f t="shared" si="198"/>
        <v>0</v>
      </c>
    </row>
    <row r="762" spans="1:40" ht="24" outlineLevel="2">
      <c r="A762" s="239">
        <v>1162</v>
      </c>
      <c r="B762" s="239">
        <v>11005</v>
      </c>
      <c r="C762" s="333" t="s">
        <v>851</v>
      </c>
      <c r="D762" s="248"/>
      <c r="E762" s="249"/>
      <c r="F762" s="276"/>
      <c r="G762" s="242"/>
      <c r="H762" s="296"/>
      <c r="I762" s="117"/>
      <c r="J762" s="117"/>
      <c r="K762" s="101"/>
      <c r="L762" s="101"/>
      <c r="M762" s="101"/>
      <c r="N762" s="101"/>
      <c r="O762" s="101"/>
      <c r="P762" s="101"/>
      <c r="Q762" s="101"/>
      <c r="R762" s="101"/>
      <c r="S762" s="101"/>
      <c r="T762" s="101"/>
      <c r="U762" s="101"/>
      <c r="V762" s="101"/>
      <c r="W762" s="93">
        <f t="shared" si="197"/>
        <v>0</v>
      </c>
      <c r="X762" s="108"/>
      <c r="Y762" s="108"/>
      <c r="Z762" s="108"/>
      <c r="AA762" s="108"/>
      <c r="AB762" s="93">
        <f>IFERROR(VLOOKUP(K762,'Վարկանիշային չափորոշիչներ'!$G$6:$GE$68,4,FALSE),0)</f>
        <v>0</v>
      </c>
      <c r="AC762" s="93">
        <f>IFERROR(VLOOKUP(L762,'Վարկանիշային չափորոշիչներ'!$G$6:$GE$68,4,FALSE),0)</f>
        <v>0</v>
      </c>
      <c r="AD762" s="93">
        <f>IFERROR(VLOOKUP(M762,'Վարկանիշային չափորոշիչներ'!$G$6:$GE$68,4,FALSE),0)</f>
        <v>0</v>
      </c>
      <c r="AE762" s="93">
        <f>IFERROR(VLOOKUP(N762,'Վարկանիշային չափորոշիչներ'!$G$6:$GE$68,4,FALSE),0)</f>
        <v>0</v>
      </c>
      <c r="AF762" s="93">
        <f>IFERROR(VLOOKUP(O762,'Վարկանիշային չափորոշիչներ'!$G$6:$GE$68,4,FALSE),0)</f>
        <v>0</v>
      </c>
      <c r="AG762" s="93">
        <f>IFERROR(VLOOKUP(P762,'Վարկանիշային չափորոշիչներ'!$G$6:$GE$68,4,FALSE),0)</f>
        <v>0</v>
      </c>
      <c r="AH762" s="93">
        <f>IFERROR(VLOOKUP(Q762,'Վարկանիշային չափորոշիչներ'!$G$6:$GE$68,4,FALSE),0)</f>
        <v>0</v>
      </c>
      <c r="AI762" s="93">
        <f>IFERROR(VLOOKUP(R762,'Վարկանիշային չափորոշիչներ'!$G$6:$GE$68,4,FALSE),0)</f>
        <v>0</v>
      </c>
      <c r="AJ762" s="93">
        <f>IFERROR(VLOOKUP(S762,'Վարկանիշային չափորոշիչներ'!$G$6:$GE$68,4,FALSE),0)</f>
        <v>0</v>
      </c>
      <c r="AK762" s="93">
        <f>IFERROR(VLOOKUP(T762,'Վարկանիշային չափորոշիչներ'!$G$6:$GE$68,4,FALSE),0)</f>
        <v>0</v>
      </c>
      <c r="AL762" s="93">
        <f>IFERROR(VLOOKUP(U762,'Վարկանիշային չափորոշիչներ'!$G$6:$GE$68,4,FALSE),0)</f>
        <v>0</v>
      </c>
      <c r="AM762" s="93">
        <f>IFERROR(VLOOKUP(V762,'Վարկանիշային չափորոշիչներ'!$G$6:$GE$68,4,FALSE),0)</f>
        <v>0</v>
      </c>
      <c r="AN762" s="93">
        <f t="shared" si="198"/>
        <v>0</v>
      </c>
    </row>
    <row r="763" spans="1:40" ht="24" outlineLevel="2">
      <c r="A763" s="239">
        <v>1162</v>
      </c>
      <c r="B763" s="239">
        <v>11006</v>
      </c>
      <c r="C763" s="333" t="s">
        <v>852</v>
      </c>
      <c r="D763" s="248"/>
      <c r="E763" s="248"/>
      <c r="F763" s="276"/>
      <c r="G763" s="296"/>
      <c r="H763" s="296"/>
      <c r="I763" s="117"/>
      <c r="J763" s="117"/>
      <c r="K763" s="101"/>
      <c r="L763" s="101"/>
      <c r="M763" s="101"/>
      <c r="N763" s="101"/>
      <c r="O763" s="101"/>
      <c r="P763" s="101"/>
      <c r="Q763" s="101"/>
      <c r="R763" s="101"/>
      <c r="S763" s="101"/>
      <c r="T763" s="101"/>
      <c r="U763" s="101"/>
      <c r="V763" s="101"/>
      <c r="W763" s="93">
        <f t="shared" si="197"/>
        <v>0</v>
      </c>
      <c r="X763" s="108"/>
      <c r="Y763" s="108"/>
      <c r="Z763" s="108"/>
      <c r="AA763" s="108"/>
      <c r="AB763" s="93">
        <f>IFERROR(VLOOKUP(K763,'Վարկանիշային չափորոշիչներ'!$G$6:$GE$68,4,FALSE),0)</f>
        <v>0</v>
      </c>
      <c r="AC763" s="93">
        <f>IFERROR(VLOOKUP(L763,'Վարկանիշային չափորոշիչներ'!$G$6:$GE$68,4,FALSE),0)</f>
        <v>0</v>
      </c>
      <c r="AD763" s="93">
        <f>IFERROR(VLOOKUP(M763,'Վարկանիշային չափորոշիչներ'!$G$6:$GE$68,4,FALSE),0)</f>
        <v>0</v>
      </c>
      <c r="AE763" s="93">
        <f>IFERROR(VLOOKUP(N763,'Վարկանիշային չափորոշիչներ'!$G$6:$GE$68,4,FALSE),0)</f>
        <v>0</v>
      </c>
      <c r="AF763" s="93">
        <f>IFERROR(VLOOKUP(O763,'Վարկանիշային չափորոշիչներ'!$G$6:$GE$68,4,FALSE),0)</f>
        <v>0</v>
      </c>
      <c r="AG763" s="93">
        <f>IFERROR(VLOOKUP(P763,'Վարկանիշային չափորոշիչներ'!$G$6:$GE$68,4,FALSE),0)</f>
        <v>0</v>
      </c>
      <c r="AH763" s="93">
        <f>IFERROR(VLOOKUP(Q763,'Վարկանիշային չափորոշիչներ'!$G$6:$GE$68,4,FALSE),0)</f>
        <v>0</v>
      </c>
      <c r="AI763" s="93">
        <f>IFERROR(VLOOKUP(R763,'Վարկանիշային չափորոշիչներ'!$G$6:$GE$68,4,FALSE),0)</f>
        <v>0</v>
      </c>
      <c r="AJ763" s="93">
        <f>IFERROR(VLOOKUP(S763,'Վարկանիշային չափորոշիչներ'!$G$6:$GE$68,4,FALSE),0)</f>
        <v>0</v>
      </c>
      <c r="AK763" s="93">
        <f>IFERROR(VLOOKUP(T763,'Վարկանիշային չափորոշիչներ'!$G$6:$GE$68,4,FALSE),0)</f>
        <v>0</v>
      </c>
      <c r="AL763" s="93">
        <f>IFERROR(VLOOKUP(U763,'Վարկանիշային չափորոշիչներ'!$G$6:$GE$68,4,FALSE),0)</f>
        <v>0</v>
      </c>
      <c r="AM763" s="93">
        <f>IFERROR(VLOOKUP(V763,'Վարկանիշային չափորոշիչներ'!$G$6:$GE$68,4,FALSE),0)</f>
        <v>0</v>
      </c>
      <c r="AN763" s="93">
        <f t="shared" si="198"/>
        <v>0</v>
      </c>
    </row>
    <row r="764" spans="1:40" outlineLevel="2">
      <c r="A764" s="239">
        <v>1162</v>
      </c>
      <c r="B764" s="239">
        <v>11007</v>
      </c>
      <c r="C764" s="333" t="s">
        <v>853</v>
      </c>
      <c r="D764" s="248"/>
      <c r="E764" s="248"/>
      <c r="F764" s="276"/>
      <c r="G764" s="242"/>
      <c r="H764" s="296"/>
      <c r="I764" s="117"/>
      <c r="J764" s="117"/>
      <c r="K764" s="101"/>
      <c r="L764" s="101"/>
      <c r="M764" s="101"/>
      <c r="N764" s="101"/>
      <c r="O764" s="101"/>
      <c r="P764" s="101"/>
      <c r="Q764" s="101"/>
      <c r="R764" s="101"/>
      <c r="S764" s="101"/>
      <c r="T764" s="101"/>
      <c r="U764" s="101"/>
      <c r="V764" s="101"/>
      <c r="W764" s="93">
        <f t="shared" si="197"/>
        <v>0</v>
      </c>
      <c r="X764" s="108"/>
      <c r="Y764" s="108"/>
      <c r="Z764" s="108"/>
      <c r="AA764" s="108"/>
      <c r="AB764" s="93">
        <f>IFERROR(VLOOKUP(K764,'Վարկանիշային չափորոշիչներ'!$G$6:$GE$68,4,FALSE),0)</f>
        <v>0</v>
      </c>
      <c r="AC764" s="93">
        <f>IFERROR(VLOOKUP(L764,'Վարկանիշային չափորոշիչներ'!$G$6:$GE$68,4,FALSE),0)</f>
        <v>0</v>
      </c>
      <c r="AD764" s="93">
        <f>IFERROR(VLOOKUP(M764,'Վարկանիշային չափորոշիչներ'!$G$6:$GE$68,4,FALSE),0)</f>
        <v>0</v>
      </c>
      <c r="AE764" s="93">
        <f>IFERROR(VLOOKUP(N764,'Վարկանիշային չափորոշիչներ'!$G$6:$GE$68,4,FALSE),0)</f>
        <v>0</v>
      </c>
      <c r="AF764" s="93">
        <f>IFERROR(VLOOKUP(O764,'Վարկանիշային չափորոշիչներ'!$G$6:$GE$68,4,FALSE),0)</f>
        <v>0</v>
      </c>
      <c r="AG764" s="93">
        <f>IFERROR(VLOOKUP(P764,'Վարկանիշային չափորոշիչներ'!$G$6:$GE$68,4,FALSE),0)</f>
        <v>0</v>
      </c>
      <c r="AH764" s="93">
        <f>IFERROR(VLOOKUP(Q764,'Վարկանիշային չափորոշիչներ'!$G$6:$GE$68,4,FALSE),0)</f>
        <v>0</v>
      </c>
      <c r="AI764" s="93">
        <f>IFERROR(VLOOKUP(R764,'Վարկանիշային չափորոշիչներ'!$G$6:$GE$68,4,FALSE),0)</f>
        <v>0</v>
      </c>
      <c r="AJ764" s="93">
        <f>IFERROR(VLOOKUP(S764,'Վարկանիշային չափորոշիչներ'!$G$6:$GE$68,4,FALSE),0)</f>
        <v>0</v>
      </c>
      <c r="AK764" s="93">
        <f>IFERROR(VLOOKUP(T764,'Վարկանիշային չափորոշիչներ'!$G$6:$GE$68,4,FALSE),0)</f>
        <v>0</v>
      </c>
      <c r="AL764" s="93">
        <f>IFERROR(VLOOKUP(U764,'Վարկանիշային չափորոշիչներ'!$G$6:$GE$68,4,FALSE),0)</f>
        <v>0</v>
      </c>
      <c r="AM764" s="93">
        <f>IFERROR(VLOOKUP(V764,'Վարկանիշային չափորոշիչներ'!$G$6:$GE$68,4,FALSE),0)</f>
        <v>0</v>
      </c>
      <c r="AN764" s="93">
        <f t="shared" si="198"/>
        <v>0</v>
      </c>
    </row>
    <row r="765" spans="1:40" ht="24" outlineLevel="2">
      <c r="A765" s="239">
        <v>1162</v>
      </c>
      <c r="B765" s="239">
        <v>11008</v>
      </c>
      <c r="C765" s="333" t="s">
        <v>854</v>
      </c>
      <c r="D765" s="248"/>
      <c r="E765" s="262"/>
      <c r="F765" s="276"/>
      <c r="G765" s="298"/>
      <c r="H765" s="298"/>
      <c r="I765" s="134"/>
      <c r="J765" s="134"/>
      <c r="K765" s="100"/>
      <c r="L765" s="100"/>
      <c r="M765" s="100"/>
      <c r="N765" s="100"/>
      <c r="O765" s="100"/>
      <c r="P765" s="100"/>
      <c r="Q765" s="100"/>
      <c r="R765" s="100"/>
      <c r="S765" s="100"/>
      <c r="T765" s="100"/>
      <c r="U765" s="100"/>
      <c r="V765" s="100"/>
      <c r="W765" s="93">
        <f t="shared" si="197"/>
        <v>0</v>
      </c>
      <c r="X765" s="108"/>
      <c r="Y765" s="108"/>
      <c r="Z765" s="108"/>
      <c r="AA765" s="108"/>
      <c r="AB765" s="93">
        <f>IFERROR(VLOOKUP(K765,'Վարկանիշային չափորոշիչներ'!$G$6:$GE$68,4,FALSE),0)</f>
        <v>0</v>
      </c>
      <c r="AC765" s="93">
        <f>IFERROR(VLOOKUP(L765,'Վարկանիշային չափորոշիչներ'!$G$6:$GE$68,4,FALSE),0)</f>
        <v>0</v>
      </c>
      <c r="AD765" s="93">
        <f>IFERROR(VLOOKUP(M765,'Վարկանիշային չափորոշիչներ'!$G$6:$GE$68,4,FALSE),0)</f>
        <v>0</v>
      </c>
      <c r="AE765" s="93">
        <f>IFERROR(VLOOKUP(N765,'Վարկանիշային չափորոշիչներ'!$G$6:$GE$68,4,FALSE),0)</f>
        <v>0</v>
      </c>
      <c r="AF765" s="93">
        <f>IFERROR(VLOOKUP(O765,'Վարկանիշային չափորոշիչներ'!$G$6:$GE$68,4,FALSE),0)</f>
        <v>0</v>
      </c>
      <c r="AG765" s="93">
        <f>IFERROR(VLOOKUP(P765,'Վարկանիշային չափորոշիչներ'!$G$6:$GE$68,4,FALSE),0)</f>
        <v>0</v>
      </c>
      <c r="AH765" s="93">
        <f>IFERROR(VLOOKUP(Q765,'Վարկանիշային չափորոշիչներ'!$G$6:$GE$68,4,FALSE),0)</f>
        <v>0</v>
      </c>
      <c r="AI765" s="93">
        <f>IFERROR(VLOOKUP(R765,'Վարկանիշային չափորոշիչներ'!$G$6:$GE$68,4,FALSE),0)</f>
        <v>0</v>
      </c>
      <c r="AJ765" s="93">
        <f>IFERROR(VLOOKUP(S765,'Վարկանիշային չափորոշիչներ'!$G$6:$GE$68,4,FALSE),0)</f>
        <v>0</v>
      </c>
      <c r="AK765" s="93">
        <f>IFERROR(VLOOKUP(T765,'Վարկանիշային չափորոշիչներ'!$G$6:$GE$68,4,FALSE),0)</f>
        <v>0</v>
      </c>
      <c r="AL765" s="93">
        <f>IFERROR(VLOOKUP(U765,'Վարկանիշային չափորոշիչներ'!$G$6:$GE$68,4,FALSE),0)</f>
        <v>0</v>
      </c>
      <c r="AM765" s="93">
        <f>IFERROR(VLOOKUP(V765,'Վարկանիշային չափորոշիչներ'!$G$6:$GE$68,4,FALSE),0)</f>
        <v>0</v>
      </c>
      <c r="AN765" s="93">
        <f t="shared" si="198"/>
        <v>0</v>
      </c>
    </row>
    <row r="766" spans="1:40" outlineLevel="2">
      <c r="A766" s="239">
        <v>1162</v>
      </c>
      <c r="B766" s="239">
        <v>11009</v>
      </c>
      <c r="C766" s="333" t="s">
        <v>855</v>
      </c>
      <c r="D766" s="248"/>
      <c r="E766" s="262"/>
      <c r="F766" s="276"/>
      <c r="G766" s="298"/>
      <c r="H766" s="298"/>
      <c r="I766" s="134"/>
      <c r="J766" s="134"/>
      <c r="K766" s="100"/>
      <c r="L766" s="100"/>
      <c r="M766" s="100"/>
      <c r="N766" s="100"/>
      <c r="O766" s="100"/>
      <c r="P766" s="100"/>
      <c r="Q766" s="100"/>
      <c r="R766" s="100"/>
      <c r="S766" s="100"/>
      <c r="T766" s="100"/>
      <c r="U766" s="100"/>
      <c r="V766" s="100"/>
      <c r="W766" s="93">
        <f t="shared" si="197"/>
        <v>0</v>
      </c>
      <c r="X766" s="108"/>
      <c r="Y766" s="108"/>
      <c r="Z766" s="108"/>
      <c r="AA766" s="108"/>
      <c r="AB766" s="93">
        <f>IFERROR(VLOOKUP(K766,'Վարկանիշային չափորոշիչներ'!$G$6:$GE$68,4,FALSE),0)</f>
        <v>0</v>
      </c>
      <c r="AC766" s="93">
        <f>IFERROR(VLOOKUP(L766,'Վարկանիշային չափորոշիչներ'!$G$6:$GE$68,4,FALSE),0)</f>
        <v>0</v>
      </c>
      <c r="AD766" s="93">
        <f>IFERROR(VLOOKUP(M766,'Վարկանիշային չափորոշիչներ'!$G$6:$GE$68,4,FALSE),0)</f>
        <v>0</v>
      </c>
      <c r="AE766" s="93">
        <f>IFERROR(VLOOKUP(N766,'Վարկանիշային չափորոշիչներ'!$G$6:$GE$68,4,FALSE),0)</f>
        <v>0</v>
      </c>
      <c r="AF766" s="93">
        <f>IFERROR(VLOOKUP(O766,'Վարկանիշային չափորոշիչներ'!$G$6:$GE$68,4,FALSE),0)</f>
        <v>0</v>
      </c>
      <c r="AG766" s="93">
        <f>IFERROR(VLOOKUP(P766,'Վարկանիշային չափորոշիչներ'!$G$6:$GE$68,4,FALSE),0)</f>
        <v>0</v>
      </c>
      <c r="AH766" s="93">
        <f>IFERROR(VLOOKUP(Q766,'Վարկանիշային չափորոշիչներ'!$G$6:$GE$68,4,FALSE),0)</f>
        <v>0</v>
      </c>
      <c r="AI766" s="93">
        <f>IFERROR(VLOOKUP(R766,'Վարկանիշային չափորոշիչներ'!$G$6:$GE$68,4,FALSE),0)</f>
        <v>0</v>
      </c>
      <c r="AJ766" s="93">
        <f>IFERROR(VLOOKUP(S766,'Վարկանիշային չափորոշիչներ'!$G$6:$GE$68,4,FALSE),0)</f>
        <v>0</v>
      </c>
      <c r="AK766" s="93">
        <f>IFERROR(VLOOKUP(T766,'Վարկանիշային չափորոշիչներ'!$G$6:$GE$68,4,FALSE),0)</f>
        <v>0</v>
      </c>
      <c r="AL766" s="93">
        <f>IFERROR(VLOOKUP(U766,'Վարկանիշային չափորոշիչներ'!$G$6:$GE$68,4,FALSE),0)</f>
        <v>0</v>
      </c>
      <c r="AM766" s="93">
        <f>IFERROR(VLOOKUP(V766,'Վարկանիշային չափորոշիչներ'!$G$6:$GE$68,4,FALSE),0)</f>
        <v>0</v>
      </c>
      <c r="AN766" s="93">
        <f t="shared" si="198"/>
        <v>0</v>
      </c>
    </row>
    <row r="767" spans="1:40" outlineLevel="2">
      <c r="A767" s="239">
        <v>1162</v>
      </c>
      <c r="B767" s="239">
        <v>11010</v>
      </c>
      <c r="C767" s="333" t="s">
        <v>856</v>
      </c>
      <c r="D767" s="248"/>
      <c r="E767" s="248"/>
      <c r="F767" s="276"/>
      <c r="G767" s="296"/>
      <c r="H767" s="296"/>
      <c r="I767" s="117"/>
      <c r="J767" s="117"/>
      <c r="K767" s="101"/>
      <c r="L767" s="101"/>
      <c r="M767" s="101"/>
      <c r="N767" s="101"/>
      <c r="O767" s="101"/>
      <c r="P767" s="101"/>
      <c r="Q767" s="101"/>
      <c r="R767" s="101"/>
      <c r="S767" s="101"/>
      <c r="T767" s="101"/>
      <c r="U767" s="101"/>
      <c r="V767" s="101"/>
      <c r="W767" s="93">
        <f t="shared" si="197"/>
        <v>0</v>
      </c>
      <c r="X767" s="108"/>
      <c r="Y767" s="108"/>
      <c r="Z767" s="108"/>
      <c r="AA767" s="108"/>
      <c r="AB767" s="93">
        <f>IFERROR(VLOOKUP(K767,'Վարկանիշային չափորոշիչներ'!$G$6:$GE$68,4,FALSE),0)</f>
        <v>0</v>
      </c>
      <c r="AC767" s="93">
        <f>IFERROR(VLOOKUP(L767,'Վարկանիշային չափորոշիչներ'!$G$6:$GE$68,4,FALSE),0)</f>
        <v>0</v>
      </c>
      <c r="AD767" s="93">
        <f>IFERROR(VLOOKUP(M767,'Վարկանիշային չափորոշիչներ'!$G$6:$GE$68,4,FALSE),0)</f>
        <v>0</v>
      </c>
      <c r="AE767" s="93">
        <f>IFERROR(VLOOKUP(N767,'Վարկանիշային չափորոշիչներ'!$G$6:$GE$68,4,FALSE),0)</f>
        <v>0</v>
      </c>
      <c r="AF767" s="93">
        <f>IFERROR(VLOOKUP(O767,'Վարկանիշային չափորոշիչներ'!$G$6:$GE$68,4,FALSE),0)</f>
        <v>0</v>
      </c>
      <c r="AG767" s="93">
        <f>IFERROR(VLOOKUP(P767,'Վարկանիշային չափորոշիչներ'!$G$6:$GE$68,4,FALSE),0)</f>
        <v>0</v>
      </c>
      <c r="AH767" s="93">
        <f>IFERROR(VLOOKUP(Q767,'Վարկանիշային չափորոշիչներ'!$G$6:$GE$68,4,FALSE),0)</f>
        <v>0</v>
      </c>
      <c r="AI767" s="93">
        <f>IFERROR(VLOOKUP(R767,'Վարկանիշային չափորոշիչներ'!$G$6:$GE$68,4,FALSE),0)</f>
        <v>0</v>
      </c>
      <c r="AJ767" s="93">
        <f>IFERROR(VLOOKUP(S767,'Վարկանիշային չափորոշիչներ'!$G$6:$GE$68,4,FALSE),0)</f>
        <v>0</v>
      </c>
      <c r="AK767" s="93">
        <f>IFERROR(VLOOKUP(T767,'Վարկանիշային չափորոշիչներ'!$G$6:$GE$68,4,FALSE),0)</f>
        <v>0</v>
      </c>
      <c r="AL767" s="93">
        <f>IFERROR(VLOOKUP(U767,'Վարկանիշային չափորոշիչներ'!$G$6:$GE$68,4,FALSE),0)</f>
        <v>0</v>
      </c>
      <c r="AM767" s="93">
        <f>IFERROR(VLOOKUP(V767,'Վարկանիշային չափորոշիչներ'!$G$6:$GE$68,4,FALSE),0)</f>
        <v>0</v>
      </c>
      <c r="AN767" s="93">
        <f t="shared" si="198"/>
        <v>0</v>
      </c>
    </row>
    <row r="768" spans="1:40" outlineLevel="2">
      <c r="A768" s="239">
        <v>1162</v>
      </c>
      <c r="B768" s="239">
        <v>11012</v>
      </c>
      <c r="C768" s="333" t="s">
        <v>857</v>
      </c>
      <c r="D768" s="248"/>
      <c r="E768" s="248"/>
      <c r="F768" s="276"/>
      <c r="G768" s="296"/>
      <c r="H768" s="296"/>
      <c r="I768" s="117"/>
      <c r="J768" s="117"/>
      <c r="K768" s="101"/>
      <c r="L768" s="101"/>
      <c r="M768" s="101"/>
      <c r="N768" s="101"/>
      <c r="O768" s="101"/>
      <c r="P768" s="101"/>
      <c r="Q768" s="101"/>
      <c r="R768" s="101"/>
      <c r="S768" s="101"/>
      <c r="T768" s="101"/>
      <c r="U768" s="101"/>
      <c r="V768" s="101"/>
      <c r="W768" s="93">
        <f t="shared" si="197"/>
        <v>0</v>
      </c>
      <c r="X768" s="108"/>
      <c r="Y768" s="108"/>
      <c r="Z768" s="108"/>
      <c r="AA768" s="108"/>
      <c r="AB768" s="93">
        <f>IFERROR(VLOOKUP(K768,'Վարկանիշային չափորոշիչներ'!$G$6:$GE$68,4,FALSE),0)</f>
        <v>0</v>
      </c>
      <c r="AC768" s="93">
        <f>IFERROR(VLOOKUP(L768,'Վարկանիշային չափորոշիչներ'!$G$6:$GE$68,4,FALSE),0)</f>
        <v>0</v>
      </c>
      <c r="AD768" s="93">
        <f>IFERROR(VLOOKUP(M768,'Վարկանիշային չափորոշիչներ'!$G$6:$GE$68,4,FALSE),0)</f>
        <v>0</v>
      </c>
      <c r="AE768" s="93">
        <f>IFERROR(VLOOKUP(N768,'Վարկանիշային չափորոշիչներ'!$G$6:$GE$68,4,FALSE),0)</f>
        <v>0</v>
      </c>
      <c r="AF768" s="93">
        <f>IFERROR(VLOOKUP(O768,'Վարկանիշային չափորոշիչներ'!$G$6:$GE$68,4,FALSE),0)</f>
        <v>0</v>
      </c>
      <c r="AG768" s="93">
        <f>IFERROR(VLOOKUP(P768,'Վարկանիշային չափորոշիչներ'!$G$6:$GE$68,4,FALSE),0)</f>
        <v>0</v>
      </c>
      <c r="AH768" s="93">
        <f>IFERROR(VLOOKUP(Q768,'Վարկանիշային չափորոշիչներ'!$G$6:$GE$68,4,FALSE),0)</f>
        <v>0</v>
      </c>
      <c r="AI768" s="93">
        <f>IFERROR(VLOOKUP(R768,'Վարկանիշային չափորոշիչներ'!$G$6:$GE$68,4,FALSE),0)</f>
        <v>0</v>
      </c>
      <c r="AJ768" s="93">
        <f>IFERROR(VLOOKUP(S768,'Վարկանիշային չափորոշիչներ'!$G$6:$GE$68,4,FALSE),0)</f>
        <v>0</v>
      </c>
      <c r="AK768" s="93">
        <f>IFERROR(VLOOKUP(T768,'Վարկանիշային չափորոշիչներ'!$G$6:$GE$68,4,FALSE),0)</f>
        <v>0</v>
      </c>
      <c r="AL768" s="93">
        <f>IFERROR(VLOOKUP(U768,'Վարկանիշային չափորոշիչներ'!$G$6:$GE$68,4,FALSE),0)</f>
        <v>0</v>
      </c>
      <c r="AM768" s="93">
        <f>IFERROR(VLOOKUP(V768,'Վարկանիշային չափորոշիչներ'!$G$6:$GE$68,4,FALSE),0)</f>
        <v>0</v>
      </c>
      <c r="AN768" s="93">
        <f t="shared" si="198"/>
        <v>0</v>
      </c>
    </row>
    <row r="769" spans="1:40" outlineLevel="2">
      <c r="A769" s="239">
        <v>1162</v>
      </c>
      <c r="B769" s="239">
        <v>11013</v>
      </c>
      <c r="C769" s="333" t="s">
        <v>858</v>
      </c>
      <c r="D769" s="248"/>
      <c r="E769" s="248"/>
      <c r="F769" s="276"/>
      <c r="G769" s="296"/>
      <c r="H769" s="296"/>
      <c r="I769" s="117"/>
      <c r="J769" s="117"/>
      <c r="K769" s="101"/>
      <c r="L769" s="101"/>
      <c r="M769" s="101"/>
      <c r="N769" s="101"/>
      <c r="O769" s="101"/>
      <c r="P769" s="101"/>
      <c r="Q769" s="101"/>
      <c r="R769" s="101"/>
      <c r="S769" s="101"/>
      <c r="T769" s="101"/>
      <c r="U769" s="101"/>
      <c r="V769" s="101"/>
      <c r="W769" s="93">
        <f t="shared" si="197"/>
        <v>0</v>
      </c>
      <c r="X769" s="108"/>
      <c r="Y769" s="108"/>
      <c r="Z769" s="108"/>
      <c r="AA769" s="108"/>
      <c r="AB769" s="93">
        <f>IFERROR(VLOOKUP(K769,'Վարկանիշային չափորոշիչներ'!$G$6:$GE$68,4,FALSE),0)</f>
        <v>0</v>
      </c>
      <c r="AC769" s="93">
        <f>IFERROR(VLOOKUP(L769,'Վարկանիշային չափորոշիչներ'!$G$6:$GE$68,4,FALSE),0)</f>
        <v>0</v>
      </c>
      <c r="AD769" s="93">
        <f>IFERROR(VLOOKUP(M769,'Վարկանիշային չափորոշիչներ'!$G$6:$GE$68,4,FALSE),0)</f>
        <v>0</v>
      </c>
      <c r="AE769" s="93">
        <f>IFERROR(VLOOKUP(N769,'Վարկանիշային չափորոշիչներ'!$G$6:$GE$68,4,FALSE),0)</f>
        <v>0</v>
      </c>
      <c r="AF769" s="93">
        <f>IFERROR(VLOOKUP(O769,'Վարկանիշային չափորոշիչներ'!$G$6:$GE$68,4,FALSE),0)</f>
        <v>0</v>
      </c>
      <c r="AG769" s="93">
        <f>IFERROR(VLOOKUP(P769,'Վարկանիշային չափորոշիչներ'!$G$6:$GE$68,4,FALSE),0)</f>
        <v>0</v>
      </c>
      <c r="AH769" s="93">
        <f>IFERROR(VLOOKUP(Q769,'Վարկանիշային չափորոշիչներ'!$G$6:$GE$68,4,FALSE),0)</f>
        <v>0</v>
      </c>
      <c r="AI769" s="93">
        <f>IFERROR(VLOOKUP(R769,'Վարկանիշային չափորոշիչներ'!$G$6:$GE$68,4,FALSE),0)</f>
        <v>0</v>
      </c>
      <c r="AJ769" s="93">
        <f>IFERROR(VLOOKUP(S769,'Վարկանիշային չափորոշիչներ'!$G$6:$GE$68,4,FALSE),0)</f>
        <v>0</v>
      </c>
      <c r="AK769" s="93">
        <f>IFERROR(VLOOKUP(T769,'Վարկանիշային չափորոշիչներ'!$G$6:$GE$68,4,FALSE),0)</f>
        <v>0</v>
      </c>
      <c r="AL769" s="93">
        <f>IFERROR(VLOOKUP(U769,'Վարկանիշային չափորոշիչներ'!$G$6:$GE$68,4,FALSE),0)</f>
        <v>0</v>
      </c>
      <c r="AM769" s="93">
        <f>IFERROR(VLOOKUP(V769,'Վարկանիշային չափորոշիչներ'!$G$6:$GE$68,4,FALSE),0)</f>
        <v>0</v>
      </c>
      <c r="AN769" s="93">
        <f t="shared" si="198"/>
        <v>0</v>
      </c>
    </row>
    <row r="770" spans="1:40" ht="24" outlineLevel="2">
      <c r="A770" s="239">
        <v>1162</v>
      </c>
      <c r="B770" s="239">
        <v>11018</v>
      </c>
      <c r="C770" s="333" t="s">
        <v>859</v>
      </c>
      <c r="D770" s="285"/>
      <c r="E770" s="263"/>
      <c r="F770" s="276"/>
      <c r="G770" s="242"/>
      <c r="H770" s="296"/>
      <c r="I770" s="117"/>
      <c r="J770" s="117"/>
      <c r="K770" s="101"/>
      <c r="L770" s="101"/>
      <c r="M770" s="101"/>
      <c r="N770" s="101"/>
      <c r="O770" s="101"/>
      <c r="P770" s="101"/>
      <c r="Q770" s="101"/>
      <c r="R770" s="101"/>
      <c r="S770" s="101"/>
      <c r="T770" s="101"/>
      <c r="U770" s="101"/>
      <c r="V770" s="101"/>
      <c r="W770" s="93">
        <f t="shared" si="197"/>
        <v>0</v>
      </c>
      <c r="X770" s="108"/>
      <c r="Y770" s="108"/>
      <c r="Z770" s="108"/>
      <c r="AA770" s="108"/>
      <c r="AB770" s="93">
        <f>IFERROR(VLOOKUP(K770,'Վարկանիշային չափորոշիչներ'!$G$6:$GE$68,4,FALSE),0)</f>
        <v>0</v>
      </c>
      <c r="AC770" s="93">
        <f>IFERROR(VLOOKUP(L770,'Վարկանիշային չափորոշիչներ'!$G$6:$GE$68,4,FALSE),0)</f>
        <v>0</v>
      </c>
      <c r="AD770" s="93">
        <f>IFERROR(VLOOKUP(M770,'Վարկանիշային չափորոշիչներ'!$G$6:$GE$68,4,FALSE),0)</f>
        <v>0</v>
      </c>
      <c r="AE770" s="93">
        <f>IFERROR(VLOOKUP(N770,'Վարկանիշային չափորոշիչներ'!$G$6:$GE$68,4,FALSE),0)</f>
        <v>0</v>
      </c>
      <c r="AF770" s="93">
        <f>IFERROR(VLOOKUP(O770,'Վարկանիշային չափորոշիչներ'!$G$6:$GE$68,4,FALSE),0)</f>
        <v>0</v>
      </c>
      <c r="AG770" s="93">
        <f>IFERROR(VLOOKUP(P770,'Վարկանիշային չափորոշիչներ'!$G$6:$GE$68,4,FALSE),0)</f>
        <v>0</v>
      </c>
      <c r="AH770" s="93">
        <f>IFERROR(VLOOKUP(Q770,'Վարկանիշային չափորոշիչներ'!$G$6:$GE$68,4,FALSE),0)</f>
        <v>0</v>
      </c>
      <c r="AI770" s="93">
        <f>IFERROR(VLOOKUP(R770,'Վարկանիշային չափորոշիչներ'!$G$6:$GE$68,4,FALSE),0)</f>
        <v>0</v>
      </c>
      <c r="AJ770" s="93">
        <f>IFERROR(VLOOKUP(S770,'Վարկանիշային չափորոշիչներ'!$G$6:$GE$68,4,FALSE),0)</f>
        <v>0</v>
      </c>
      <c r="AK770" s="93">
        <f>IFERROR(VLOOKUP(T770,'Վարկանիշային չափորոշիչներ'!$G$6:$GE$68,4,FALSE),0)</f>
        <v>0</v>
      </c>
      <c r="AL770" s="93">
        <f>IFERROR(VLOOKUP(U770,'Վարկանիշային չափորոշիչներ'!$G$6:$GE$68,4,FALSE),0)</f>
        <v>0</v>
      </c>
      <c r="AM770" s="93">
        <f>IFERROR(VLOOKUP(V770,'Վարկանիշային չափորոշիչներ'!$G$6:$GE$68,4,FALSE),0)</f>
        <v>0</v>
      </c>
      <c r="AN770" s="93">
        <f t="shared" si="198"/>
        <v>0</v>
      </c>
    </row>
    <row r="771" spans="1:40" ht="24" outlineLevel="2">
      <c r="A771" s="239">
        <v>1162</v>
      </c>
      <c r="B771" s="331">
        <v>11019</v>
      </c>
      <c r="C771" s="333" t="s">
        <v>860</v>
      </c>
      <c r="D771" s="299"/>
      <c r="E771" s="247"/>
      <c r="F771" s="273"/>
      <c r="G771" s="242"/>
      <c r="H771" s="273"/>
      <c r="I771" s="119"/>
      <c r="J771" s="119"/>
      <c r="K771" s="95"/>
      <c r="L771" s="95"/>
      <c r="M771" s="95"/>
      <c r="N771" s="95"/>
      <c r="O771" s="95"/>
      <c r="P771" s="95"/>
      <c r="Q771" s="95"/>
      <c r="R771" s="95"/>
      <c r="S771" s="95"/>
      <c r="T771" s="95"/>
      <c r="U771" s="95"/>
      <c r="V771" s="95"/>
      <c r="W771" s="93">
        <f t="shared" si="197"/>
        <v>0</v>
      </c>
      <c r="X771" s="108"/>
      <c r="Y771" s="108"/>
      <c r="Z771" s="108"/>
      <c r="AA771" s="108"/>
      <c r="AB771" s="93">
        <f>IFERROR(VLOOKUP(K771,'Վարկանիշային չափորոշիչներ'!$G$6:$GE$68,4,FALSE),0)</f>
        <v>0</v>
      </c>
      <c r="AC771" s="93">
        <f>IFERROR(VLOOKUP(L771,'Վարկանիշային չափորոշիչներ'!$G$6:$GE$68,4,FALSE),0)</f>
        <v>0</v>
      </c>
      <c r="AD771" s="93">
        <f>IFERROR(VLOOKUP(M771,'Վարկանիշային չափորոշիչներ'!$G$6:$GE$68,4,FALSE),0)</f>
        <v>0</v>
      </c>
      <c r="AE771" s="93">
        <f>IFERROR(VLOOKUP(N771,'Վարկանիշային չափորոշիչներ'!$G$6:$GE$68,4,FALSE),0)</f>
        <v>0</v>
      </c>
      <c r="AF771" s="93">
        <f>IFERROR(VLOOKUP(O771,'Վարկանիշային չափորոշիչներ'!$G$6:$GE$68,4,FALSE),0)</f>
        <v>0</v>
      </c>
      <c r="AG771" s="93">
        <f>IFERROR(VLOOKUP(P771,'Վարկանիշային չափորոշիչներ'!$G$6:$GE$68,4,FALSE),0)</f>
        <v>0</v>
      </c>
      <c r="AH771" s="93">
        <f>IFERROR(VLOOKUP(Q771,'Վարկանիշային չափորոշիչներ'!$G$6:$GE$68,4,FALSE),0)</f>
        <v>0</v>
      </c>
      <c r="AI771" s="93">
        <f>IFERROR(VLOOKUP(R771,'Վարկանիշային չափորոշիչներ'!$G$6:$GE$68,4,FALSE),0)</f>
        <v>0</v>
      </c>
      <c r="AJ771" s="93">
        <f>IFERROR(VLOOKUP(S771,'Վարկանիշային չափորոշիչներ'!$G$6:$GE$68,4,FALSE),0)</f>
        <v>0</v>
      </c>
      <c r="AK771" s="93">
        <f>IFERROR(VLOOKUP(T771,'Վարկանիշային չափորոշիչներ'!$G$6:$GE$68,4,FALSE),0)</f>
        <v>0</v>
      </c>
      <c r="AL771" s="93">
        <f>IFERROR(VLOOKUP(U771,'Վարկանիշային չափորոշիչներ'!$G$6:$GE$68,4,FALSE),0)</f>
        <v>0</v>
      </c>
      <c r="AM771" s="93">
        <f>IFERROR(VLOOKUP(V771,'Վարկանիշային չափորոշիչներ'!$G$6:$GE$68,4,FALSE),0)</f>
        <v>0</v>
      </c>
      <c r="AN771" s="93">
        <f t="shared" si="198"/>
        <v>0</v>
      </c>
    </row>
    <row r="772" spans="1:40" outlineLevel="2">
      <c r="A772" s="239">
        <v>1162</v>
      </c>
      <c r="B772" s="239">
        <v>12001</v>
      </c>
      <c r="C772" s="333" t="s">
        <v>861</v>
      </c>
      <c r="D772" s="248"/>
      <c r="E772" s="248"/>
      <c r="F772" s="296"/>
      <c r="G772" s="296"/>
      <c r="H772" s="296"/>
      <c r="I772" s="117"/>
      <c r="J772" s="117"/>
      <c r="K772" s="101"/>
      <c r="L772" s="101"/>
      <c r="M772" s="101"/>
      <c r="N772" s="101"/>
      <c r="O772" s="101"/>
      <c r="P772" s="101"/>
      <c r="Q772" s="101"/>
      <c r="R772" s="101"/>
      <c r="S772" s="101"/>
      <c r="T772" s="101"/>
      <c r="U772" s="101"/>
      <c r="V772" s="101"/>
      <c r="W772" s="93">
        <f t="shared" si="197"/>
        <v>0</v>
      </c>
      <c r="X772" s="108"/>
      <c r="Y772" s="108"/>
      <c r="Z772" s="108"/>
      <c r="AA772" s="108"/>
      <c r="AB772" s="93">
        <f>IFERROR(VLOOKUP(K772,'Վարկանիշային չափորոշիչներ'!$G$6:$GE$68,4,FALSE),0)</f>
        <v>0</v>
      </c>
      <c r="AC772" s="93">
        <f>IFERROR(VLOOKUP(L772,'Վարկանիշային չափորոշիչներ'!$G$6:$GE$68,4,FALSE),0)</f>
        <v>0</v>
      </c>
      <c r="AD772" s="93">
        <f>IFERROR(VLOOKUP(M772,'Վարկանիշային չափորոշիչներ'!$G$6:$GE$68,4,FALSE),0)</f>
        <v>0</v>
      </c>
      <c r="AE772" s="93">
        <f>IFERROR(VLOOKUP(N772,'Վարկանիշային չափորոշիչներ'!$G$6:$GE$68,4,FALSE),0)</f>
        <v>0</v>
      </c>
      <c r="AF772" s="93">
        <f>IFERROR(VLOOKUP(O772,'Վարկանիշային չափորոշիչներ'!$G$6:$GE$68,4,FALSE),0)</f>
        <v>0</v>
      </c>
      <c r="AG772" s="93">
        <f>IFERROR(VLOOKUP(P772,'Վարկանիշային չափորոշիչներ'!$G$6:$GE$68,4,FALSE),0)</f>
        <v>0</v>
      </c>
      <c r="AH772" s="93">
        <f>IFERROR(VLOOKUP(Q772,'Վարկանիշային չափորոշիչներ'!$G$6:$GE$68,4,FALSE),0)</f>
        <v>0</v>
      </c>
      <c r="AI772" s="93">
        <f>IFERROR(VLOOKUP(R772,'Վարկանիշային չափորոշիչներ'!$G$6:$GE$68,4,FALSE),0)</f>
        <v>0</v>
      </c>
      <c r="AJ772" s="93">
        <f>IFERROR(VLOOKUP(S772,'Վարկանիշային չափորոշիչներ'!$G$6:$GE$68,4,FALSE),0)</f>
        <v>0</v>
      </c>
      <c r="AK772" s="93">
        <f>IFERROR(VLOOKUP(T772,'Վարկանիշային չափորոշիչներ'!$G$6:$GE$68,4,FALSE),0)</f>
        <v>0</v>
      </c>
      <c r="AL772" s="93">
        <f>IFERROR(VLOOKUP(U772,'Վարկանիշային չափորոշիչներ'!$G$6:$GE$68,4,FALSE),0)</f>
        <v>0</v>
      </c>
      <c r="AM772" s="93">
        <f>IFERROR(VLOOKUP(V772,'Վարկանիշային չափորոշիչներ'!$G$6:$GE$68,4,FALSE),0)</f>
        <v>0</v>
      </c>
      <c r="AN772" s="93">
        <f t="shared" si="198"/>
        <v>0</v>
      </c>
    </row>
    <row r="773" spans="1:40" outlineLevel="2">
      <c r="A773" s="239">
        <v>1162</v>
      </c>
      <c r="B773" s="239">
        <v>12002</v>
      </c>
      <c r="C773" s="333" t="s">
        <v>862</v>
      </c>
      <c r="D773" s="248"/>
      <c r="E773" s="248"/>
      <c r="F773" s="296"/>
      <c r="G773" s="296"/>
      <c r="H773" s="296"/>
      <c r="I773" s="117"/>
      <c r="J773" s="117"/>
      <c r="K773" s="101"/>
      <c r="L773" s="101"/>
      <c r="M773" s="101"/>
      <c r="N773" s="101"/>
      <c r="O773" s="101"/>
      <c r="P773" s="101"/>
      <c r="Q773" s="101"/>
      <c r="R773" s="101"/>
      <c r="S773" s="101"/>
      <c r="T773" s="101"/>
      <c r="U773" s="101"/>
      <c r="V773" s="101"/>
      <c r="W773" s="93">
        <f t="shared" si="197"/>
        <v>0</v>
      </c>
      <c r="X773" s="108"/>
      <c r="Y773" s="108"/>
      <c r="Z773" s="108"/>
      <c r="AA773" s="108"/>
      <c r="AB773" s="93">
        <f>IFERROR(VLOOKUP(K773,'Վարկանիշային չափորոշիչներ'!$G$6:$GE$68,4,FALSE),0)</f>
        <v>0</v>
      </c>
      <c r="AC773" s="93">
        <f>IFERROR(VLOOKUP(L773,'Վարկանիշային չափորոշիչներ'!$G$6:$GE$68,4,FALSE),0)</f>
        <v>0</v>
      </c>
      <c r="AD773" s="93">
        <f>IFERROR(VLOOKUP(M773,'Վարկանիշային չափորոշիչներ'!$G$6:$GE$68,4,FALSE),0)</f>
        <v>0</v>
      </c>
      <c r="AE773" s="93">
        <f>IFERROR(VLOOKUP(N773,'Վարկանիշային չափորոշիչներ'!$G$6:$GE$68,4,FALSE),0)</f>
        <v>0</v>
      </c>
      <c r="AF773" s="93">
        <f>IFERROR(VLOOKUP(O773,'Վարկանիշային չափորոշիչներ'!$G$6:$GE$68,4,FALSE),0)</f>
        <v>0</v>
      </c>
      <c r="AG773" s="93">
        <f>IFERROR(VLOOKUP(P773,'Վարկանիշային չափորոշիչներ'!$G$6:$GE$68,4,FALSE),0)</f>
        <v>0</v>
      </c>
      <c r="AH773" s="93">
        <f>IFERROR(VLOOKUP(Q773,'Վարկանիշային չափորոշիչներ'!$G$6:$GE$68,4,FALSE),0)</f>
        <v>0</v>
      </c>
      <c r="AI773" s="93">
        <f>IFERROR(VLOOKUP(R773,'Վարկանիշային չափորոշիչներ'!$G$6:$GE$68,4,FALSE),0)</f>
        <v>0</v>
      </c>
      <c r="AJ773" s="93">
        <f>IFERROR(VLOOKUP(S773,'Վարկանիշային չափորոշիչներ'!$G$6:$GE$68,4,FALSE),0)</f>
        <v>0</v>
      </c>
      <c r="AK773" s="93">
        <f>IFERROR(VLOOKUP(T773,'Վարկանիշային չափորոշիչներ'!$G$6:$GE$68,4,FALSE),0)</f>
        <v>0</v>
      </c>
      <c r="AL773" s="93">
        <f>IFERROR(VLOOKUP(U773,'Վարկանիշային չափորոշիչներ'!$G$6:$GE$68,4,FALSE),0)</f>
        <v>0</v>
      </c>
      <c r="AM773" s="93">
        <f>IFERROR(VLOOKUP(V773,'Վարկանիշային չափորոշիչներ'!$G$6:$GE$68,4,FALSE),0)</f>
        <v>0</v>
      </c>
      <c r="AN773" s="93">
        <f t="shared" si="198"/>
        <v>0</v>
      </c>
    </row>
    <row r="774" spans="1:40" ht="24" outlineLevel="2">
      <c r="A774" s="239">
        <v>1162</v>
      </c>
      <c r="B774" s="239">
        <v>32003</v>
      </c>
      <c r="C774" s="333" t="s">
        <v>863</v>
      </c>
      <c r="D774" s="248"/>
      <c r="E774" s="262"/>
      <c r="F774" s="298"/>
      <c r="G774" s="298"/>
      <c r="H774" s="298"/>
      <c r="I774" s="134"/>
      <c r="J774" s="134"/>
      <c r="K774" s="100"/>
      <c r="L774" s="100"/>
      <c r="M774" s="100"/>
      <c r="N774" s="100"/>
      <c r="O774" s="100"/>
      <c r="P774" s="100"/>
      <c r="Q774" s="100"/>
      <c r="R774" s="100"/>
      <c r="S774" s="100"/>
      <c r="T774" s="100"/>
      <c r="U774" s="100"/>
      <c r="V774" s="100"/>
      <c r="W774" s="93">
        <f t="shared" si="197"/>
        <v>0</v>
      </c>
      <c r="X774" s="108"/>
      <c r="Y774" s="108"/>
      <c r="Z774" s="108"/>
      <c r="AA774" s="108"/>
      <c r="AB774" s="93">
        <f>IFERROR(VLOOKUP(K774,'Վարկանիշային չափորոշիչներ'!$G$6:$GE$68,4,FALSE),0)</f>
        <v>0</v>
      </c>
      <c r="AC774" s="93">
        <f>IFERROR(VLOOKUP(L774,'Վարկանիշային չափորոշիչներ'!$G$6:$GE$68,4,FALSE),0)</f>
        <v>0</v>
      </c>
      <c r="AD774" s="93">
        <f>IFERROR(VLOOKUP(M774,'Վարկանիշային չափորոշիչներ'!$G$6:$GE$68,4,FALSE),0)</f>
        <v>0</v>
      </c>
      <c r="AE774" s="93">
        <f>IFERROR(VLOOKUP(N774,'Վարկանիշային չափորոշիչներ'!$G$6:$GE$68,4,FALSE),0)</f>
        <v>0</v>
      </c>
      <c r="AF774" s="93">
        <f>IFERROR(VLOOKUP(O774,'Վարկանիշային չափորոշիչներ'!$G$6:$GE$68,4,FALSE),0)</f>
        <v>0</v>
      </c>
      <c r="AG774" s="93">
        <f>IFERROR(VLOOKUP(P774,'Վարկանիշային չափորոշիչներ'!$G$6:$GE$68,4,FALSE),0)</f>
        <v>0</v>
      </c>
      <c r="AH774" s="93">
        <f>IFERROR(VLOOKUP(Q774,'Վարկանիշային չափորոշիչներ'!$G$6:$GE$68,4,FALSE),0)</f>
        <v>0</v>
      </c>
      <c r="AI774" s="93">
        <f>IFERROR(VLOOKUP(R774,'Վարկանիշային չափորոշիչներ'!$G$6:$GE$68,4,FALSE),0)</f>
        <v>0</v>
      </c>
      <c r="AJ774" s="93">
        <f>IFERROR(VLOOKUP(S774,'Վարկանիշային չափորոշիչներ'!$G$6:$GE$68,4,FALSE),0)</f>
        <v>0</v>
      </c>
      <c r="AK774" s="93">
        <f>IFERROR(VLOOKUP(T774,'Վարկանիշային չափորոշիչներ'!$G$6:$GE$68,4,FALSE),0)</f>
        <v>0</v>
      </c>
      <c r="AL774" s="93">
        <f>IFERROR(VLOOKUP(U774,'Վարկանիշային չափորոշիչներ'!$G$6:$GE$68,4,FALSE),0)</f>
        <v>0</v>
      </c>
      <c r="AM774" s="93">
        <f>IFERROR(VLOOKUP(V774,'Վարկանիշային չափորոշիչներ'!$G$6:$GE$68,4,FALSE),0)</f>
        <v>0</v>
      </c>
      <c r="AN774" s="93">
        <f t="shared" si="198"/>
        <v>0</v>
      </c>
    </row>
    <row r="775" spans="1:40" ht="36" outlineLevel="2">
      <c r="A775" s="239">
        <v>1162</v>
      </c>
      <c r="B775" s="239">
        <v>32004</v>
      </c>
      <c r="C775" s="333" t="s">
        <v>864</v>
      </c>
      <c r="D775" s="248"/>
      <c r="E775" s="248"/>
      <c r="F775" s="296"/>
      <c r="G775" s="296"/>
      <c r="H775" s="296"/>
      <c r="I775" s="117"/>
      <c r="J775" s="117"/>
      <c r="K775" s="101"/>
      <c r="L775" s="101"/>
      <c r="M775" s="101"/>
      <c r="N775" s="101"/>
      <c r="O775" s="101"/>
      <c r="P775" s="101"/>
      <c r="Q775" s="101"/>
      <c r="R775" s="101"/>
      <c r="S775" s="101"/>
      <c r="T775" s="101"/>
      <c r="U775" s="101"/>
      <c r="V775" s="101"/>
      <c r="W775" s="93">
        <f t="shared" si="197"/>
        <v>0</v>
      </c>
      <c r="X775" s="108"/>
      <c r="Y775" s="108"/>
      <c r="Z775" s="108"/>
      <c r="AA775" s="108"/>
      <c r="AB775" s="93">
        <f>IFERROR(VLOOKUP(K775,'Վարկանիշային չափորոշիչներ'!$G$6:$GE$68,4,FALSE),0)</f>
        <v>0</v>
      </c>
      <c r="AC775" s="93">
        <f>IFERROR(VLOOKUP(L775,'Վարկանիշային չափորոշիչներ'!$G$6:$GE$68,4,FALSE),0)</f>
        <v>0</v>
      </c>
      <c r="AD775" s="93">
        <f>IFERROR(VLOOKUP(M775,'Վարկանիշային չափորոշիչներ'!$G$6:$GE$68,4,FALSE),0)</f>
        <v>0</v>
      </c>
      <c r="AE775" s="93">
        <f>IFERROR(VLOOKUP(N775,'Վարկանիշային չափորոշիչներ'!$G$6:$GE$68,4,FALSE),0)</f>
        <v>0</v>
      </c>
      <c r="AF775" s="93">
        <f>IFERROR(VLOOKUP(O775,'Վարկանիշային չափորոշիչներ'!$G$6:$GE$68,4,FALSE),0)</f>
        <v>0</v>
      </c>
      <c r="AG775" s="93">
        <f>IFERROR(VLOOKUP(P775,'Վարկանիշային չափորոշիչներ'!$G$6:$GE$68,4,FALSE),0)</f>
        <v>0</v>
      </c>
      <c r="AH775" s="93">
        <f>IFERROR(VLOOKUP(Q775,'Վարկանիշային չափորոշիչներ'!$G$6:$GE$68,4,FALSE),0)</f>
        <v>0</v>
      </c>
      <c r="AI775" s="93">
        <f>IFERROR(VLOOKUP(R775,'Վարկանիշային չափորոշիչներ'!$G$6:$GE$68,4,FALSE),0)</f>
        <v>0</v>
      </c>
      <c r="AJ775" s="93">
        <f>IFERROR(VLOOKUP(S775,'Վարկանիշային չափորոշիչներ'!$G$6:$GE$68,4,FALSE),0)</f>
        <v>0</v>
      </c>
      <c r="AK775" s="93">
        <f>IFERROR(VLOOKUP(T775,'Վարկանիշային չափորոշիչներ'!$G$6:$GE$68,4,FALSE),0)</f>
        <v>0</v>
      </c>
      <c r="AL775" s="93">
        <f>IFERROR(VLOOKUP(U775,'Վարկանիշային չափորոշիչներ'!$G$6:$GE$68,4,FALSE),0)</f>
        <v>0</v>
      </c>
      <c r="AM775" s="93">
        <f>IFERROR(VLOOKUP(V775,'Վարկանիշային չափորոշիչներ'!$G$6:$GE$68,4,FALSE),0)</f>
        <v>0</v>
      </c>
      <c r="AN775" s="93">
        <f t="shared" si="198"/>
        <v>0</v>
      </c>
    </row>
    <row r="776" spans="1:40" ht="24" outlineLevel="2">
      <c r="A776" s="239">
        <v>1162</v>
      </c>
      <c r="B776" s="239">
        <v>32005</v>
      </c>
      <c r="C776" s="333" t="s">
        <v>865</v>
      </c>
      <c r="D776" s="248"/>
      <c r="E776" s="248"/>
      <c r="F776" s="296"/>
      <c r="G776" s="296"/>
      <c r="H776" s="296"/>
      <c r="I776" s="117"/>
      <c r="J776" s="117"/>
      <c r="K776" s="101"/>
      <c r="L776" s="101"/>
      <c r="M776" s="101"/>
      <c r="N776" s="101"/>
      <c r="O776" s="101"/>
      <c r="P776" s="101"/>
      <c r="Q776" s="101"/>
      <c r="R776" s="101"/>
      <c r="S776" s="101"/>
      <c r="T776" s="101"/>
      <c r="U776" s="101"/>
      <c r="V776" s="101"/>
      <c r="W776" s="93">
        <f t="shared" si="197"/>
        <v>0</v>
      </c>
      <c r="X776" s="108"/>
      <c r="Y776" s="108"/>
      <c r="Z776" s="108"/>
      <c r="AA776" s="108"/>
      <c r="AB776" s="93">
        <f>IFERROR(VLOOKUP(K776,'Վարկանիշային չափորոշիչներ'!$G$6:$GE$68,4,FALSE),0)</f>
        <v>0</v>
      </c>
      <c r="AC776" s="93">
        <f>IFERROR(VLOOKUP(L776,'Վարկանիշային չափորոշիչներ'!$G$6:$GE$68,4,FALSE),0)</f>
        <v>0</v>
      </c>
      <c r="AD776" s="93">
        <f>IFERROR(VLOOKUP(M776,'Վարկանիշային չափորոշիչներ'!$G$6:$GE$68,4,FALSE),0)</f>
        <v>0</v>
      </c>
      <c r="AE776" s="93">
        <f>IFERROR(VLOOKUP(N776,'Վարկանիշային չափորոշիչներ'!$G$6:$GE$68,4,FALSE),0)</f>
        <v>0</v>
      </c>
      <c r="AF776" s="93">
        <f>IFERROR(VLOOKUP(O776,'Վարկանիշային չափորոշիչներ'!$G$6:$GE$68,4,FALSE),0)</f>
        <v>0</v>
      </c>
      <c r="AG776" s="93">
        <f>IFERROR(VLOOKUP(P776,'Վարկանիշային չափորոշիչներ'!$G$6:$GE$68,4,FALSE),0)</f>
        <v>0</v>
      </c>
      <c r="AH776" s="93">
        <f>IFERROR(VLOOKUP(Q776,'Վարկանիշային չափորոշիչներ'!$G$6:$GE$68,4,FALSE),0)</f>
        <v>0</v>
      </c>
      <c r="AI776" s="93">
        <f>IFERROR(VLOOKUP(R776,'Վարկանիշային չափորոշիչներ'!$G$6:$GE$68,4,FALSE),0)</f>
        <v>0</v>
      </c>
      <c r="AJ776" s="93">
        <f>IFERROR(VLOOKUP(S776,'Վարկանիշային չափորոշիչներ'!$G$6:$GE$68,4,FALSE),0)</f>
        <v>0</v>
      </c>
      <c r="AK776" s="93">
        <f>IFERROR(VLOOKUP(T776,'Վարկանիշային չափորոշիչներ'!$G$6:$GE$68,4,FALSE),0)</f>
        <v>0</v>
      </c>
      <c r="AL776" s="93">
        <f>IFERROR(VLOOKUP(U776,'Վարկանիշային չափորոշիչներ'!$G$6:$GE$68,4,FALSE),0)</f>
        <v>0</v>
      </c>
      <c r="AM776" s="93">
        <f>IFERROR(VLOOKUP(V776,'Վարկանիշային չափորոշիչներ'!$G$6:$GE$68,4,FALSE),0)</f>
        <v>0</v>
      </c>
      <c r="AN776" s="93">
        <f t="shared" si="198"/>
        <v>0</v>
      </c>
    </row>
    <row r="777" spans="1:40" ht="36" outlineLevel="2">
      <c r="A777" s="239">
        <v>1162</v>
      </c>
      <c r="B777" s="239">
        <v>31001</v>
      </c>
      <c r="C777" s="333" t="s">
        <v>866</v>
      </c>
      <c r="D777" s="248"/>
      <c r="E777" s="248"/>
      <c r="F777" s="296"/>
      <c r="G777" s="296"/>
      <c r="H777" s="296"/>
      <c r="I777" s="117"/>
      <c r="J777" s="117"/>
      <c r="K777" s="101"/>
      <c r="L777" s="101"/>
      <c r="M777" s="101"/>
      <c r="N777" s="101"/>
      <c r="O777" s="101"/>
      <c r="P777" s="101"/>
      <c r="Q777" s="101"/>
      <c r="R777" s="101"/>
      <c r="S777" s="101"/>
      <c r="T777" s="101"/>
      <c r="U777" s="101"/>
      <c r="V777" s="101"/>
      <c r="W777" s="93">
        <f t="shared" si="197"/>
        <v>0</v>
      </c>
      <c r="X777" s="108"/>
      <c r="Y777" s="108"/>
      <c r="Z777" s="108"/>
      <c r="AA777" s="108"/>
      <c r="AB777" s="93">
        <f>IFERROR(VLOOKUP(K777,'Վարկանիշային չափորոշիչներ'!$G$6:$GE$68,4,FALSE),0)</f>
        <v>0</v>
      </c>
      <c r="AC777" s="93">
        <f>IFERROR(VLOOKUP(L777,'Վարկանիշային չափորոշիչներ'!$G$6:$GE$68,4,FALSE),0)</f>
        <v>0</v>
      </c>
      <c r="AD777" s="93">
        <f>IFERROR(VLOOKUP(M777,'Վարկանիշային չափորոշիչներ'!$G$6:$GE$68,4,FALSE),0)</f>
        <v>0</v>
      </c>
      <c r="AE777" s="93">
        <f>IFERROR(VLOOKUP(N777,'Վարկանիշային չափորոշիչներ'!$G$6:$GE$68,4,FALSE),0)</f>
        <v>0</v>
      </c>
      <c r="AF777" s="93">
        <f>IFERROR(VLOOKUP(O777,'Վարկանիշային չափորոշիչներ'!$G$6:$GE$68,4,FALSE),0)</f>
        <v>0</v>
      </c>
      <c r="AG777" s="93">
        <f>IFERROR(VLOOKUP(P777,'Վարկանիշային չափորոշիչներ'!$G$6:$GE$68,4,FALSE),0)</f>
        <v>0</v>
      </c>
      <c r="AH777" s="93">
        <f>IFERROR(VLOOKUP(Q777,'Վարկանիշային չափորոշիչներ'!$G$6:$GE$68,4,FALSE),0)</f>
        <v>0</v>
      </c>
      <c r="AI777" s="93">
        <f>IFERROR(VLOOKUP(R777,'Վարկանիշային չափորոշիչներ'!$G$6:$GE$68,4,FALSE),0)</f>
        <v>0</v>
      </c>
      <c r="AJ777" s="93">
        <f>IFERROR(VLOOKUP(S777,'Վարկանիշային չափորոշիչներ'!$G$6:$GE$68,4,FALSE),0)</f>
        <v>0</v>
      </c>
      <c r="AK777" s="93">
        <f>IFERROR(VLOOKUP(T777,'Վարկանիշային չափորոշիչներ'!$G$6:$GE$68,4,FALSE),0)</f>
        <v>0</v>
      </c>
      <c r="AL777" s="93">
        <f>IFERROR(VLOOKUP(U777,'Վարկանիշային չափորոշիչներ'!$G$6:$GE$68,4,FALSE),0)</f>
        <v>0</v>
      </c>
      <c r="AM777" s="93">
        <f>IFERROR(VLOOKUP(V777,'Վարկանիշային չափորոշիչներ'!$G$6:$GE$68,4,FALSE),0)</f>
        <v>0</v>
      </c>
      <c r="AN777" s="93">
        <f t="shared" si="198"/>
        <v>0</v>
      </c>
    </row>
    <row r="778" spans="1:40" outlineLevel="1">
      <c r="A778" s="236">
        <v>1163</v>
      </c>
      <c r="B778" s="283"/>
      <c r="C778" s="374" t="s">
        <v>867</v>
      </c>
      <c r="D778" s="278">
        <f>SUM(D779:D792)</f>
        <v>0</v>
      </c>
      <c r="E778" s="278">
        <f>SUM(E779:E792)</f>
        <v>0</v>
      </c>
      <c r="F778" s="279">
        <f t="shared" ref="F778:H778" si="199">SUM(F779:F792)</f>
        <v>0</v>
      </c>
      <c r="G778" s="279">
        <f t="shared" si="199"/>
        <v>0</v>
      </c>
      <c r="H778" s="279">
        <f t="shared" si="199"/>
        <v>0</v>
      </c>
      <c r="I778" s="128" t="s">
        <v>79</v>
      </c>
      <c r="J778" s="128" t="s">
        <v>79</v>
      </c>
      <c r="K778" s="128" t="s">
        <v>79</v>
      </c>
      <c r="L778" s="128" t="s">
        <v>79</v>
      </c>
      <c r="M778" s="128" t="s">
        <v>79</v>
      </c>
      <c r="N778" s="128" t="s">
        <v>79</v>
      </c>
      <c r="O778" s="128" t="s">
        <v>79</v>
      </c>
      <c r="P778" s="128" t="s">
        <v>79</v>
      </c>
      <c r="Q778" s="128" t="s">
        <v>79</v>
      </c>
      <c r="R778" s="128" t="s">
        <v>79</v>
      </c>
      <c r="S778" s="128" t="s">
        <v>79</v>
      </c>
      <c r="T778" s="128" t="s">
        <v>79</v>
      </c>
      <c r="U778" s="128" t="s">
        <v>79</v>
      </c>
      <c r="V778" s="128" t="s">
        <v>79</v>
      </c>
      <c r="W778" s="114" t="s">
        <v>79</v>
      </c>
      <c r="X778" s="108"/>
      <c r="Y778" s="108"/>
      <c r="Z778" s="108"/>
      <c r="AA778" s="108"/>
      <c r="AB778" s="93">
        <f>IFERROR(VLOOKUP(K778,'Վարկանիշային չափորոշիչներ'!$G$6:$GE$68,4,FALSE),0)</f>
        <v>0</v>
      </c>
      <c r="AC778" s="93">
        <f>IFERROR(VLOOKUP(L778,'Վարկանիշային չափորոշիչներ'!$G$6:$GE$68,4,FALSE),0)</f>
        <v>0</v>
      </c>
      <c r="AD778" s="93">
        <f>IFERROR(VLOOKUP(M778,'Վարկանիշային չափորոշիչներ'!$G$6:$GE$68,4,FALSE),0)</f>
        <v>0</v>
      </c>
      <c r="AE778" s="93">
        <f>IFERROR(VLOOKUP(N778,'Վարկանիշային չափորոշիչներ'!$G$6:$GE$68,4,FALSE),0)</f>
        <v>0</v>
      </c>
      <c r="AF778" s="93">
        <f>IFERROR(VLOOKUP(O778,'Վարկանիշային չափորոշիչներ'!$G$6:$GE$68,4,FALSE),0)</f>
        <v>0</v>
      </c>
      <c r="AG778" s="93">
        <f>IFERROR(VLOOKUP(P778,'Վարկանիշային չափորոշիչներ'!$G$6:$GE$68,4,FALSE),0)</f>
        <v>0</v>
      </c>
      <c r="AH778" s="93">
        <f>IFERROR(VLOOKUP(Q778,'Վարկանիշային չափորոշիչներ'!$G$6:$GE$68,4,FALSE),0)</f>
        <v>0</v>
      </c>
      <c r="AI778" s="93">
        <f>IFERROR(VLOOKUP(R778,'Վարկանիշային չափորոշիչներ'!$G$6:$GE$68,4,FALSE),0)</f>
        <v>0</v>
      </c>
      <c r="AJ778" s="93">
        <f>IFERROR(VLOOKUP(S778,'Վարկանիշային չափորոշիչներ'!$G$6:$GE$68,4,FALSE),0)</f>
        <v>0</v>
      </c>
      <c r="AK778" s="93">
        <f>IFERROR(VLOOKUP(T778,'Վարկանիշային չափորոշիչներ'!$G$6:$GE$68,4,FALSE),0)</f>
        <v>0</v>
      </c>
      <c r="AL778" s="93">
        <f>IFERROR(VLOOKUP(U778,'Վարկանիշային չափորոշիչներ'!$G$6:$GE$68,4,FALSE),0)</f>
        <v>0</v>
      </c>
      <c r="AM778" s="93">
        <f>IFERROR(VLOOKUP(V778,'Վարկանիշային չափորոշիչներ'!$G$6:$GE$68,4,FALSE),0)</f>
        <v>0</v>
      </c>
      <c r="AN778" s="93">
        <f t="shared" si="198"/>
        <v>0</v>
      </c>
    </row>
    <row r="779" spans="1:40" outlineLevel="2">
      <c r="A779" s="236">
        <v>1163</v>
      </c>
      <c r="B779" s="239">
        <v>11007</v>
      </c>
      <c r="C779" s="333" t="s">
        <v>868</v>
      </c>
      <c r="D779" s="240"/>
      <c r="E779" s="248"/>
      <c r="F779" s="296"/>
      <c r="G779" s="242"/>
      <c r="H779" s="296"/>
      <c r="I779" s="117"/>
      <c r="J779" s="117"/>
      <c r="K779" s="101"/>
      <c r="L779" s="101"/>
      <c r="M779" s="101"/>
      <c r="N779" s="101"/>
      <c r="O779" s="101"/>
      <c r="P779" s="101"/>
      <c r="Q779" s="101"/>
      <c r="R779" s="101"/>
      <c r="S779" s="101"/>
      <c r="T779" s="101"/>
      <c r="U779" s="101"/>
      <c r="V779" s="101"/>
      <c r="W779" s="93">
        <f t="shared" ref="W779:W792" si="200">AN779</f>
        <v>0</v>
      </c>
      <c r="X779" s="108"/>
      <c r="Y779" s="108"/>
      <c r="Z779" s="108"/>
      <c r="AA779" s="108"/>
      <c r="AB779" s="93">
        <f>IFERROR(VLOOKUP(K779,'Վարկանիշային չափորոշիչներ'!$G$6:$GE$68,4,FALSE),0)</f>
        <v>0</v>
      </c>
      <c r="AC779" s="93">
        <f>IFERROR(VLOOKUP(L779,'Վարկանիշային չափորոշիչներ'!$G$6:$GE$68,4,FALSE),0)</f>
        <v>0</v>
      </c>
      <c r="AD779" s="93">
        <f>IFERROR(VLOOKUP(M779,'Վարկանիշային չափորոշիչներ'!$G$6:$GE$68,4,FALSE),0)</f>
        <v>0</v>
      </c>
      <c r="AE779" s="93">
        <f>IFERROR(VLOOKUP(N779,'Վարկանիշային չափորոշիչներ'!$G$6:$GE$68,4,FALSE),0)</f>
        <v>0</v>
      </c>
      <c r="AF779" s="93">
        <f>IFERROR(VLOOKUP(O779,'Վարկանիշային չափորոշիչներ'!$G$6:$GE$68,4,FALSE),0)</f>
        <v>0</v>
      </c>
      <c r="AG779" s="93">
        <f>IFERROR(VLOOKUP(P779,'Վարկանիշային չափորոշիչներ'!$G$6:$GE$68,4,FALSE),0)</f>
        <v>0</v>
      </c>
      <c r="AH779" s="93">
        <f>IFERROR(VLOOKUP(Q779,'Վարկանիշային չափորոշիչներ'!$G$6:$GE$68,4,FALSE),0)</f>
        <v>0</v>
      </c>
      <c r="AI779" s="93">
        <f>IFERROR(VLOOKUP(R779,'Վարկանիշային չափորոշիչներ'!$G$6:$GE$68,4,FALSE),0)</f>
        <v>0</v>
      </c>
      <c r="AJ779" s="93">
        <f>IFERROR(VLOOKUP(S779,'Վարկանիշային չափորոշիչներ'!$G$6:$GE$68,4,FALSE),0)</f>
        <v>0</v>
      </c>
      <c r="AK779" s="93">
        <f>IFERROR(VLOOKUP(T779,'Վարկանիշային չափորոշիչներ'!$G$6:$GE$68,4,FALSE),0)</f>
        <v>0</v>
      </c>
      <c r="AL779" s="93">
        <f>IFERROR(VLOOKUP(U779,'Վարկանիշային չափորոշիչներ'!$G$6:$GE$68,4,FALSE),0)</f>
        <v>0</v>
      </c>
      <c r="AM779" s="93">
        <f>IFERROR(VLOOKUP(V779,'Վարկանիշային չափորոշիչներ'!$G$6:$GE$68,4,FALSE),0)</f>
        <v>0</v>
      </c>
      <c r="AN779" s="93">
        <f t="shared" si="198"/>
        <v>0</v>
      </c>
    </row>
    <row r="780" spans="1:40" ht="24" outlineLevel="2">
      <c r="A780" s="236">
        <v>1163</v>
      </c>
      <c r="B780" s="239">
        <v>11017</v>
      </c>
      <c r="C780" s="333" t="s">
        <v>869</v>
      </c>
      <c r="D780" s="240"/>
      <c r="E780" s="240"/>
      <c r="F780" s="276"/>
      <c r="G780" s="296"/>
      <c r="H780" s="296"/>
      <c r="I780" s="117"/>
      <c r="J780" s="117"/>
      <c r="K780" s="101"/>
      <c r="L780" s="101"/>
      <c r="M780" s="101"/>
      <c r="N780" s="101"/>
      <c r="O780" s="101"/>
      <c r="P780" s="101"/>
      <c r="Q780" s="101"/>
      <c r="R780" s="101"/>
      <c r="S780" s="101"/>
      <c r="T780" s="101"/>
      <c r="U780" s="101"/>
      <c r="V780" s="101"/>
      <c r="W780" s="93">
        <f t="shared" si="200"/>
        <v>0</v>
      </c>
      <c r="X780" s="108"/>
      <c r="Y780" s="108"/>
      <c r="Z780" s="108"/>
      <c r="AA780" s="108"/>
      <c r="AB780" s="93">
        <f>IFERROR(VLOOKUP(K780,'Վարկանիշային չափորոշիչներ'!$G$6:$GE$68,4,FALSE),0)</f>
        <v>0</v>
      </c>
      <c r="AC780" s="93">
        <f>IFERROR(VLOOKUP(L780,'Վարկանիշային չափորոշիչներ'!$G$6:$GE$68,4,FALSE),0)</f>
        <v>0</v>
      </c>
      <c r="AD780" s="93">
        <f>IFERROR(VLOOKUP(M780,'Վարկանիշային չափորոշիչներ'!$G$6:$GE$68,4,FALSE),0)</f>
        <v>0</v>
      </c>
      <c r="AE780" s="93">
        <f>IFERROR(VLOOKUP(N780,'Վարկանիշային չափորոշիչներ'!$G$6:$GE$68,4,FALSE),0)</f>
        <v>0</v>
      </c>
      <c r="AF780" s="93">
        <f>IFERROR(VLOOKUP(O780,'Վարկանիշային չափորոշիչներ'!$G$6:$GE$68,4,FALSE),0)</f>
        <v>0</v>
      </c>
      <c r="AG780" s="93">
        <f>IFERROR(VLOOKUP(P780,'Վարկանիշային չափորոշիչներ'!$G$6:$GE$68,4,FALSE),0)</f>
        <v>0</v>
      </c>
      <c r="AH780" s="93">
        <f>IFERROR(VLOOKUP(Q780,'Վարկանիշային չափորոշիչներ'!$G$6:$GE$68,4,FALSE),0)</f>
        <v>0</v>
      </c>
      <c r="AI780" s="93">
        <f>IFERROR(VLOOKUP(R780,'Վարկանիշային չափորոշիչներ'!$G$6:$GE$68,4,FALSE),0)</f>
        <v>0</v>
      </c>
      <c r="AJ780" s="93">
        <f>IFERROR(VLOOKUP(S780,'Վարկանիշային չափորոշիչներ'!$G$6:$GE$68,4,FALSE),0)</f>
        <v>0</v>
      </c>
      <c r="AK780" s="93">
        <f>IFERROR(VLOOKUP(T780,'Վարկանիշային չափորոշիչներ'!$G$6:$GE$68,4,FALSE),0)</f>
        <v>0</v>
      </c>
      <c r="AL780" s="93">
        <f>IFERROR(VLOOKUP(U780,'Վարկանիշային չափորոշիչներ'!$G$6:$GE$68,4,FALSE),0)</f>
        <v>0</v>
      </c>
      <c r="AM780" s="93">
        <f>IFERROR(VLOOKUP(V780,'Վարկանիշային չափորոշիչներ'!$G$6:$GE$68,4,FALSE),0)</f>
        <v>0</v>
      </c>
      <c r="AN780" s="93">
        <f t="shared" si="198"/>
        <v>0</v>
      </c>
    </row>
    <row r="781" spans="1:40" ht="24" outlineLevel="2">
      <c r="A781" s="236">
        <v>1163</v>
      </c>
      <c r="B781" s="239">
        <v>11018</v>
      </c>
      <c r="C781" s="333" t="s">
        <v>870</v>
      </c>
      <c r="D781" s="240"/>
      <c r="E781" s="240"/>
      <c r="F781" s="276"/>
      <c r="G781" s="242"/>
      <c r="H781" s="296"/>
      <c r="I781" s="117"/>
      <c r="J781" s="117"/>
      <c r="K781" s="101"/>
      <c r="L781" s="101"/>
      <c r="M781" s="101"/>
      <c r="N781" s="101"/>
      <c r="O781" s="101"/>
      <c r="P781" s="101"/>
      <c r="Q781" s="101"/>
      <c r="R781" s="101"/>
      <c r="S781" s="101"/>
      <c r="T781" s="101"/>
      <c r="U781" s="101"/>
      <c r="V781" s="101"/>
      <c r="W781" s="93">
        <f t="shared" si="200"/>
        <v>0</v>
      </c>
      <c r="X781" s="108"/>
      <c r="Y781" s="108"/>
      <c r="Z781" s="108"/>
      <c r="AA781" s="108"/>
      <c r="AB781" s="93">
        <f>IFERROR(VLOOKUP(K781,'Վարկանիշային չափորոշիչներ'!$G$6:$GE$68,4,FALSE),0)</f>
        <v>0</v>
      </c>
      <c r="AC781" s="93">
        <f>IFERROR(VLOOKUP(L781,'Վարկանիշային չափորոշիչներ'!$G$6:$GE$68,4,FALSE),0)</f>
        <v>0</v>
      </c>
      <c r="AD781" s="93">
        <f>IFERROR(VLOOKUP(M781,'Վարկանիշային չափորոշիչներ'!$G$6:$GE$68,4,FALSE),0)</f>
        <v>0</v>
      </c>
      <c r="AE781" s="93">
        <f>IFERROR(VLOOKUP(N781,'Վարկանիշային չափորոշիչներ'!$G$6:$GE$68,4,FALSE),0)</f>
        <v>0</v>
      </c>
      <c r="AF781" s="93">
        <f>IFERROR(VLOOKUP(O781,'Վարկանիշային չափորոշիչներ'!$G$6:$GE$68,4,FALSE),0)</f>
        <v>0</v>
      </c>
      <c r="AG781" s="93">
        <f>IFERROR(VLOOKUP(P781,'Վարկանիշային չափորոշիչներ'!$G$6:$GE$68,4,FALSE),0)</f>
        <v>0</v>
      </c>
      <c r="AH781" s="93">
        <f>IFERROR(VLOOKUP(Q781,'Վարկանիշային չափորոշիչներ'!$G$6:$GE$68,4,FALSE),0)</f>
        <v>0</v>
      </c>
      <c r="AI781" s="93">
        <f>IFERROR(VLOOKUP(R781,'Վարկանիշային չափորոշիչներ'!$G$6:$GE$68,4,FALSE),0)</f>
        <v>0</v>
      </c>
      <c r="AJ781" s="93">
        <f>IFERROR(VLOOKUP(S781,'Վարկանիշային չափորոշիչներ'!$G$6:$GE$68,4,FALSE),0)</f>
        <v>0</v>
      </c>
      <c r="AK781" s="93">
        <f>IFERROR(VLOOKUP(T781,'Վարկանիշային չափորոշիչներ'!$G$6:$GE$68,4,FALSE),0)</f>
        <v>0</v>
      </c>
      <c r="AL781" s="93">
        <f>IFERROR(VLOOKUP(U781,'Վարկանիշային չափորոշիչներ'!$G$6:$GE$68,4,FALSE),0)</f>
        <v>0</v>
      </c>
      <c r="AM781" s="93">
        <f>IFERROR(VLOOKUP(V781,'Վարկանիշային չափորոշիչներ'!$G$6:$GE$68,4,FALSE),0)</f>
        <v>0</v>
      </c>
      <c r="AN781" s="93">
        <f t="shared" si="198"/>
        <v>0</v>
      </c>
    </row>
    <row r="782" spans="1:40" ht="24" outlineLevel="2">
      <c r="A782" s="236">
        <v>1163</v>
      </c>
      <c r="B782" s="239">
        <v>11019</v>
      </c>
      <c r="C782" s="333" t="s">
        <v>871</v>
      </c>
      <c r="D782" s="240"/>
      <c r="E782" s="240"/>
      <c r="F782" s="276"/>
      <c r="G782" s="242"/>
      <c r="H782" s="296"/>
      <c r="I782" s="117"/>
      <c r="J782" s="117"/>
      <c r="K782" s="101"/>
      <c r="L782" s="101"/>
      <c r="M782" s="101"/>
      <c r="N782" s="101"/>
      <c r="O782" s="101"/>
      <c r="P782" s="101"/>
      <c r="Q782" s="101"/>
      <c r="R782" s="101"/>
      <c r="S782" s="101"/>
      <c r="T782" s="101"/>
      <c r="U782" s="101"/>
      <c r="V782" s="101"/>
      <c r="W782" s="93">
        <f t="shared" si="200"/>
        <v>0</v>
      </c>
      <c r="X782" s="108"/>
      <c r="Y782" s="108"/>
      <c r="Z782" s="108"/>
      <c r="AA782" s="108"/>
      <c r="AB782" s="93">
        <f>IFERROR(VLOOKUP(K782,'Վարկանիշային չափորոշիչներ'!$G$6:$GE$68,4,FALSE),0)</f>
        <v>0</v>
      </c>
      <c r="AC782" s="93">
        <f>IFERROR(VLOOKUP(L782,'Վարկանիշային չափորոշիչներ'!$G$6:$GE$68,4,FALSE),0)</f>
        <v>0</v>
      </c>
      <c r="AD782" s="93">
        <f>IFERROR(VLOOKUP(M782,'Վարկանիշային չափորոշիչներ'!$G$6:$GE$68,4,FALSE),0)</f>
        <v>0</v>
      </c>
      <c r="AE782" s="93">
        <f>IFERROR(VLOOKUP(N782,'Վարկանիշային չափորոշիչներ'!$G$6:$GE$68,4,FALSE),0)</f>
        <v>0</v>
      </c>
      <c r="AF782" s="93">
        <f>IFERROR(VLOOKUP(O782,'Վարկանիշային չափորոշիչներ'!$G$6:$GE$68,4,FALSE),0)</f>
        <v>0</v>
      </c>
      <c r="AG782" s="93">
        <f>IFERROR(VLOOKUP(P782,'Վարկանիշային չափորոշիչներ'!$G$6:$GE$68,4,FALSE),0)</f>
        <v>0</v>
      </c>
      <c r="AH782" s="93">
        <f>IFERROR(VLOOKUP(Q782,'Վարկանիշային չափորոշիչներ'!$G$6:$GE$68,4,FALSE),0)</f>
        <v>0</v>
      </c>
      <c r="AI782" s="93">
        <f>IFERROR(VLOOKUP(R782,'Վարկանիշային չափորոշիչներ'!$G$6:$GE$68,4,FALSE),0)</f>
        <v>0</v>
      </c>
      <c r="AJ782" s="93">
        <f>IFERROR(VLOOKUP(S782,'Վարկանիշային չափորոշիչներ'!$G$6:$GE$68,4,FALSE),0)</f>
        <v>0</v>
      </c>
      <c r="AK782" s="93">
        <f>IFERROR(VLOOKUP(T782,'Վարկանիշային չափորոշիչներ'!$G$6:$GE$68,4,FALSE),0)</f>
        <v>0</v>
      </c>
      <c r="AL782" s="93">
        <f>IFERROR(VLOOKUP(U782,'Վարկանիշային չափորոշիչներ'!$G$6:$GE$68,4,FALSE),0)</f>
        <v>0</v>
      </c>
      <c r="AM782" s="93">
        <f>IFERROR(VLOOKUP(V782,'Վարկանիշային չափորոշիչներ'!$G$6:$GE$68,4,FALSE),0)</f>
        <v>0</v>
      </c>
      <c r="AN782" s="93">
        <f t="shared" si="198"/>
        <v>0</v>
      </c>
    </row>
    <row r="783" spans="1:40" ht="24" outlineLevel="2">
      <c r="A783" s="236">
        <v>1163</v>
      </c>
      <c r="B783" s="239">
        <v>11020</v>
      </c>
      <c r="C783" s="333" t="s">
        <v>872</v>
      </c>
      <c r="D783" s="240"/>
      <c r="E783" s="240"/>
      <c r="F783" s="276"/>
      <c r="G783" s="242"/>
      <c r="H783" s="296"/>
      <c r="I783" s="117"/>
      <c r="J783" s="117"/>
      <c r="K783" s="101"/>
      <c r="L783" s="101"/>
      <c r="M783" s="101"/>
      <c r="N783" s="101"/>
      <c r="O783" s="101"/>
      <c r="P783" s="101"/>
      <c r="Q783" s="101"/>
      <c r="R783" s="101"/>
      <c r="S783" s="101"/>
      <c r="T783" s="101"/>
      <c r="U783" s="101"/>
      <c r="V783" s="101"/>
      <c r="W783" s="93">
        <f t="shared" si="200"/>
        <v>0</v>
      </c>
      <c r="X783" s="108"/>
      <c r="Y783" s="108"/>
      <c r="Z783" s="108"/>
      <c r="AA783" s="108"/>
      <c r="AB783" s="93">
        <f>IFERROR(VLOOKUP(K783,'Վարկանիշային չափորոշիչներ'!$G$6:$GE$68,4,FALSE),0)</f>
        <v>0</v>
      </c>
      <c r="AC783" s="93">
        <f>IFERROR(VLOOKUP(L783,'Վարկանիշային չափորոշիչներ'!$G$6:$GE$68,4,FALSE),0)</f>
        <v>0</v>
      </c>
      <c r="AD783" s="93">
        <f>IFERROR(VLOOKUP(M783,'Վարկանիշային չափորոշիչներ'!$G$6:$GE$68,4,FALSE),0)</f>
        <v>0</v>
      </c>
      <c r="AE783" s="93">
        <f>IFERROR(VLOOKUP(N783,'Վարկանիշային չափորոշիչներ'!$G$6:$GE$68,4,FALSE),0)</f>
        <v>0</v>
      </c>
      <c r="AF783" s="93">
        <f>IFERROR(VLOOKUP(O783,'Վարկանիշային չափորոշիչներ'!$G$6:$GE$68,4,FALSE),0)</f>
        <v>0</v>
      </c>
      <c r="AG783" s="93">
        <f>IFERROR(VLOOKUP(P783,'Վարկանիշային չափորոշիչներ'!$G$6:$GE$68,4,FALSE),0)</f>
        <v>0</v>
      </c>
      <c r="AH783" s="93">
        <f>IFERROR(VLOOKUP(Q783,'Վարկանիշային չափորոշիչներ'!$G$6:$GE$68,4,FALSE),0)</f>
        <v>0</v>
      </c>
      <c r="AI783" s="93">
        <f>IFERROR(VLOOKUP(R783,'Վարկանիշային չափորոշիչներ'!$G$6:$GE$68,4,FALSE),0)</f>
        <v>0</v>
      </c>
      <c r="AJ783" s="93">
        <f>IFERROR(VLOOKUP(S783,'Վարկանիշային չափորոշիչներ'!$G$6:$GE$68,4,FALSE),0)</f>
        <v>0</v>
      </c>
      <c r="AK783" s="93">
        <f>IFERROR(VLOOKUP(T783,'Վարկանիշային չափորոշիչներ'!$G$6:$GE$68,4,FALSE),0)</f>
        <v>0</v>
      </c>
      <c r="AL783" s="93">
        <f>IFERROR(VLOOKUP(U783,'Վարկանիշային չափորոշիչներ'!$G$6:$GE$68,4,FALSE),0)</f>
        <v>0</v>
      </c>
      <c r="AM783" s="93">
        <f>IFERROR(VLOOKUP(V783,'Վարկանիշային չափորոշիչներ'!$G$6:$GE$68,4,FALSE),0)</f>
        <v>0</v>
      </c>
      <c r="AN783" s="93">
        <f t="shared" si="198"/>
        <v>0</v>
      </c>
    </row>
    <row r="784" spans="1:40" ht="24" outlineLevel="2">
      <c r="A784" s="236">
        <v>1163</v>
      </c>
      <c r="B784" s="239">
        <v>11021</v>
      </c>
      <c r="C784" s="333" t="s">
        <v>873</v>
      </c>
      <c r="D784" s="240"/>
      <c r="E784" s="240"/>
      <c r="F784" s="276"/>
      <c r="G784" s="242"/>
      <c r="H784" s="296"/>
      <c r="I784" s="117"/>
      <c r="J784" s="117"/>
      <c r="K784" s="101"/>
      <c r="L784" s="101"/>
      <c r="M784" s="101"/>
      <c r="N784" s="101"/>
      <c r="O784" s="101"/>
      <c r="P784" s="101"/>
      <c r="Q784" s="101"/>
      <c r="R784" s="101"/>
      <c r="S784" s="101"/>
      <c r="T784" s="101"/>
      <c r="U784" s="101"/>
      <c r="V784" s="101"/>
      <c r="W784" s="93">
        <f t="shared" si="200"/>
        <v>0</v>
      </c>
      <c r="X784" s="108"/>
      <c r="Y784" s="108"/>
      <c r="Z784" s="108"/>
      <c r="AA784" s="108"/>
      <c r="AB784" s="93">
        <f>IFERROR(VLOOKUP(K784,'Վարկանիշային չափորոշիչներ'!$G$6:$GE$68,4,FALSE),0)</f>
        <v>0</v>
      </c>
      <c r="AC784" s="93">
        <f>IFERROR(VLOOKUP(L784,'Վարկանիշային չափորոշիչներ'!$G$6:$GE$68,4,FALSE),0)</f>
        <v>0</v>
      </c>
      <c r="AD784" s="93">
        <f>IFERROR(VLOOKUP(M784,'Վարկանիշային չափորոշիչներ'!$G$6:$GE$68,4,FALSE),0)</f>
        <v>0</v>
      </c>
      <c r="AE784" s="93">
        <f>IFERROR(VLOOKUP(N784,'Վարկանիշային չափորոշիչներ'!$G$6:$GE$68,4,FALSE),0)</f>
        <v>0</v>
      </c>
      <c r="AF784" s="93">
        <f>IFERROR(VLOOKUP(O784,'Վարկանիշային չափորոշիչներ'!$G$6:$GE$68,4,FALSE),0)</f>
        <v>0</v>
      </c>
      <c r="AG784" s="93">
        <f>IFERROR(VLOOKUP(P784,'Վարկանիշային չափորոշիչներ'!$G$6:$GE$68,4,FALSE),0)</f>
        <v>0</v>
      </c>
      <c r="AH784" s="93">
        <f>IFERROR(VLOOKUP(Q784,'Վարկանիշային չափորոշիչներ'!$G$6:$GE$68,4,FALSE),0)</f>
        <v>0</v>
      </c>
      <c r="AI784" s="93">
        <f>IFERROR(VLOOKUP(R784,'Վարկանիշային չափորոշիչներ'!$G$6:$GE$68,4,FALSE),0)</f>
        <v>0</v>
      </c>
      <c r="AJ784" s="93">
        <f>IFERROR(VLOOKUP(S784,'Վարկանիշային չափորոշիչներ'!$G$6:$GE$68,4,FALSE),0)</f>
        <v>0</v>
      </c>
      <c r="AK784" s="93">
        <f>IFERROR(VLOOKUP(T784,'Վարկանիշային չափորոշիչներ'!$G$6:$GE$68,4,FALSE),0)</f>
        <v>0</v>
      </c>
      <c r="AL784" s="93">
        <f>IFERROR(VLOOKUP(U784,'Վարկանիշային չափորոշիչներ'!$G$6:$GE$68,4,FALSE),0)</f>
        <v>0</v>
      </c>
      <c r="AM784" s="93">
        <f>IFERROR(VLOOKUP(V784,'Վարկանիշային չափորոշիչներ'!$G$6:$GE$68,4,FALSE),0)</f>
        <v>0</v>
      </c>
      <c r="AN784" s="93">
        <f t="shared" si="198"/>
        <v>0</v>
      </c>
    </row>
    <row r="785" spans="1:40" outlineLevel="2">
      <c r="A785" s="236">
        <v>1163</v>
      </c>
      <c r="B785" s="239">
        <v>11022</v>
      </c>
      <c r="C785" s="333" t="s">
        <v>874</v>
      </c>
      <c r="D785" s="240"/>
      <c r="E785" s="240"/>
      <c r="F785" s="276"/>
      <c r="G785" s="242"/>
      <c r="H785" s="296"/>
      <c r="I785" s="117"/>
      <c r="J785" s="117"/>
      <c r="K785" s="101"/>
      <c r="L785" s="101"/>
      <c r="M785" s="101"/>
      <c r="N785" s="101"/>
      <c r="O785" s="101"/>
      <c r="P785" s="101"/>
      <c r="Q785" s="101"/>
      <c r="R785" s="101"/>
      <c r="S785" s="101"/>
      <c r="T785" s="101"/>
      <c r="U785" s="101"/>
      <c r="V785" s="101"/>
      <c r="W785" s="93">
        <f t="shared" si="200"/>
        <v>0</v>
      </c>
      <c r="X785" s="108"/>
      <c r="Y785" s="108"/>
      <c r="Z785" s="108"/>
      <c r="AA785" s="108"/>
      <c r="AB785" s="93">
        <f>IFERROR(VLOOKUP(K785,'Վարկանիշային չափորոշիչներ'!$G$6:$GE$68,4,FALSE),0)</f>
        <v>0</v>
      </c>
      <c r="AC785" s="93">
        <f>IFERROR(VLOOKUP(L785,'Վարկանիշային չափորոշիչներ'!$G$6:$GE$68,4,FALSE),0)</f>
        <v>0</v>
      </c>
      <c r="AD785" s="93">
        <f>IFERROR(VLOOKUP(M785,'Վարկանիշային չափորոշիչներ'!$G$6:$GE$68,4,FALSE),0)</f>
        <v>0</v>
      </c>
      <c r="AE785" s="93">
        <f>IFERROR(VLOOKUP(N785,'Վարկանիշային չափորոշիչներ'!$G$6:$GE$68,4,FALSE),0)</f>
        <v>0</v>
      </c>
      <c r="AF785" s="93">
        <f>IFERROR(VLOOKUP(O785,'Վարկանիշային չափորոշիչներ'!$G$6:$GE$68,4,FALSE),0)</f>
        <v>0</v>
      </c>
      <c r="AG785" s="93">
        <f>IFERROR(VLOOKUP(P785,'Վարկանիշային չափորոշիչներ'!$G$6:$GE$68,4,FALSE),0)</f>
        <v>0</v>
      </c>
      <c r="AH785" s="93">
        <f>IFERROR(VLOOKUP(Q785,'Վարկանիշային չափորոշիչներ'!$G$6:$GE$68,4,FALSE),0)</f>
        <v>0</v>
      </c>
      <c r="AI785" s="93">
        <f>IFERROR(VLOOKUP(R785,'Վարկանիշային չափորոշիչներ'!$G$6:$GE$68,4,FALSE),0)</f>
        <v>0</v>
      </c>
      <c r="AJ785" s="93">
        <f>IFERROR(VLOOKUP(S785,'Վարկանիշային չափորոշիչներ'!$G$6:$GE$68,4,FALSE),0)</f>
        <v>0</v>
      </c>
      <c r="AK785" s="93">
        <f>IFERROR(VLOOKUP(T785,'Վարկանիշային չափորոշիչներ'!$G$6:$GE$68,4,FALSE),0)</f>
        <v>0</v>
      </c>
      <c r="AL785" s="93">
        <f>IFERROR(VLOOKUP(U785,'Վարկանիշային չափորոշիչներ'!$G$6:$GE$68,4,FALSE),0)</f>
        <v>0</v>
      </c>
      <c r="AM785" s="93">
        <f>IFERROR(VLOOKUP(V785,'Վարկանիշային չափորոշիչներ'!$G$6:$GE$68,4,FALSE),0)</f>
        <v>0</v>
      </c>
      <c r="AN785" s="93">
        <f t="shared" si="198"/>
        <v>0</v>
      </c>
    </row>
    <row r="786" spans="1:40" ht="24" outlineLevel="2">
      <c r="A786" s="236">
        <v>1163</v>
      </c>
      <c r="B786" s="239">
        <v>11023</v>
      </c>
      <c r="C786" s="333" t="s">
        <v>875</v>
      </c>
      <c r="D786" s="240"/>
      <c r="E786" s="240"/>
      <c r="F786" s="276"/>
      <c r="G786" s="242"/>
      <c r="H786" s="296"/>
      <c r="I786" s="117"/>
      <c r="J786" s="117"/>
      <c r="K786" s="101"/>
      <c r="L786" s="101"/>
      <c r="M786" s="101"/>
      <c r="N786" s="101"/>
      <c r="O786" s="101"/>
      <c r="P786" s="101"/>
      <c r="Q786" s="101"/>
      <c r="R786" s="101"/>
      <c r="S786" s="101"/>
      <c r="T786" s="101"/>
      <c r="U786" s="101"/>
      <c r="V786" s="101"/>
      <c r="W786" s="93">
        <f t="shared" si="200"/>
        <v>0</v>
      </c>
      <c r="X786" s="108"/>
      <c r="Y786" s="108"/>
      <c r="Z786" s="108"/>
      <c r="AA786" s="108"/>
      <c r="AB786" s="93">
        <f>IFERROR(VLOOKUP(K786,'Վարկանիշային չափորոշիչներ'!$G$6:$GE$68,4,FALSE),0)</f>
        <v>0</v>
      </c>
      <c r="AC786" s="93">
        <f>IFERROR(VLOOKUP(L786,'Վարկանիշային չափորոշիչներ'!$G$6:$GE$68,4,FALSE),0)</f>
        <v>0</v>
      </c>
      <c r="AD786" s="93">
        <f>IFERROR(VLOOKUP(M786,'Վարկանիշային չափորոշիչներ'!$G$6:$GE$68,4,FALSE),0)</f>
        <v>0</v>
      </c>
      <c r="AE786" s="93">
        <f>IFERROR(VLOOKUP(N786,'Վարկանիշային չափորոշիչներ'!$G$6:$GE$68,4,FALSE),0)</f>
        <v>0</v>
      </c>
      <c r="AF786" s="93">
        <f>IFERROR(VLOOKUP(O786,'Վարկանիշային չափորոշիչներ'!$G$6:$GE$68,4,FALSE),0)</f>
        <v>0</v>
      </c>
      <c r="AG786" s="93">
        <f>IFERROR(VLOOKUP(P786,'Վարկանիշային չափորոշիչներ'!$G$6:$GE$68,4,FALSE),0)</f>
        <v>0</v>
      </c>
      <c r="AH786" s="93">
        <f>IFERROR(VLOOKUP(Q786,'Վարկանիշային չափորոշիչներ'!$G$6:$GE$68,4,FALSE),0)</f>
        <v>0</v>
      </c>
      <c r="AI786" s="93">
        <f>IFERROR(VLOOKUP(R786,'Վարկանիշային չափորոշիչներ'!$G$6:$GE$68,4,FALSE),0)</f>
        <v>0</v>
      </c>
      <c r="AJ786" s="93">
        <f>IFERROR(VLOOKUP(S786,'Վարկանիշային չափորոշիչներ'!$G$6:$GE$68,4,FALSE),0)</f>
        <v>0</v>
      </c>
      <c r="AK786" s="93">
        <f>IFERROR(VLOOKUP(T786,'Վարկանիշային չափորոշիչներ'!$G$6:$GE$68,4,FALSE),0)</f>
        <v>0</v>
      </c>
      <c r="AL786" s="93">
        <f>IFERROR(VLOOKUP(U786,'Վարկանիշային չափորոշիչներ'!$G$6:$GE$68,4,FALSE),0)</f>
        <v>0</v>
      </c>
      <c r="AM786" s="93">
        <f>IFERROR(VLOOKUP(V786,'Վարկանիշային չափորոշիչներ'!$G$6:$GE$68,4,FALSE),0)</f>
        <v>0</v>
      </c>
      <c r="AN786" s="93">
        <f t="shared" si="198"/>
        <v>0</v>
      </c>
    </row>
    <row r="787" spans="1:40" ht="24" outlineLevel="2">
      <c r="A787" s="236">
        <v>1163</v>
      </c>
      <c r="B787" s="239">
        <v>11024</v>
      </c>
      <c r="C787" s="333" t="s">
        <v>876</v>
      </c>
      <c r="D787" s="275"/>
      <c r="E787" s="263"/>
      <c r="F787" s="276"/>
      <c r="G787" s="242"/>
      <c r="H787" s="296"/>
      <c r="I787" s="117"/>
      <c r="J787" s="117"/>
      <c r="K787" s="101"/>
      <c r="L787" s="101"/>
      <c r="M787" s="101"/>
      <c r="N787" s="101"/>
      <c r="O787" s="101"/>
      <c r="P787" s="101"/>
      <c r="Q787" s="101"/>
      <c r="R787" s="101"/>
      <c r="S787" s="101"/>
      <c r="T787" s="101"/>
      <c r="U787" s="101"/>
      <c r="V787" s="101"/>
      <c r="W787" s="93">
        <f t="shared" si="200"/>
        <v>0</v>
      </c>
      <c r="X787" s="108"/>
      <c r="Y787" s="108"/>
      <c r="Z787" s="108"/>
      <c r="AA787" s="108"/>
      <c r="AB787" s="93">
        <f>IFERROR(VLOOKUP(K787,'Վարկանիշային չափորոշիչներ'!$G$6:$GE$68,4,FALSE),0)</f>
        <v>0</v>
      </c>
      <c r="AC787" s="93">
        <f>IFERROR(VLOOKUP(L787,'Վարկանիշային չափորոշիչներ'!$G$6:$GE$68,4,FALSE),0)</f>
        <v>0</v>
      </c>
      <c r="AD787" s="93">
        <f>IFERROR(VLOOKUP(M787,'Վարկանիշային չափորոշիչներ'!$G$6:$GE$68,4,FALSE),0)</f>
        <v>0</v>
      </c>
      <c r="AE787" s="93">
        <f>IFERROR(VLOOKUP(N787,'Վարկանիշային չափորոշիչներ'!$G$6:$GE$68,4,FALSE),0)</f>
        <v>0</v>
      </c>
      <c r="AF787" s="93">
        <f>IFERROR(VLOOKUP(O787,'Վարկանիշային չափորոշիչներ'!$G$6:$GE$68,4,FALSE),0)</f>
        <v>0</v>
      </c>
      <c r="AG787" s="93">
        <f>IFERROR(VLOOKUP(P787,'Վարկանիշային չափորոշիչներ'!$G$6:$GE$68,4,FALSE),0)</f>
        <v>0</v>
      </c>
      <c r="AH787" s="93">
        <f>IFERROR(VLOOKUP(Q787,'Վարկանիշային չափորոշիչներ'!$G$6:$GE$68,4,FALSE),0)</f>
        <v>0</v>
      </c>
      <c r="AI787" s="93">
        <f>IFERROR(VLOOKUP(R787,'Վարկանիշային չափորոշիչներ'!$G$6:$GE$68,4,FALSE),0)</f>
        <v>0</v>
      </c>
      <c r="AJ787" s="93">
        <f>IFERROR(VLOOKUP(S787,'Վարկանիշային չափորոշիչներ'!$G$6:$GE$68,4,FALSE),0)</f>
        <v>0</v>
      </c>
      <c r="AK787" s="93">
        <f>IFERROR(VLOOKUP(T787,'Վարկանիշային չափորոշիչներ'!$G$6:$GE$68,4,FALSE),0)</f>
        <v>0</v>
      </c>
      <c r="AL787" s="93">
        <f>IFERROR(VLOOKUP(U787,'Վարկանիշային չափորոշիչներ'!$G$6:$GE$68,4,FALSE),0)</f>
        <v>0</v>
      </c>
      <c r="AM787" s="93">
        <f>IFERROR(VLOOKUP(V787,'Վարկանիշային չափորոշիչներ'!$G$6:$GE$68,4,FALSE),0)</f>
        <v>0</v>
      </c>
      <c r="AN787" s="93">
        <f t="shared" si="198"/>
        <v>0</v>
      </c>
    </row>
    <row r="788" spans="1:40" s="44" customFormat="1" ht="24" outlineLevel="2">
      <c r="A788" s="236">
        <v>1163</v>
      </c>
      <c r="B788" s="239">
        <v>12001</v>
      </c>
      <c r="C788" s="333" t="s">
        <v>877</v>
      </c>
      <c r="D788" s="240"/>
      <c r="E788" s="240"/>
      <c r="F788" s="276"/>
      <c r="G788" s="296"/>
      <c r="H788" s="296"/>
      <c r="I788" s="117"/>
      <c r="J788" s="117"/>
      <c r="K788" s="101"/>
      <c r="L788" s="101"/>
      <c r="M788" s="101"/>
      <c r="N788" s="101"/>
      <c r="O788" s="101"/>
      <c r="P788" s="101"/>
      <c r="Q788" s="101"/>
      <c r="R788" s="101"/>
      <c r="S788" s="101"/>
      <c r="T788" s="101"/>
      <c r="U788" s="101"/>
      <c r="V788" s="101"/>
      <c r="W788" s="93">
        <f t="shared" si="200"/>
        <v>0</v>
      </c>
      <c r="X788" s="124"/>
      <c r="Y788" s="124"/>
      <c r="Z788" s="124"/>
      <c r="AA788" s="124"/>
      <c r="AB788" s="93">
        <f>IFERROR(VLOOKUP(K788,'Վարկանիշային չափորոշիչներ'!$G$6:$GE$68,4,FALSE),0)</f>
        <v>0</v>
      </c>
      <c r="AC788" s="93">
        <f>IFERROR(VLOOKUP(L788,'Վարկանիշային չափորոշիչներ'!$G$6:$GE$68,4,FALSE),0)</f>
        <v>0</v>
      </c>
      <c r="AD788" s="93">
        <f>IFERROR(VLOOKUP(M788,'Վարկանիշային չափորոշիչներ'!$G$6:$GE$68,4,FALSE),0)</f>
        <v>0</v>
      </c>
      <c r="AE788" s="93">
        <f>IFERROR(VLOOKUP(N788,'Վարկանիշային չափորոշիչներ'!$G$6:$GE$68,4,FALSE),0)</f>
        <v>0</v>
      </c>
      <c r="AF788" s="93">
        <f>IFERROR(VLOOKUP(O788,'Վարկանիշային չափորոշիչներ'!$G$6:$GE$68,4,FALSE),0)</f>
        <v>0</v>
      </c>
      <c r="AG788" s="93">
        <f>IFERROR(VLOOKUP(P788,'Վարկանիշային չափորոշիչներ'!$G$6:$GE$68,4,FALSE),0)</f>
        <v>0</v>
      </c>
      <c r="AH788" s="93">
        <f>IFERROR(VLOOKUP(Q788,'Վարկանիշային չափորոշիչներ'!$G$6:$GE$68,4,FALSE),0)</f>
        <v>0</v>
      </c>
      <c r="AI788" s="93">
        <f>IFERROR(VLOOKUP(R788,'Վարկանիշային չափորոշիչներ'!$G$6:$GE$68,4,FALSE),0)</f>
        <v>0</v>
      </c>
      <c r="AJ788" s="93">
        <f>IFERROR(VLOOKUP(S788,'Վարկանիշային չափորոշիչներ'!$G$6:$GE$68,4,FALSE),0)</f>
        <v>0</v>
      </c>
      <c r="AK788" s="93">
        <f>IFERROR(VLOOKUP(T788,'Վարկանիշային չափորոշիչներ'!$G$6:$GE$68,4,FALSE),0)</f>
        <v>0</v>
      </c>
      <c r="AL788" s="93">
        <f>IFERROR(VLOOKUP(U788,'Վարկանիշային չափորոշիչներ'!$G$6:$GE$68,4,FALSE),0)</f>
        <v>0</v>
      </c>
      <c r="AM788" s="93">
        <f>IFERROR(VLOOKUP(V788,'Վարկանիշային չափորոշիչներ'!$G$6:$GE$68,4,FALSE),0)</f>
        <v>0</v>
      </c>
      <c r="AN788" s="93">
        <f t="shared" si="198"/>
        <v>0</v>
      </c>
    </row>
    <row r="789" spans="1:40" s="44" customFormat="1" outlineLevel="2">
      <c r="A789" s="236">
        <v>1163</v>
      </c>
      <c r="B789" s="239">
        <v>32001</v>
      </c>
      <c r="C789" s="333" t="s">
        <v>878</v>
      </c>
      <c r="D789" s="240"/>
      <c r="E789" s="240"/>
      <c r="F789" s="296"/>
      <c r="G789" s="296"/>
      <c r="H789" s="296"/>
      <c r="I789" s="117"/>
      <c r="J789" s="117"/>
      <c r="K789" s="101"/>
      <c r="L789" s="101"/>
      <c r="M789" s="101"/>
      <c r="N789" s="101"/>
      <c r="O789" s="101"/>
      <c r="P789" s="101"/>
      <c r="Q789" s="101"/>
      <c r="R789" s="101"/>
      <c r="S789" s="101"/>
      <c r="T789" s="101"/>
      <c r="U789" s="101"/>
      <c r="V789" s="101"/>
      <c r="W789" s="93">
        <f t="shared" si="200"/>
        <v>0</v>
      </c>
      <c r="X789" s="124"/>
      <c r="Y789" s="124"/>
      <c r="Z789" s="124"/>
      <c r="AA789" s="124"/>
      <c r="AB789" s="93">
        <f>IFERROR(VLOOKUP(K789,'Վարկանիշային չափորոշիչներ'!$G$6:$GE$68,4,FALSE),0)</f>
        <v>0</v>
      </c>
      <c r="AC789" s="93">
        <f>IFERROR(VLOOKUP(L789,'Վարկանիշային չափորոշիչներ'!$G$6:$GE$68,4,FALSE),0)</f>
        <v>0</v>
      </c>
      <c r="AD789" s="93">
        <f>IFERROR(VLOOKUP(M789,'Վարկանիշային չափորոշիչներ'!$G$6:$GE$68,4,FALSE),0)</f>
        <v>0</v>
      </c>
      <c r="AE789" s="93">
        <f>IFERROR(VLOOKUP(N789,'Վարկանիշային չափորոշիչներ'!$G$6:$GE$68,4,FALSE),0)</f>
        <v>0</v>
      </c>
      <c r="AF789" s="93">
        <f>IFERROR(VLOOKUP(O789,'Վարկանիշային չափորոշիչներ'!$G$6:$GE$68,4,FALSE),0)</f>
        <v>0</v>
      </c>
      <c r="AG789" s="93">
        <f>IFERROR(VLOOKUP(P789,'Վարկանիշային չափորոշիչներ'!$G$6:$GE$68,4,FALSE),0)</f>
        <v>0</v>
      </c>
      <c r="AH789" s="93">
        <f>IFERROR(VLOOKUP(Q789,'Վարկանիշային չափորոշիչներ'!$G$6:$GE$68,4,FALSE),0)</f>
        <v>0</v>
      </c>
      <c r="AI789" s="93">
        <f>IFERROR(VLOOKUP(R789,'Վարկանիշային չափորոշիչներ'!$G$6:$GE$68,4,FALSE),0)</f>
        <v>0</v>
      </c>
      <c r="AJ789" s="93">
        <f>IFERROR(VLOOKUP(S789,'Վարկանիշային չափորոշիչներ'!$G$6:$GE$68,4,FALSE),0)</f>
        <v>0</v>
      </c>
      <c r="AK789" s="93">
        <f>IFERROR(VLOOKUP(T789,'Վարկանիշային չափորոշիչներ'!$G$6:$GE$68,4,FALSE),0)</f>
        <v>0</v>
      </c>
      <c r="AL789" s="93">
        <f>IFERROR(VLOOKUP(U789,'Վարկանիշային չափորոշիչներ'!$G$6:$GE$68,4,FALSE),0)</f>
        <v>0</v>
      </c>
      <c r="AM789" s="93">
        <f>IFERROR(VLOOKUP(V789,'Վարկանիշային չափորոշիչներ'!$G$6:$GE$68,4,FALSE),0)</f>
        <v>0</v>
      </c>
      <c r="AN789" s="93">
        <f t="shared" si="198"/>
        <v>0</v>
      </c>
    </row>
    <row r="790" spans="1:40" outlineLevel="2">
      <c r="A790" s="236">
        <v>1163</v>
      </c>
      <c r="B790" s="239">
        <v>32002</v>
      </c>
      <c r="C790" s="333" t="s">
        <v>879</v>
      </c>
      <c r="D790" s="240"/>
      <c r="E790" s="240"/>
      <c r="F790" s="296"/>
      <c r="G790" s="296"/>
      <c r="H790" s="296"/>
      <c r="I790" s="117"/>
      <c r="J790" s="117"/>
      <c r="K790" s="101"/>
      <c r="L790" s="101"/>
      <c r="M790" s="101"/>
      <c r="N790" s="101"/>
      <c r="O790" s="101"/>
      <c r="P790" s="101"/>
      <c r="Q790" s="101"/>
      <c r="R790" s="101"/>
      <c r="S790" s="101"/>
      <c r="T790" s="101"/>
      <c r="U790" s="101"/>
      <c r="V790" s="101"/>
      <c r="W790" s="93">
        <f t="shared" si="200"/>
        <v>0</v>
      </c>
      <c r="X790" s="108"/>
      <c r="Y790" s="108"/>
      <c r="Z790" s="108"/>
      <c r="AA790" s="108"/>
      <c r="AB790" s="93">
        <f>IFERROR(VLOOKUP(K790,'Վարկանիշային չափորոշիչներ'!$G$6:$GE$68,4,FALSE),0)</f>
        <v>0</v>
      </c>
      <c r="AC790" s="93">
        <f>IFERROR(VLOOKUP(L790,'Վարկանիշային չափորոշիչներ'!$G$6:$GE$68,4,FALSE),0)</f>
        <v>0</v>
      </c>
      <c r="AD790" s="93">
        <f>IFERROR(VLOOKUP(M790,'Վարկանիշային չափորոշիչներ'!$G$6:$GE$68,4,FALSE),0)</f>
        <v>0</v>
      </c>
      <c r="AE790" s="93">
        <f>IFERROR(VLOOKUP(N790,'Վարկանիշային չափորոշիչներ'!$G$6:$GE$68,4,FALSE),0)</f>
        <v>0</v>
      </c>
      <c r="AF790" s="93">
        <f>IFERROR(VLOOKUP(O790,'Վարկանիշային չափորոշիչներ'!$G$6:$GE$68,4,FALSE),0)</f>
        <v>0</v>
      </c>
      <c r="AG790" s="93">
        <f>IFERROR(VLOOKUP(P790,'Վարկանիշային չափորոշիչներ'!$G$6:$GE$68,4,FALSE),0)</f>
        <v>0</v>
      </c>
      <c r="AH790" s="93">
        <f>IFERROR(VLOOKUP(Q790,'Վարկանիշային չափորոշիչներ'!$G$6:$GE$68,4,FALSE),0)</f>
        <v>0</v>
      </c>
      <c r="AI790" s="93">
        <f>IFERROR(VLOOKUP(R790,'Վարկանիշային չափորոշիչներ'!$G$6:$GE$68,4,FALSE),0)</f>
        <v>0</v>
      </c>
      <c r="AJ790" s="93">
        <f>IFERROR(VLOOKUP(S790,'Վարկանիշային չափորոշիչներ'!$G$6:$GE$68,4,FALSE),0)</f>
        <v>0</v>
      </c>
      <c r="AK790" s="93">
        <f>IFERROR(VLOOKUP(T790,'Վարկանիշային չափորոշիչներ'!$G$6:$GE$68,4,FALSE),0)</f>
        <v>0</v>
      </c>
      <c r="AL790" s="93">
        <f>IFERROR(VLOOKUP(U790,'Վարկանիշային չափորոշիչներ'!$G$6:$GE$68,4,FALSE),0)</f>
        <v>0</v>
      </c>
      <c r="AM790" s="93">
        <f>IFERROR(VLOOKUP(V790,'Վարկանիշային չափորոշիչներ'!$G$6:$GE$68,4,FALSE),0)</f>
        <v>0</v>
      </c>
      <c r="AN790" s="93">
        <f t="shared" si="198"/>
        <v>0</v>
      </c>
    </row>
    <row r="791" spans="1:40" outlineLevel="2">
      <c r="A791" s="236">
        <v>1163</v>
      </c>
      <c r="B791" s="239">
        <v>32003</v>
      </c>
      <c r="C791" s="333" t="s">
        <v>880</v>
      </c>
      <c r="D791" s="240"/>
      <c r="E791" s="240"/>
      <c r="F791" s="296"/>
      <c r="G791" s="296"/>
      <c r="H791" s="296"/>
      <c r="I791" s="117"/>
      <c r="J791" s="117"/>
      <c r="K791" s="101"/>
      <c r="L791" s="101"/>
      <c r="M791" s="101"/>
      <c r="N791" s="101"/>
      <c r="O791" s="101"/>
      <c r="P791" s="101"/>
      <c r="Q791" s="101"/>
      <c r="R791" s="101"/>
      <c r="S791" s="101"/>
      <c r="T791" s="101"/>
      <c r="U791" s="101"/>
      <c r="V791" s="101"/>
      <c r="W791" s="93">
        <f t="shared" si="200"/>
        <v>0</v>
      </c>
      <c r="X791" s="108"/>
      <c r="Y791" s="108"/>
      <c r="Z791" s="108"/>
      <c r="AA791" s="108"/>
      <c r="AB791" s="93">
        <f>IFERROR(VLOOKUP(K791,'Վարկանիշային չափորոշիչներ'!$G$6:$GE$68,4,FALSE),0)</f>
        <v>0</v>
      </c>
      <c r="AC791" s="93">
        <f>IFERROR(VLOOKUP(L791,'Վարկանիշային չափորոշիչներ'!$G$6:$GE$68,4,FALSE),0)</f>
        <v>0</v>
      </c>
      <c r="AD791" s="93">
        <f>IFERROR(VLOOKUP(M791,'Վարկանիշային չափորոշիչներ'!$G$6:$GE$68,4,FALSE),0)</f>
        <v>0</v>
      </c>
      <c r="AE791" s="93">
        <f>IFERROR(VLOOKUP(N791,'Վարկանիշային չափորոշիչներ'!$G$6:$GE$68,4,FALSE),0)</f>
        <v>0</v>
      </c>
      <c r="AF791" s="93">
        <f>IFERROR(VLOOKUP(O791,'Վարկանիշային չափորոշիչներ'!$G$6:$GE$68,4,FALSE),0)</f>
        <v>0</v>
      </c>
      <c r="AG791" s="93">
        <f>IFERROR(VLOOKUP(P791,'Վարկանիշային չափորոշիչներ'!$G$6:$GE$68,4,FALSE),0)</f>
        <v>0</v>
      </c>
      <c r="AH791" s="93">
        <f>IFERROR(VLOOKUP(Q791,'Վարկանիշային չափորոշիչներ'!$G$6:$GE$68,4,FALSE),0)</f>
        <v>0</v>
      </c>
      <c r="AI791" s="93">
        <f>IFERROR(VLOOKUP(R791,'Վարկանիշային չափորոշիչներ'!$G$6:$GE$68,4,FALSE),0)</f>
        <v>0</v>
      </c>
      <c r="AJ791" s="93">
        <f>IFERROR(VLOOKUP(S791,'Վարկանիշային չափորոշիչներ'!$G$6:$GE$68,4,FALSE),0)</f>
        <v>0</v>
      </c>
      <c r="AK791" s="93">
        <f>IFERROR(VLOOKUP(T791,'Վարկանիշային չափորոշիչներ'!$G$6:$GE$68,4,FALSE),0)</f>
        <v>0</v>
      </c>
      <c r="AL791" s="93">
        <f>IFERROR(VLOOKUP(U791,'Վարկանիշային չափորոշիչներ'!$G$6:$GE$68,4,FALSE),0)</f>
        <v>0</v>
      </c>
      <c r="AM791" s="93">
        <f>IFERROR(VLOOKUP(V791,'Վարկանիշային չափորոշիչներ'!$G$6:$GE$68,4,FALSE),0)</f>
        <v>0</v>
      </c>
      <c r="AN791" s="93">
        <f t="shared" si="198"/>
        <v>0</v>
      </c>
    </row>
    <row r="792" spans="1:40" ht="36" outlineLevel="2">
      <c r="A792" s="236">
        <v>1163</v>
      </c>
      <c r="B792" s="239">
        <v>32004</v>
      </c>
      <c r="C792" s="333" t="s">
        <v>881</v>
      </c>
      <c r="D792" s="240"/>
      <c r="E792" s="240"/>
      <c r="F792" s="296"/>
      <c r="G792" s="296"/>
      <c r="H792" s="296"/>
      <c r="I792" s="117"/>
      <c r="J792" s="117"/>
      <c r="K792" s="101"/>
      <c r="L792" s="101"/>
      <c r="M792" s="101"/>
      <c r="N792" s="101"/>
      <c r="O792" s="101"/>
      <c r="P792" s="101"/>
      <c r="Q792" s="101"/>
      <c r="R792" s="101"/>
      <c r="S792" s="101"/>
      <c r="T792" s="101"/>
      <c r="U792" s="101"/>
      <c r="V792" s="101"/>
      <c r="W792" s="93">
        <f t="shared" si="200"/>
        <v>0</v>
      </c>
      <c r="X792" s="108"/>
      <c r="Y792" s="108"/>
      <c r="Z792" s="108"/>
      <c r="AA792" s="108"/>
      <c r="AB792" s="93">
        <f>IFERROR(VLOOKUP(K792,'Վարկանիշային չափորոշիչներ'!$G$6:$GE$68,4,FALSE),0)</f>
        <v>0</v>
      </c>
      <c r="AC792" s="93">
        <f>IFERROR(VLOOKUP(L792,'Վարկանիշային չափորոշիչներ'!$G$6:$GE$68,4,FALSE),0)</f>
        <v>0</v>
      </c>
      <c r="AD792" s="93">
        <f>IFERROR(VLOOKUP(M792,'Վարկանիշային չափորոշիչներ'!$G$6:$GE$68,4,FALSE),0)</f>
        <v>0</v>
      </c>
      <c r="AE792" s="93">
        <f>IFERROR(VLOOKUP(N792,'Վարկանիշային չափորոշիչներ'!$G$6:$GE$68,4,FALSE),0)</f>
        <v>0</v>
      </c>
      <c r="AF792" s="93">
        <f>IFERROR(VLOOKUP(O792,'Վարկանիշային չափորոշիչներ'!$G$6:$GE$68,4,FALSE),0)</f>
        <v>0</v>
      </c>
      <c r="AG792" s="93">
        <f>IFERROR(VLOOKUP(P792,'Վարկանիշային չափորոշիչներ'!$G$6:$GE$68,4,FALSE),0)</f>
        <v>0</v>
      </c>
      <c r="AH792" s="93">
        <f>IFERROR(VLOOKUP(Q792,'Վարկանիշային չափորոշիչներ'!$G$6:$GE$68,4,FALSE),0)</f>
        <v>0</v>
      </c>
      <c r="AI792" s="93">
        <f>IFERROR(VLOOKUP(R792,'Վարկանիշային չափորոշիչներ'!$G$6:$GE$68,4,FALSE),0)</f>
        <v>0</v>
      </c>
      <c r="AJ792" s="93">
        <f>IFERROR(VLOOKUP(S792,'Վարկանիշային չափորոշիչներ'!$G$6:$GE$68,4,FALSE),0)</f>
        <v>0</v>
      </c>
      <c r="AK792" s="93">
        <f>IFERROR(VLOOKUP(T792,'Վարկանիշային չափորոշիչներ'!$G$6:$GE$68,4,FALSE),0)</f>
        <v>0</v>
      </c>
      <c r="AL792" s="93">
        <f>IFERROR(VLOOKUP(U792,'Վարկանիշային չափորոշիչներ'!$G$6:$GE$68,4,FALSE),0)</f>
        <v>0</v>
      </c>
      <c r="AM792" s="93">
        <f>IFERROR(VLOOKUP(V792,'Վարկանիշային չափորոշիչներ'!$G$6:$GE$68,4,FALSE),0)</f>
        <v>0</v>
      </c>
      <c r="AN792" s="93">
        <f t="shared" si="198"/>
        <v>0</v>
      </c>
    </row>
    <row r="793" spans="1:40" outlineLevel="1">
      <c r="A793" s="274">
        <v>1168</v>
      </c>
      <c r="B793" s="283"/>
      <c r="C793" s="366" t="s">
        <v>882</v>
      </c>
      <c r="D793" s="237">
        <f>SUM(D794:D807)</f>
        <v>0</v>
      </c>
      <c r="E793" s="237">
        <f>SUM(E794:E807)</f>
        <v>0</v>
      </c>
      <c r="F793" s="238">
        <f t="shared" ref="F793:H793" si="201">SUM(F794:F807)</f>
        <v>0</v>
      </c>
      <c r="G793" s="238">
        <f t="shared" si="201"/>
        <v>0</v>
      </c>
      <c r="H793" s="238">
        <f t="shared" si="201"/>
        <v>0</v>
      </c>
      <c r="I793" s="114" t="s">
        <v>79</v>
      </c>
      <c r="J793" s="114" t="s">
        <v>79</v>
      </c>
      <c r="K793" s="114" t="s">
        <v>79</v>
      </c>
      <c r="L793" s="114" t="s">
        <v>79</v>
      </c>
      <c r="M793" s="114" t="s">
        <v>79</v>
      </c>
      <c r="N793" s="114" t="s">
        <v>79</v>
      </c>
      <c r="O793" s="114" t="s">
        <v>79</v>
      </c>
      <c r="P793" s="114" t="s">
        <v>79</v>
      </c>
      <c r="Q793" s="114" t="s">
        <v>79</v>
      </c>
      <c r="R793" s="114" t="s">
        <v>79</v>
      </c>
      <c r="S793" s="114" t="s">
        <v>79</v>
      </c>
      <c r="T793" s="114" t="s">
        <v>79</v>
      </c>
      <c r="U793" s="114" t="s">
        <v>79</v>
      </c>
      <c r="V793" s="114" t="s">
        <v>79</v>
      </c>
      <c r="W793" s="114" t="s">
        <v>79</v>
      </c>
      <c r="X793" s="108"/>
      <c r="Y793" s="108"/>
      <c r="Z793" s="108"/>
      <c r="AA793" s="108"/>
      <c r="AB793" s="93">
        <f>IFERROR(VLOOKUP(K793,'Վարկանիշային չափորոշիչներ'!$G$6:$GE$68,4,FALSE),0)</f>
        <v>0</v>
      </c>
      <c r="AC793" s="93">
        <f>IFERROR(VLOOKUP(L793,'Վարկանիշային չափորոշիչներ'!$G$6:$GE$68,4,FALSE),0)</f>
        <v>0</v>
      </c>
      <c r="AD793" s="93">
        <f>IFERROR(VLOOKUP(M793,'Վարկանիշային չափորոշիչներ'!$G$6:$GE$68,4,FALSE),0)</f>
        <v>0</v>
      </c>
      <c r="AE793" s="93">
        <f>IFERROR(VLOOKUP(N793,'Վարկանիշային չափորոշիչներ'!$G$6:$GE$68,4,FALSE),0)</f>
        <v>0</v>
      </c>
      <c r="AF793" s="93">
        <f>IFERROR(VLOOKUP(O793,'Վարկանիշային չափորոշիչներ'!$G$6:$GE$68,4,FALSE),0)</f>
        <v>0</v>
      </c>
      <c r="AG793" s="93">
        <f>IFERROR(VLOOKUP(P793,'Վարկանիշային չափորոշիչներ'!$G$6:$GE$68,4,FALSE),0)</f>
        <v>0</v>
      </c>
      <c r="AH793" s="93">
        <f>IFERROR(VLOOKUP(Q793,'Վարկանիշային չափորոշիչներ'!$G$6:$GE$68,4,FALSE),0)</f>
        <v>0</v>
      </c>
      <c r="AI793" s="93">
        <f>IFERROR(VLOOKUP(R793,'Վարկանիշային չափորոշիչներ'!$G$6:$GE$68,4,FALSE),0)</f>
        <v>0</v>
      </c>
      <c r="AJ793" s="93">
        <f>IFERROR(VLOOKUP(S793,'Վարկանիշային չափորոշիչներ'!$G$6:$GE$68,4,FALSE),0)</f>
        <v>0</v>
      </c>
      <c r="AK793" s="93">
        <f>IFERROR(VLOOKUP(T793,'Վարկանիշային չափորոշիչներ'!$G$6:$GE$68,4,FALSE),0)</f>
        <v>0</v>
      </c>
      <c r="AL793" s="93">
        <f>IFERROR(VLOOKUP(U793,'Վարկանիշային չափորոշիչներ'!$G$6:$GE$68,4,FALSE),0)</f>
        <v>0</v>
      </c>
      <c r="AM793" s="93">
        <f>IFERROR(VLOOKUP(V793,'Վարկանիշային չափորոշիչներ'!$G$6:$GE$68,4,FALSE),0)</f>
        <v>0</v>
      </c>
      <c r="AN793" s="93">
        <f t="shared" si="198"/>
        <v>0</v>
      </c>
    </row>
    <row r="794" spans="1:40" outlineLevel="2">
      <c r="A794" s="239">
        <v>1168</v>
      </c>
      <c r="B794" s="239">
        <v>11001</v>
      </c>
      <c r="C794" s="333" t="s">
        <v>883</v>
      </c>
      <c r="D794" s="240"/>
      <c r="E794" s="240"/>
      <c r="F794" s="296"/>
      <c r="G794" s="296"/>
      <c r="H794" s="296"/>
      <c r="I794" s="117"/>
      <c r="J794" s="117"/>
      <c r="K794" s="101"/>
      <c r="L794" s="101"/>
      <c r="M794" s="101"/>
      <c r="N794" s="101"/>
      <c r="O794" s="101"/>
      <c r="P794" s="101"/>
      <c r="Q794" s="101"/>
      <c r="R794" s="101"/>
      <c r="S794" s="101"/>
      <c r="T794" s="101"/>
      <c r="U794" s="101"/>
      <c r="V794" s="101"/>
      <c r="W794" s="93">
        <f t="shared" ref="W794:W807" si="202">AN794</f>
        <v>0</v>
      </c>
      <c r="X794" s="108"/>
      <c r="Y794" s="108"/>
      <c r="Z794" s="108"/>
      <c r="AA794" s="108"/>
      <c r="AB794" s="93">
        <f>IFERROR(VLOOKUP(K794,'Վարկանիշային չափորոշիչներ'!$G$6:$GE$68,4,FALSE),0)</f>
        <v>0</v>
      </c>
      <c r="AC794" s="93">
        <f>IFERROR(VLOOKUP(L794,'Վարկանիշային չափորոշիչներ'!$G$6:$GE$68,4,FALSE),0)</f>
        <v>0</v>
      </c>
      <c r="AD794" s="93">
        <f>IFERROR(VLOOKUP(M794,'Վարկանիշային չափորոշիչներ'!$G$6:$GE$68,4,FALSE),0)</f>
        <v>0</v>
      </c>
      <c r="AE794" s="93">
        <f>IFERROR(VLOOKUP(N794,'Վարկանիշային չափորոշիչներ'!$G$6:$GE$68,4,FALSE),0)</f>
        <v>0</v>
      </c>
      <c r="AF794" s="93">
        <f>IFERROR(VLOOKUP(O794,'Վարկանիշային չափորոշիչներ'!$G$6:$GE$68,4,FALSE),0)</f>
        <v>0</v>
      </c>
      <c r="AG794" s="93">
        <f>IFERROR(VLOOKUP(P794,'Վարկանիշային չափորոշիչներ'!$G$6:$GE$68,4,FALSE),0)</f>
        <v>0</v>
      </c>
      <c r="AH794" s="93">
        <f>IFERROR(VLOOKUP(Q794,'Վարկանիշային չափորոշիչներ'!$G$6:$GE$68,4,FALSE),0)</f>
        <v>0</v>
      </c>
      <c r="AI794" s="93">
        <f>IFERROR(VLOOKUP(R794,'Վարկանիշային չափորոշիչներ'!$G$6:$GE$68,4,FALSE),0)</f>
        <v>0</v>
      </c>
      <c r="AJ794" s="93">
        <f>IFERROR(VLOOKUP(S794,'Վարկանիշային չափորոշիչներ'!$G$6:$GE$68,4,FALSE),0)</f>
        <v>0</v>
      </c>
      <c r="AK794" s="93">
        <f>IFERROR(VLOOKUP(T794,'Վարկանիշային չափորոշիչներ'!$G$6:$GE$68,4,FALSE),0)</f>
        <v>0</v>
      </c>
      <c r="AL794" s="93">
        <f>IFERROR(VLOOKUP(U794,'Վարկանիշային չափորոշիչներ'!$G$6:$GE$68,4,FALSE),0)</f>
        <v>0</v>
      </c>
      <c r="AM794" s="93">
        <f>IFERROR(VLOOKUP(V794,'Վարկանիշային չափորոշիչներ'!$G$6:$GE$68,4,FALSE),0)</f>
        <v>0</v>
      </c>
      <c r="AN794" s="93">
        <f t="shared" si="198"/>
        <v>0</v>
      </c>
    </row>
    <row r="795" spans="1:40" outlineLevel="2">
      <c r="A795" s="239">
        <v>1168</v>
      </c>
      <c r="B795" s="239">
        <v>11002</v>
      </c>
      <c r="C795" s="333" t="s">
        <v>884</v>
      </c>
      <c r="D795" s="240"/>
      <c r="E795" s="240"/>
      <c r="F795" s="296"/>
      <c r="G795" s="296"/>
      <c r="H795" s="296"/>
      <c r="I795" s="117"/>
      <c r="J795" s="117"/>
      <c r="K795" s="101"/>
      <c r="L795" s="101"/>
      <c r="M795" s="101"/>
      <c r="N795" s="101"/>
      <c r="O795" s="101"/>
      <c r="P795" s="101"/>
      <c r="Q795" s="101"/>
      <c r="R795" s="101"/>
      <c r="S795" s="101"/>
      <c r="T795" s="101"/>
      <c r="U795" s="101"/>
      <c r="V795" s="101"/>
      <c r="W795" s="93">
        <f t="shared" si="202"/>
        <v>0</v>
      </c>
      <c r="X795" s="108"/>
      <c r="Y795" s="108"/>
      <c r="Z795" s="108"/>
      <c r="AA795" s="108"/>
      <c r="AB795" s="93">
        <f>IFERROR(VLOOKUP(K795,'Վարկանիշային չափորոշիչներ'!$G$6:$GE$68,4,FALSE),0)</f>
        <v>0</v>
      </c>
      <c r="AC795" s="93">
        <f>IFERROR(VLOOKUP(L795,'Վարկանիշային չափորոշիչներ'!$G$6:$GE$68,4,FALSE),0)</f>
        <v>0</v>
      </c>
      <c r="AD795" s="93">
        <f>IFERROR(VLOOKUP(M795,'Վարկանիշային չափորոշիչներ'!$G$6:$GE$68,4,FALSE),0)</f>
        <v>0</v>
      </c>
      <c r="AE795" s="93">
        <f>IFERROR(VLOOKUP(N795,'Վարկանիշային չափորոշիչներ'!$G$6:$GE$68,4,FALSE),0)</f>
        <v>0</v>
      </c>
      <c r="AF795" s="93">
        <f>IFERROR(VLOOKUP(O795,'Վարկանիշային չափորոշիչներ'!$G$6:$GE$68,4,FALSE),0)</f>
        <v>0</v>
      </c>
      <c r="AG795" s="93">
        <f>IFERROR(VLOOKUP(P795,'Վարկանիշային չափորոշիչներ'!$G$6:$GE$68,4,FALSE),0)</f>
        <v>0</v>
      </c>
      <c r="AH795" s="93">
        <f>IFERROR(VLOOKUP(Q795,'Վարկանիշային չափորոշիչներ'!$G$6:$GE$68,4,FALSE),0)</f>
        <v>0</v>
      </c>
      <c r="AI795" s="93">
        <f>IFERROR(VLOOKUP(R795,'Վարկանիշային չափորոշիչներ'!$G$6:$GE$68,4,FALSE),0)</f>
        <v>0</v>
      </c>
      <c r="AJ795" s="93">
        <f>IFERROR(VLOOKUP(S795,'Վարկանիշային չափորոշիչներ'!$G$6:$GE$68,4,FALSE),0)</f>
        <v>0</v>
      </c>
      <c r="AK795" s="93">
        <f>IFERROR(VLOOKUP(T795,'Վարկանիշային չափորոշիչներ'!$G$6:$GE$68,4,FALSE),0)</f>
        <v>0</v>
      </c>
      <c r="AL795" s="93">
        <f>IFERROR(VLOOKUP(U795,'Վարկանիշային չափորոշիչներ'!$G$6:$GE$68,4,FALSE),0)</f>
        <v>0</v>
      </c>
      <c r="AM795" s="93">
        <f>IFERROR(VLOOKUP(V795,'Վարկանիշային չափորոշիչներ'!$G$6:$GE$68,4,FALSE),0)</f>
        <v>0</v>
      </c>
      <c r="AN795" s="93">
        <f t="shared" si="198"/>
        <v>0</v>
      </c>
    </row>
    <row r="796" spans="1:40" outlineLevel="2">
      <c r="A796" s="239">
        <v>1168</v>
      </c>
      <c r="B796" s="239">
        <v>11003</v>
      </c>
      <c r="C796" s="370" t="s">
        <v>885</v>
      </c>
      <c r="D796" s="295"/>
      <c r="E796" s="295"/>
      <c r="F796" s="296"/>
      <c r="G796" s="296"/>
      <c r="H796" s="296"/>
      <c r="I796" s="117"/>
      <c r="J796" s="117"/>
      <c r="K796" s="101"/>
      <c r="L796" s="101"/>
      <c r="M796" s="101"/>
      <c r="N796" s="101"/>
      <c r="O796" s="101"/>
      <c r="P796" s="101"/>
      <c r="Q796" s="101"/>
      <c r="R796" s="101"/>
      <c r="S796" s="101"/>
      <c r="T796" s="101"/>
      <c r="U796" s="101"/>
      <c r="V796" s="101"/>
      <c r="W796" s="93">
        <f t="shared" si="202"/>
        <v>0</v>
      </c>
      <c r="X796" s="108"/>
      <c r="Y796" s="108"/>
      <c r="Z796" s="108"/>
      <c r="AA796" s="108"/>
      <c r="AB796" s="93">
        <f>IFERROR(VLOOKUP(K796,'Վարկանիշային չափորոշիչներ'!$G$6:$GE$68,4,FALSE),0)</f>
        <v>0</v>
      </c>
      <c r="AC796" s="93">
        <f>IFERROR(VLOOKUP(L796,'Վարկանիշային չափորոշիչներ'!$G$6:$GE$68,4,FALSE),0)</f>
        <v>0</v>
      </c>
      <c r="AD796" s="93">
        <f>IFERROR(VLOOKUP(M796,'Վարկանիշային չափորոշիչներ'!$G$6:$GE$68,4,FALSE),0)</f>
        <v>0</v>
      </c>
      <c r="AE796" s="93">
        <f>IFERROR(VLOOKUP(N796,'Վարկանիշային չափորոշիչներ'!$G$6:$GE$68,4,FALSE),0)</f>
        <v>0</v>
      </c>
      <c r="AF796" s="93">
        <f>IFERROR(VLOOKUP(O796,'Վարկանիշային չափորոշիչներ'!$G$6:$GE$68,4,FALSE),0)</f>
        <v>0</v>
      </c>
      <c r="AG796" s="93">
        <f>IFERROR(VLOOKUP(P796,'Վարկանիշային չափորոշիչներ'!$G$6:$GE$68,4,FALSE),0)</f>
        <v>0</v>
      </c>
      <c r="AH796" s="93">
        <f>IFERROR(VLOOKUP(Q796,'Վարկանիշային չափորոշիչներ'!$G$6:$GE$68,4,FALSE),0)</f>
        <v>0</v>
      </c>
      <c r="AI796" s="93">
        <f>IFERROR(VLOOKUP(R796,'Վարկանիշային չափորոշիչներ'!$G$6:$GE$68,4,FALSE),0)</f>
        <v>0</v>
      </c>
      <c r="AJ796" s="93">
        <f>IFERROR(VLOOKUP(S796,'Վարկանիշային չափորոշիչներ'!$G$6:$GE$68,4,FALSE),0)</f>
        <v>0</v>
      </c>
      <c r="AK796" s="93">
        <f>IFERROR(VLOOKUP(T796,'Վարկանիշային չափորոշիչներ'!$G$6:$GE$68,4,FALSE),0)</f>
        <v>0</v>
      </c>
      <c r="AL796" s="93">
        <f>IFERROR(VLOOKUP(U796,'Վարկանիշային չափորոշիչներ'!$G$6:$GE$68,4,FALSE),0)</f>
        <v>0</v>
      </c>
      <c r="AM796" s="93">
        <f>IFERROR(VLOOKUP(V796,'Վարկանիշային չափորոշիչներ'!$G$6:$GE$68,4,FALSE),0)</f>
        <v>0</v>
      </c>
      <c r="AN796" s="93">
        <f t="shared" si="198"/>
        <v>0</v>
      </c>
    </row>
    <row r="797" spans="1:40" outlineLevel="2">
      <c r="A797" s="239">
        <v>1168</v>
      </c>
      <c r="B797" s="239">
        <v>11004</v>
      </c>
      <c r="C797" s="333" t="s">
        <v>886</v>
      </c>
      <c r="D797" s="240"/>
      <c r="E797" s="240"/>
      <c r="F797" s="296"/>
      <c r="G797" s="296"/>
      <c r="H797" s="296"/>
      <c r="I797" s="117"/>
      <c r="J797" s="117"/>
      <c r="K797" s="101"/>
      <c r="L797" s="101"/>
      <c r="M797" s="101"/>
      <c r="N797" s="101"/>
      <c r="O797" s="101"/>
      <c r="P797" s="101"/>
      <c r="Q797" s="101"/>
      <c r="R797" s="101"/>
      <c r="S797" s="101"/>
      <c r="T797" s="101"/>
      <c r="U797" s="101"/>
      <c r="V797" s="101"/>
      <c r="W797" s="93">
        <f t="shared" si="202"/>
        <v>0</v>
      </c>
      <c r="X797" s="108"/>
      <c r="Y797" s="108"/>
      <c r="Z797" s="108"/>
      <c r="AA797" s="108"/>
      <c r="AB797" s="93">
        <f>IFERROR(VLOOKUP(K797,'Վարկանիշային չափորոշիչներ'!$G$6:$GE$68,4,FALSE),0)</f>
        <v>0</v>
      </c>
      <c r="AC797" s="93">
        <f>IFERROR(VLOOKUP(L797,'Վարկանիշային չափորոշիչներ'!$G$6:$GE$68,4,FALSE),0)</f>
        <v>0</v>
      </c>
      <c r="AD797" s="93">
        <f>IFERROR(VLOOKUP(M797,'Վարկանիշային չափորոշիչներ'!$G$6:$GE$68,4,FALSE),0)</f>
        <v>0</v>
      </c>
      <c r="AE797" s="93">
        <f>IFERROR(VLOOKUP(N797,'Վարկանիշային չափորոշիչներ'!$G$6:$GE$68,4,FALSE),0)</f>
        <v>0</v>
      </c>
      <c r="AF797" s="93">
        <f>IFERROR(VLOOKUP(O797,'Վարկանիշային չափորոշիչներ'!$G$6:$GE$68,4,FALSE),0)</f>
        <v>0</v>
      </c>
      <c r="AG797" s="93">
        <f>IFERROR(VLOOKUP(P797,'Վարկանիշային չափորոշիչներ'!$G$6:$GE$68,4,FALSE),0)</f>
        <v>0</v>
      </c>
      <c r="AH797" s="93">
        <f>IFERROR(VLOOKUP(Q797,'Վարկանիշային չափորոշիչներ'!$G$6:$GE$68,4,FALSE),0)</f>
        <v>0</v>
      </c>
      <c r="AI797" s="93">
        <f>IFERROR(VLOOKUP(R797,'Վարկանիշային չափորոշիչներ'!$G$6:$GE$68,4,FALSE),0)</f>
        <v>0</v>
      </c>
      <c r="AJ797" s="93">
        <f>IFERROR(VLOOKUP(S797,'Վարկանիշային չափորոշիչներ'!$G$6:$GE$68,4,FALSE),0)</f>
        <v>0</v>
      </c>
      <c r="AK797" s="93">
        <f>IFERROR(VLOOKUP(T797,'Վարկանիշային չափորոշիչներ'!$G$6:$GE$68,4,FALSE),0)</f>
        <v>0</v>
      </c>
      <c r="AL797" s="93">
        <f>IFERROR(VLOOKUP(U797,'Վարկանիշային չափորոշիչներ'!$G$6:$GE$68,4,FALSE),0)</f>
        <v>0</v>
      </c>
      <c r="AM797" s="93">
        <f>IFERROR(VLOOKUP(V797,'Վարկանիշային չափորոշիչներ'!$G$6:$GE$68,4,FALSE),0)</f>
        <v>0</v>
      </c>
      <c r="AN797" s="93">
        <f t="shared" si="198"/>
        <v>0</v>
      </c>
    </row>
    <row r="798" spans="1:40" outlineLevel="2">
      <c r="A798" s="239">
        <v>1168</v>
      </c>
      <c r="B798" s="239">
        <v>11005</v>
      </c>
      <c r="C798" s="333" t="s">
        <v>887</v>
      </c>
      <c r="D798" s="240"/>
      <c r="E798" s="240"/>
      <c r="F798" s="276"/>
      <c r="G798" s="242"/>
      <c r="H798" s="296"/>
      <c r="I798" s="117"/>
      <c r="J798" s="117"/>
      <c r="K798" s="101"/>
      <c r="L798" s="101"/>
      <c r="M798" s="101"/>
      <c r="N798" s="101"/>
      <c r="O798" s="101"/>
      <c r="P798" s="101"/>
      <c r="Q798" s="101"/>
      <c r="R798" s="101"/>
      <c r="S798" s="101"/>
      <c r="T798" s="101"/>
      <c r="U798" s="101"/>
      <c r="V798" s="101"/>
      <c r="W798" s="93">
        <f t="shared" si="202"/>
        <v>0</v>
      </c>
      <c r="X798" s="108"/>
      <c r="Y798" s="108"/>
      <c r="Z798" s="108"/>
      <c r="AA798" s="108"/>
      <c r="AB798" s="93">
        <f>IFERROR(VLOOKUP(K798,'Վարկանիշային չափորոշիչներ'!$G$6:$GE$68,4,FALSE),0)</f>
        <v>0</v>
      </c>
      <c r="AC798" s="93">
        <f>IFERROR(VLOOKUP(L798,'Վարկանիշային չափորոշիչներ'!$G$6:$GE$68,4,FALSE),0)</f>
        <v>0</v>
      </c>
      <c r="AD798" s="93">
        <f>IFERROR(VLOOKUP(M798,'Վարկանիշային չափորոշիչներ'!$G$6:$GE$68,4,FALSE),0)</f>
        <v>0</v>
      </c>
      <c r="AE798" s="93">
        <f>IFERROR(VLOOKUP(N798,'Վարկանիշային չափորոշիչներ'!$G$6:$GE$68,4,FALSE),0)</f>
        <v>0</v>
      </c>
      <c r="AF798" s="93">
        <f>IFERROR(VLOOKUP(O798,'Վարկանիշային չափորոշիչներ'!$G$6:$GE$68,4,FALSE),0)</f>
        <v>0</v>
      </c>
      <c r="AG798" s="93">
        <f>IFERROR(VLOOKUP(P798,'Վարկանիշային չափորոշիչներ'!$G$6:$GE$68,4,FALSE),0)</f>
        <v>0</v>
      </c>
      <c r="AH798" s="93">
        <f>IFERROR(VLOOKUP(Q798,'Վարկանիշային չափորոշիչներ'!$G$6:$GE$68,4,FALSE),0)</f>
        <v>0</v>
      </c>
      <c r="AI798" s="93">
        <f>IFERROR(VLOOKUP(R798,'Վարկանիշային չափորոշիչներ'!$G$6:$GE$68,4,FALSE),0)</f>
        <v>0</v>
      </c>
      <c r="AJ798" s="93">
        <f>IFERROR(VLOOKUP(S798,'Վարկանիշային չափորոշիչներ'!$G$6:$GE$68,4,FALSE),0)</f>
        <v>0</v>
      </c>
      <c r="AK798" s="93">
        <f>IFERROR(VLOOKUP(T798,'Վարկանիշային չափորոշիչներ'!$G$6:$GE$68,4,FALSE),0)</f>
        <v>0</v>
      </c>
      <c r="AL798" s="93">
        <f>IFERROR(VLOOKUP(U798,'Վարկանիշային չափորոշիչներ'!$G$6:$GE$68,4,FALSE),0)</f>
        <v>0</v>
      </c>
      <c r="AM798" s="93">
        <f>IFERROR(VLOOKUP(V798,'Վարկանիշային չափորոշիչներ'!$G$6:$GE$68,4,FALSE),0)</f>
        <v>0</v>
      </c>
      <c r="AN798" s="93">
        <f t="shared" si="198"/>
        <v>0</v>
      </c>
    </row>
    <row r="799" spans="1:40" outlineLevel="2">
      <c r="A799" s="239">
        <v>1168</v>
      </c>
      <c r="B799" s="239">
        <v>11006</v>
      </c>
      <c r="C799" s="333" t="s">
        <v>888</v>
      </c>
      <c r="D799" s="240"/>
      <c r="E799" s="240"/>
      <c r="F799" s="276"/>
      <c r="G799" s="296"/>
      <c r="H799" s="296"/>
      <c r="I799" s="117"/>
      <c r="J799" s="117"/>
      <c r="K799" s="101"/>
      <c r="L799" s="101"/>
      <c r="M799" s="101"/>
      <c r="N799" s="101"/>
      <c r="O799" s="101"/>
      <c r="P799" s="101"/>
      <c r="Q799" s="101"/>
      <c r="R799" s="101"/>
      <c r="S799" s="101"/>
      <c r="T799" s="101"/>
      <c r="U799" s="101"/>
      <c r="V799" s="101"/>
      <c r="W799" s="93">
        <f t="shared" si="202"/>
        <v>0</v>
      </c>
      <c r="X799" s="108"/>
      <c r="Y799" s="108"/>
      <c r="Z799" s="108"/>
      <c r="AA799" s="108"/>
      <c r="AB799" s="93">
        <f>IFERROR(VLOOKUP(K799,'Վարկանիշային չափորոշիչներ'!$G$6:$GE$68,4,FALSE),0)</f>
        <v>0</v>
      </c>
      <c r="AC799" s="93">
        <f>IFERROR(VLOOKUP(L799,'Վարկանիշային չափորոշիչներ'!$G$6:$GE$68,4,FALSE),0)</f>
        <v>0</v>
      </c>
      <c r="AD799" s="93">
        <f>IFERROR(VLOOKUP(M799,'Վարկանիշային չափորոշիչներ'!$G$6:$GE$68,4,FALSE),0)</f>
        <v>0</v>
      </c>
      <c r="AE799" s="93">
        <f>IFERROR(VLOOKUP(N799,'Վարկանիշային չափորոշիչներ'!$G$6:$GE$68,4,FALSE),0)</f>
        <v>0</v>
      </c>
      <c r="AF799" s="93">
        <f>IFERROR(VLOOKUP(O799,'Վարկանիշային չափորոշիչներ'!$G$6:$GE$68,4,FALSE),0)</f>
        <v>0</v>
      </c>
      <c r="AG799" s="93">
        <f>IFERROR(VLOOKUP(P799,'Վարկանիշային չափորոշիչներ'!$G$6:$GE$68,4,FALSE),0)</f>
        <v>0</v>
      </c>
      <c r="AH799" s="93">
        <f>IFERROR(VLOOKUP(Q799,'Վարկանիշային չափորոշիչներ'!$G$6:$GE$68,4,FALSE),0)</f>
        <v>0</v>
      </c>
      <c r="AI799" s="93">
        <f>IFERROR(VLOOKUP(R799,'Վարկանիշային չափորոշիչներ'!$G$6:$GE$68,4,FALSE),0)</f>
        <v>0</v>
      </c>
      <c r="AJ799" s="93">
        <f>IFERROR(VLOOKUP(S799,'Վարկանիշային չափորոշիչներ'!$G$6:$GE$68,4,FALSE),0)</f>
        <v>0</v>
      </c>
      <c r="AK799" s="93">
        <f>IFERROR(VLOOKUP(T799,'Վարկանիշային չափորոշիչներ'!$G$6:$GE$68,4,FALSE),0)</f>
        <v>0</v>
      </c>
      <c r="AL799" s="93">
        <f>IFERROR(VLOOKUP(U799,'Վարկանիշային չափորոշիչներ'!$G$6:$GE$68,4,FALSE),0)</f>
        <v>0</v>
      </c>
      <c r="AM799" s="93">
        <f>IFERROR(VLOOKUP(V799,'Վարկանիշային չափորոշիչներ'!$G$6:$GE$68,4,FALSE),0)</f>
        <v>0</v>
      </c>
      <c r="AN799" s="93">
        <f t="shared" si="198"/>
        <v>0</v>
      </c>
    </row>
    <row r="800" spans="1:40" ht="24" outlineLevel="2">
      <c r="A800" s="239">
        <v>1168</v>
      </c>
      <c r="B800" s="239">
        <v>11008</v>
      </c>
      <c r="C800" s="333" t="s">
        <v>889</v>
      </c>
      <c r="D800" s="240"/>
      <c r="E800" s="240"/>
      <c r="F800" s="276"/>
      <c r="G800" s="296"/>
      <c r="H800" s="296"/>
      <c r="I800" s="117"/>
      <c r="J800" s="117"/>
      <c r="K800" s="101"/>
      <c r="L800" s="101"/>
      <c r="M800" s="101"/>
      <c r="N800" s="101"/>
      <c r="O800" s="101"/>
      <c r="P800" s="101"/>
      <c r="Q800" s="101"/>
      <c r="R800" s="101"/>
      <c r="S800" s="101"/>
      <c r="T800" s="101"/>
      <c r="U800" s="101"/>
      <c r="V800" s="101"/>
      <c r="W800" s="93">
        <f t="shared" si="202"/>
        <v>0</v>
      </c>
      <c r="X800" s="108"/>
      <c r="Y800" s="108"/>
      <c r="Z800" s="108"/>
      <c r="AA800" s="108"/>
      <c r="AB800" s="93">
        <f>IFERROR(VLOOKUP(K800,'Վարկանիշային չափորոշիչներ'!$G$6:$GE$68,4,FALSE),0)</f>
        <v>0</v>
      </c>
      <c r="AC800" s="93">
        <f>IFERROR(VLOOKUP(L800,'Վարկանիշային չափորոշիչներ'!$G$6:$GE$68,4,FALSE),0)</f>
        <v>0</v>
      </c>
      <c r="AD800" s="93">
        <f>IFERROR(VLOOKUP(M800,'Վարկանիշային չափորոշիչներ'!$G$6:$GE$68,4,FALSE),0)</f>
        <v>0</v>
      </c>
      <c r="AE800" s="93">
        <f>IFERROR(VLOOKUP(N800,'Վարկանիշային չափորոշիչներ'!$G$6:$GE$68,4,FALSE),0)</f>
        <v>0</v>
      </c>
      <c r="AF800" s="93">
        <f>IFERROR(VLOOKUP(O800,'Վարկանիշային չափորոշիչներ'!$G$6:$GE$68,4,FALSE),0)</f>
        <v>0</v>
      </c>
      <c r="AG800" s="93">
        <f>IFERROR(VLOOKUP(P800,'Վարկանիշային չափորոշիչներ'!$G$6:$GE$68,4,FALSE),0)</f>
        <v>0</v>
      </c>
      <c r="AH800" s="93">
        <f>IFERROR(VLOOKUP(Q800,'Վարկանիշային չափորոշիչներ'!$G$6:$GE$68,4,FALSE),0)</f>
        <v>0</v>
      </c>
      <c r="AI800" s="93">
        <f>IFERROR(VLOOKUP(R800,'Վարկանիշային չափորոշիչներ'!$G$6:$GE$68,4,FALSE),0)</f>
        <v>0</v>
      </c>
      <c r="AJ800" s="93">
        <f>IFERROR(VLOOKUP(S800,'Վարկանիշային չափորոշիչներ'!$G$6:$GE$68,4,FALSE),0)</f>
        <v>0</v>
      </c>
      <c r="AK800" s="93">
        <f>IFERROR(VLOOKUP(T800,'Վարկանիշային չափորոշիչներ'!$G$6:$GE$68,4,FALSE),0)</f>
        <v>0</v>
      </c>
      <c r="AL800" s="93">
        <f>IFERROR(VLOOKUP(U800,'Վարկանիշային չափորոշիչներ'!$G$6:$GE$68,4,FALSE),0)</f>
        <v>0</v>
      </c>
      <c r="AM800" s="93">
        <f>IFERROR(VLOOKUP(V800,'Վարկանիշային չափորոշիչներ'!$G$6:$GE$68,4,FALSE),0)</f>
        <v>0</v>
      </c>
      <c r="AN800" s="93">
        <f t="shared" si="198"/>
        <v>0</v>
      </c>
    </row>
    <row r="801" spans="1:40" outlineLevel="2">
      <c r="A801" s="239">
        <v>1168</v>
      </c>
      <c r="B801" s="239">
        <v>11010</v>
      </c>
      <c r="C801" s="333" t="s">
        <v>890</v>
      </c>
      <c r="D801" s="240"/>
      <c r="E801" s="240"/>
      <c r="F801" s="276"/>
      <c r="G801" s="296"/>
      <c r="H801" s="296"/>
      <c r="I801" s="117"/>
      <c r="J801" s="117"/>
      <c r="K801" s="101"/>
      <c r="L801" s="101"/>
      <c r="M801" s="101"/>
      <c r="N801" s="101"/>
      <c r="O801" s="101"/>
      <c r="P801" s="101"/>
      <c r="Q801" s="101"/>
      <c r="R801" s="101"/>
      <c r="S801" s="101"/>
      <c r="T801" s="101"/>
      <c r="U801" s="101"/>
      <c r="V801" s="101"/>
      <c r="W801" s="93">
        <f t="shared" si="202"/>
        <v>0</v>
      </c>
      <c r="X801" s="108"/>
      <c r="Y801" s="108"/>
      <c r="Z801" s="108"/>
      <c r="AA801" s="108"/>
      <c r="AB801" s="93">
        <f>IFERROR(VLOOKUP(K801,'Վարկանիշային չափորոշիչներ'!$G$6:$GE$68,4,FALSE),0)</f>
        <v>0</v>
      </c>
      <c r="AC801" s="93">
        <f>IFERROR(VLOOKUP(L801,'Վարկանիշային չափորոշիչներ'!$G$6:$GE$68,4,FALSE),0)</f>
        <v>0</v>
      </c>
      <c r="AD801" s="93">
        <f>IFERROR(VLOOKUP(M801,'Վարկանիշային չափորոշիչներ'!$G$6:$GE$68,4,FALSE),0)</f>
        <v>0</v>
      </c>
      <c r="AE801" s="93">
        <f>IFERROR(VLOOKUP(N801,'Վարկանիշային չափորոշիչներ'!$G$6:$GE$68,4,FALSE),0)</f>
        <v>0</v>
      </c>
      <c r="AF801" s="93">
        <f>IFERROR(VLOOKUP(O801,'Վարկանիշային չափորոշիչներ'!$G$6:$GE$68,4,FALSE),0)</f>
        <v>0</v>
      </c>
      <c r="AG801" s="93">
        <f>IFERROR(VLOOKUP(P801,'Վարկանիշային չափորոշիչներ'!$G$6:$GE$68,4,FALSE),0)</f>
        <v>0</v>
      </c>
      <c r="AH801" s="93">
        <f>IFERROR(VLOOKUP(Q801,'Վարկանիշային չափորոշիչներ'!$G$6:$GE$68,4,FALSE),0)</f>
        <v>0</v>
      </c>
      <c r="AI801" s="93">
        <f>IFERROR(VLOOKUP(R801,'Վարկանիշային չափորոշիչներ'!$G$6:$GE$68,4,FALSE),0)</f>
        <v>0</v>
      </c>
      <c r="AJ801" s="93">
        <f>IFERROR(VLOOKUP(S801,'Վարկանիշային չափորոշիչներ'!$G$6:$GE$68,4,FALSE),0)</f>
        <v>0</v>
      </c>
      <c r="AK801" s="93">
        <f>IFERROR(VLOOKUP(T801,'Վարկանիշային չափորոշիչներ'!$G$6:$GE$68,4,FALSE),0)</f>
        <v>0</v>
      </c>
      <c r="AL801" s="93">
        <f>IFERROR(VLOOKUP(U801,'Վարկանիշային չափորոշիչներ'!$G$6:$GE$68,4,FALSE),0)</f>
        <v>0</v>
      </c>
      <c r="AM801" s="93">
        <f>IFERROR(VLOOKUP(V801,'Վարկանիշային չափորոշիչներ'!$G$6:$GE$68,4,FALSE),0)</f>
        <v>0</v>
      </c>
      <c r="AN801" s="93">
        <f t="shared" si="198"/>
        <v>0</v>
      </c>
    </row>
    <row r="802" spans="1:40" ht="36" outlineLevel="2">
      <c r="A802" s="239">
        <v>1168</v>
      </c>
      <c r="B802" s="331">
        <v>11052</v>
      </c>
      <c r="C802" s="333" t="s">
        <v>891</v>
      </c>
      <c r="D802" s="240"/>
      <c r="E802" s="240"/>
      <c r="F802" s="276"/>
      <c r="G802" s="242"/>
      <c r="H802" s="296"/>
      <c r="I802" s="117"/>
      <c r="J802" s="117"/>
      <c r="K802" s="101"/>
      <c r="L802" s="101"/>
      <c r="M802" s="101"/>
      <c r="N802" s="101"/>
      <c r="O802" s="101"/>
      <c r="P802" s="101"/>
      <c r="Q802" s="101"/>
      <c r="R802" s="101"/>
      <c r="S802" s="101"/>
      <c r="T802" s="101"/>
      <c r="U802" s="101"/>
      <c r="V802" s="101"/>
      <c r="W802" s="93">
        <f t="shared" si="202"/>
        <v>0</v>
      </c>
      <c r="X802" s="108"/>
      <c r="Y802" s="108"/>
      <c r="Z802" s="108"/>
      <c r="AA802" s="108"/>
      <c r="AB802" s="93">
        <f>IFERROR(VLOOKUP(K802,'Վարկանիշային չափորոշիչներ'!$G$6:$GE$68,4,FALSE),0)</f>
        <v>0</v>
      </c>
      <c r="AC802" s="93">
        <f>IFERROR(VLOOKUP(L802,'Վարկանիշային չափորոշիչներ'!$G$6:$GE$68,4,FALSE),0)</f>
        <v>0</v>
      </c>
      <c r="AD802" s="93">
        <f>IFERROR(VLOOKUP(M802,'Վարկանիշային չափորոշիչներ'!$G$6:$GE$68,4,FALSE),0)</f>
        <v>0</v>
      </c>
      <c r="AE802" s="93">
        <f>IFERROR(VLOOKUP(N802,'Վարկանիշային չափորոշիչներ'!$G$6:$GE$68,4,FALSE),0)</f>
        <v>0</v>
      </c>
      <c r="AF802" s="93">
        <f>IFERROR(VLOOKUP(O802,'Վարկանիշային չափորոշիչներ'!$G$6:$GE$68,4,FALSE),0)</f>
        <v>0</v>
      </c>
      <c r="AG802" s="93">
        <f>IFERROR(VLOOKUP(P802,'Վարկանիշային չափորոշիչներ'!$G$6:$GE$68,4,FALSE),0)</f>
        <v>0</v>
      </c>
      <c r="AH802" s="93">
        <f>IFERROR(VLOOKUP(Q802,'Վարկանիշային չափորոշիչներ'!$G$6:$GE$68,4,FALSE),0)</f>
        <v>0</v>
      </c>
      <c r="AI802" s="93">
        <f>IFERROR(VLOOKUP(R802,'Վարկանիշային չափորոշիչներ'!$G$6:$GE$68,4,FALSE),0)</f>
        <v>0</v>
      </c>
      <c r="AJ802" s="93">
        <f>IFERROR(VLOOKUP(S802,'Վարկանիշային չափորոշիչներ'!$G$6:$GE$68,4,FALSE),0)</f>
        <v>0</v>
      </c>
      <c r="AK802" s="93">
        <f>IFERROR(VLOOKUP(T802,'Վարկանիշային չափորոշիչներ'!$G$6:$GE$68,4,FALSE),0)</f>
        <v>0</v>
      </c>
      <c r="AL802" s="93">
        <f>IFERROR(VLOOKUP(U802,'Վարկանիշային չափորոշիչներ'!$G$6:$GE$68,4,FALSE),0)</f>
        <v>0</v>
      </c>
      <c r="AM802" s="93">
        <f>IFERROR(VLOOKUP(V802,'Վարկանիշային չափորոշիչներ'!$G$6:$GE$68,4,FALSE),0)</f>
        <v>0</v>
      </c>
      <c r="AN802" s="93">
        <f t="shared" ref="AN802:AN844" si="203">SUM(AB802:AM802)</f>
        <v>0</v>
      </c>
    </row>
    <row r="803" spans="1:40" outlineLevel="2">
      <c r="A803" s="239">
        <v>1168</v>
      </c>
      <c r="B803" s="239">
        <v>12001</v>
      </c>
      <c r="C803" s="333" t="s">
        <v>892</v>
      </c>
      <c r="D803" s="240"/>
      <c r="E803" s="240"/>
      <c r="F803" s="276"/>
      <c r="G803" s="296"/>
      <c r="H803" s="296"/>
      <c r="I803" s="117"/>
      <c r="J803" s="117"/>
      <c r="K803" s="101"/>
      <c r="L803" s="101"/>
      <c r="M803" s="101"/>
      <c r="N803" s="101"/>
      <c r="O803" s="101"/>
      <c r="P803" s="101"/>
      <c r="Q803" s="101"/>
      <c r="R803" s="101"/>
      <c r="S803" s="101"/>
      <c r="T803" s="101"/>
      <c r="U803" s="101"/>
      <c r="V803" s="101"/>
      <c r="W803" s="93">
        <f t="shared" si="202"/>
        <v>0</v>
      </c>
      <c r="X803" s="108"/>
      <c r="Y803" s="108"/>
      <c r="Z803" s="108"/>
      <c r="AA803" s="108"/>
      <c r="AB803" s="93">
        <f>IFERROR(VLOOKUP(K803,'Վարկանիշային չափորոշիչներ'!$G$6:$GE$68,4,FALSE),0)</f>
        <v>0</v>
      </c>
      <c r="AC803" s="93">
        <f>IFERROR(VLOOKUP(L803,'Վարկանիշային չափորոշիչներ'!$G$6:$GE$68,4,FALSE),0)</f>
        <v>0</v>
      </c>
      <c r="AD803" s="93">
        <f>IFERROR(VLOOKUP(M803,'Վարկանիշային չափորոշիչներ'!$G$6:$GE$68,4,FALSE),0)</f>
        <v>0</v>
      </c>
      <c r="AE803" s="93">
        <f>IFERROR(VLOOKUP(N803,'Վարկանիշային չափորոշիչներ'!$G$6:$GE$68,4,FALSE),0)</f>
        <v>0</v>
      </c>
      <c r="AF803" s="93">
        <f>IFERROR(VLOOKUP(O803,'Վարկանիշային չափորոշիչներ'!$G$6:$GE$68,4,FALSE),0)</f>
        <v>0</v>
      </c>
      <c r="AG803" s="93">
        <f>IFERROR(VLOOKUP(P803,'Վարկանիշային չափորոշիչներ'!$G$6:$GE$68,4,FALSE),0)</f>
        <v>0</v>
      </c>
      <c r="AH803" s="93">
        <f>IFERROR(VLOOKUP(Q803,'Վարկանիշային չափորոշիչներ'!$G$6:$GE$68,4,FALSE),0)</f>
        <v>0</v>
      </c>
      <c r="AI803" s="93">
        <f>IFERROR(VLOOKUP(R803,'Վարկանիշային չափորոշիչներ'!$G$6:$GE$68,4,FALSE),0)</f>
        <v>0</v>
      </c>
      <c r="AJ803" s="93">
        <f>IFERROR(VLOOKUP(S803,'Վարկանիշային չափորոշիչներ'!$G$6:$GE$68,4,FALSE),0)</f>
        <v>0</v>
      </c>
      <c r="AK803" s="93">
        <f>IFERROR(VLOOKUP(T803,'Վարկանիշային չափորոշիչներ'!$G$6:$GE$68,4,FALSE),0)</f>
        <v>0</v>
      </c>
      <c r="AL803" s="93">
        <f>IFERROR(VLOOKUP(U803,'Վարկանիշային չափորոշիչներ'!$G$6:$GE$68,4,FALSE),0)</f>
        <v>0</v>
      </c>
      <c r="AM803" s="93">
        <f>IFERROR(VLOOKUP(V803,'Վարկանիշային չափորոշիչներ'!$G$6:$GE$68,4,FALSE),0)</f>
        <v>0</v>
      </c>
      <c r="AN803" s="93">
        <f t="shared" si="203"/>
        <v>0</v>
      </c>
    </row>
    <row r="804" spans="1:40" outlineLevel="2">
      <c r="A804" s="239">
        <v>1168</v>
      </c>
      <c r="B804" s="239">
        <v>32001</v>
      </c>
      <c r="C804" s="333" t="s">
        <v>893</v>
      </c>
      <c r="D804" s="247"/>
      <c r="E804" s="247"/>
      <c r="F804" s="276"/>
      <c r="G804" s="296"/>
      <c r="H804" s="296"/>
      <c r="I804" s="117"/>
      <c r="J804" s="117"/>
      <c r="K804" s="101"/>
      <c r="L804" s="101"/>
      <c r="M804" s="101"/>
      <c r="N804" s="101"/>
      <c r="O804" s="101"/>
      <c r="P804" s="101"/>
      <c r="Q804" s="101"/>
      <c r="R804" s="101"/>
      <c r="S804" s="101"/>
      <c r="T804" s="101"/>
      <c r="U804" s="101"/>
      <c r="V804" s="101"/>
      <c r="W804" s="93">
        <f t="shared" si="202"/>
        <v>0</v>
      </c>
      <c r="X804" s="108"/>
      <c r="Y804" s="108"/>
      <c r="Z804" s="108"/>
      <c r="AA804" s="108"/>
      <c r="AB804" s="93">
        <f>IFERROR(VLOOKUP(K804,'Վարկանիշային չափորոշիչներ'!$G$6:$GE$68,4,FALSE),0)</f>
        <v>0</v>
      </c>
      <c r="AC804" s="93">
        <f>IFERROR(VLOOKUP(L804,'Վարկանիշային չափորոշիչներ'!$G$6:$GE$68,4,FALSE),0)</f>
        <v>0</v>
      </c>
      <c r="AD804" s="93">
        <f>IFERROR(VLOOKUP(M804,'Վարկանիշային չափորոշիչներ'!$G$6:$GE$68,4,FALSE),0)</f>
        <v>0</v>
      </c>
      <c r="AE804" s="93">
        <f>IFERROR(VLOOKUP(N804,'Վարկանիշային չափորոշիչներ'!$G$6:$GE$68,4,FALSE),0)</f>
        <v>0</v>
      </c>
      <c r="AF804" s="93">
        <f>IFERROR(VLOOKUP(O804,'Վարկանիշային չափորոշիչներ'!$G$6:$GE$68,4,FALSE),0)</f>
        <v>0</v>
      </c>
      <c r="AG804" s="93">
        <f>IFERROR(VLOOKUP(P804,'Վարկանիշային չափորոշիչներ'!$G$6:$GE$68,4,FALSE),0)</f>
        <v>0</v>
      </c>
      <c r="AH804" s="93">
        <f>IFERROR(VLOOKUP(Q804,'Վարկանիշային չափորոշիչներ'!$G$6:$GE$68,4,FALSE),0)</f>
        <v>0</v>
      </c>
      <c r="AI804" s="93">
        <f>IFERROR(VLOOKUP(R804,'Վարկանիշային չափորոշիչներ'!$G$6:$GE$68,4,FALSE),0)</f>
        <v>0</v>
      </c>
      <c r="AJ804" s="93">
        <f>IFERROR(VLOOKUP(S804,'Վարկանիշային չափորոշիչներ'!$G$6:$GE$68,4,FALSE),0)</f>
        <v>0</v>
      </c>
      <c r="AK804" s="93">
        <f>IFERROR(VLOOKUP(T804,'Վարկանիշային չափորոշիչներ'!$G$6:$GE$68,4,FALSE),0)</f>
        <v>0</v>
      </c>
      <c r="AL804" s="93">
        <f>IFERROR(VLOOKUP(U804,'Վարկանիշային չափորոշիչներ'!$G$6:$GE$68,4,FALSE),0)</f>
        <v>0</v>
      </c>
      <c r="AM804" s="93">
        <f>IFERROR(VLOOKUP(V804,'Վարկանիշային չափորոշիչներ'!$G$6:$GE$68,4,FALSE),0)</f>
        <v>0</v>
      </c>
      <c r="AN804" s="93">
        <f t="shared" si="203"/>
        <v>0</v>
      </c>
    </row>
    <row r="805" spans="1:40" ht="24" outlineLevel="2">
      <c r="A805" s="239">
        <v>1168</v>
      </c>
      <c r="B805" s="239">
        <v>32007</v>
      </c>
      <c r="C805" s="333" t="s">
        <v>894</v>
      </c>
      <c r="D805" s="240"/>
      <c r="E805" s="240"/>
      <c r="F805" s="276"/>
      <c r="G805" s="296"/>
      <c r="H805" s="296"/>
      <c r="I805" s="117"/>
      <c r="J805" s="117"/>
      <c r="K805" s="101"/>
      <c r="L805" s="101"/>
      <c r="M805" s="101"/>
      <c r="N805" s="101"/>
      <c r="O805" s="101"/>
      <c r="P805" s="101"/>
      <c r="Q805" s="101"/>
      <c r="R805" s="101"/>
      <c r="S805" s="101"/>
      <c r="T805" s="101"/>
      <c r="U805" s="101"/>
      <c r="V805" s="101"/>
      <c r="W805" s="93">
        <f t="shared" si="202"/>
        <v>0</v>
      </c>
      <c r="X805" s="108"/>
      <c r="Y805" s="108"/>
      <c r="Z805" s="108"/>
      <c r="AA805" s="108"/>
      <c r="AB805" s="93">
        <f>IFERROR(VLOOKUP(K805,'Վարկանիշային չափորոշիչներ'!$G$6:$GE$68,4,FALSE),0)</f>
        <v>0</v>
      </c>
      <c r="AC805" s="93">
        <f>IFERROR(VLOOKUP(L805,'Վարկանիշային չափորոշիչներ'!$G$6:$GE$68,4,FALSE),0)</f>
        <v>0</v>
      </c>
      <c r="AD805" s="93">
        <f>IFERROR(VLOOKUP(M805,'Վարկանիշային չափորոշիչներ'!$G$6:$GE$68,4,FALSE),0)</f>
        <v>0</v>
      </c>
      <c r="AE805" s="93">
        <f>IFERROR(VLOOKUP(N805,'Վարկանիշային չափորոշիչներ'!$G$6:$GE$68,4,FALSE),0)</f>
        <v>0</v>
      </c>
      <c r="AF805" s="93">
        <f>IFERROR(VLOOKUP(O805,'Վարկանիշային չափորոշիչներ'!$G$6:$GE$68,4,FALSE),0)</f>
        <v>0</v>
      </c>
      <c r="AG805" s="93">
        <f>IFERROR(VLOOKUP(P805,'Վարկանիշային չափորոշիչներ'!$G$6:$GE$68,4,FALSE),0)</f>
        <v>0</v>
      </c>
      <c r="AH805" s="93">
        <f>IFERROR(VLOOKUP(Q805,'Վարկանիշային չափորոշիչներ'!$G$6:$GE$68,4,FALSE),0)</f>
        <v>0</v>
      </c>
      <c r="AI805" s="93">
        <f>IFERROR(VLOOKUP(R805,'Վարկանիշային չափորոշիչներ'!$G$6:$GE$68,4,FALSE),0)</f>
        <v>0</v>
      </c>
      <c r="AJ805" s="93">
        <f>IFERROR(VLOOKUP(S805,'Վարկանիշային չափորոշիչներ'!$G$6:$GE$68,4,FALSE),0)</f>
        <v>0</v>
      </c>
      <c r="AK805" s="93">
        <f>IFERROR(VLOOKUP(T805,'Վարկանիշային չափորոշիչներ'!$G$6:$GE$68,4,FALSE),0)</f>
        <v>0</v>
      </c>
      <c r="AL805" s="93">
        <f>IFERROR(VLOOKUP(U805,'Վարկանիշային չափորոշիչներ'!$G$6:$GE$68,4,FALSE),0)</f>
        <v>0</v>
      </c>
      <c r="AM805" s="93">
        <f>IFERROR(VLOOKUP(V805,'Վարկանիշային չափորոշիչներ'!$G$6:$GE$68,4,FALSE),0)</f>
        <v>0</v>
      </c>
      <c r="AN805" s="93">
        <f t="shared" si="203"/>
        <v>0</v>
      </c>
    </row>
    <row r="806" spans="1:40" outlineLevel="2">
      <c r="A806" s="239">
        <v>1168</v>
      </c>
      <c r="B806" s="239">
        <v>32008</v>
      </c>
      <c r="C806" s="373" t="s">
        <v>895</v>
      </c>
      <c r="D806" s="240"/>
      <c r="E806" s="240"/>
      <c r="F806" s="276"/>
      <c r="G806" s="296"/>
      <c r="H806" s="296"/>
      <c r="I806" s="117"/>
      <c r="J806" s="117"/>
      <c r="K806" s="101"/>
      <c r="L806" s="101"/>
      <c r="M806" s="101"/>
      <c r="N806" s="101"/>
      <c r="O806" s="101"/>
      <c r="P806" s="101"/>
      <c r="Q806" s="101"/>
      <c r="R806" s="101"/>
      <c r="S806" s="101"/>
      <c r="T806" s="101"/>
      <c r="U806" s="101"/>
      <c r="V806" s="101"/>
      <c r="W806" s="93">
        <f t="shared" si="202"/>
        <v>0</v>
      </c>
      <c r="X806" s="108"/>
      <c r="Y806" s="108"/>
      <c r="Z806" s="108"/>
      <c r="AA806" s="108"/>
      <c r="AB806" s="93">
        <f>IFERROR(VLOOKUP(K806,'Վարկանիշային չափորոշիչներ'!$G$6:$GE$68,4,FALSE),0)</f>
        <v>0</v>
      </c>
      <c r="AC806" s="93">
        <f>IFERROR(VLOOKUP(L806,'Վարկանիշային չափորոշիչներ'!$G$6:$GE$68,4,FALSE),0)</f>
        <v>0</v>
      </c>
      <c r="AD806" s="93">
        <f>IFERROR(VLOOKUP(M806,'Վարկանիշային չափորոշիչներ'!$G$6:$GE$68,4,FALSE),0)</f>
        <v>0</v>
      </c>
      <c r="AE806" s="93">
        <f>IFERROR(VLOOKUP(N806,'Վարկանիշային չափորոշիչներ'!$G$6:$GE$68,4,FALSE),0)</f>
        <v>0</v>
      </c>
      <c r="AF806" s="93">
        <f>IFERROR(VLOOKUP(O806,'Վարկանիշային չափորոշիչներ'!$G$6:$GE$68,4,FALSE),0)</f>
        <v>0</v>
      </c>
      <c r="AG806" s="93">
        <f>IFERROR(VLOOKUP(P806,'Վարկանիշային չափորոշիչներ'!$G$6:$GE$68,4,FALSE),0)</f>
        <v>0</v>
      </c>
      <c r="AH806" s="93">
        <f>IFERROR(VLOOKUP(Q806,'Վարկանիշային չափորոշիչներ'!$G$6:$GE$68,4,FALSE),0)</f>
        <v>0</v>
      </c>
      <c r="AI806" s="93">
        <f>IFERROR(VLOOKUP(R806,'Վարկանիշային չափորոշիչներ'!$G$6:$GE$68,4,FALSE),0)</f>
        <v>0</v>
      </c>
      <c r="AJ806" s="93">
        <f>IFERROR(VLOOKUP(S806,'Վարկանիշային չափորոշիչներ'!$G$6:$GE$68,4,FALSE),0)</f>
        <v>0</v>
      </c>
      <c r="AK806" s="93">
        <f>IFERROR(VLOOKUP(T806,'Վարկանիշային չափորոշիչներ'!$G$6:$GE$68,4,FALSE),0)</f>
        <v>0</v>
      </c>
      <c r="AL806" s="93">
        <f>IFERROR(VLOOKUP(U806,'Վարկանիշային չափորոշիչներ'!$G$6:$GE$68,4,FALSE),0)</f>
        <v>0</v>
      </c>
      <c r="AM806" s="93">
        <f>IFERROR(VLOOKUP(V806,'Վարկանիշային չափորոշիչներ'!$G$6:$GE$68,4,FALSE),0)</f>
        <v>0</v>
      </c>
      <c r="AN806" s="93">
        <f t="shared" si="203"/>
        <v>0</v>
      </c>
    </row>
    <row r="807" spans="1:40" ht="24" outlineLevel="2">
      <c r="A807" s="239">
        <v>1168</v>
      </c>
      <c r="B807" s="239">
        <v>11025</v>
      </c>
      <c r="C807" s="333" t="s">
        <v>896</v>
      </c>
      <c r="D807" s="240"/>
      <c r="E807" s="240"/>
      <c r="F807" s="296"/>
      <c r="G807" s="242"/>
      <c r="H807" s="296"/>
      <c r="I807" s="117"/>
      <c r="J807" s="117"/>
      <c r="K807" s="101"/>
      <c r="L807" s="101"/>
      <c r="M807" s="101"/>
      <c r="N807" s="101"/>
      <c r="O807" s="101"/>
      <c r="P807" s="101"/>
      <c r="Q807" s="101"/>
      <c r="R807" s="101"/>
      <c r="S807" s="101"/>
      <c r="T807" s="101"/>
      <c r="U807" s="101"/>
      <c r="V807" s="101"/>
      <c r="W807" s="93">
        <f t="shared" si="202"/>
        <v>0</v>
      </c>
      <c r="X807" s="108"/>
      <c r="Y807" s="108"/>
      <c r="Z807" s="108"/>
      <c r="AA807" s="108"/>
      <c r="AB807" s="93">
        <f>IFERROR(VLOOKUP(K807,'Վարկանիշային չափորոշիչներ'!$G$6:$GE$68,4,FALSE),0)</f>
        <v>0</v>
      </c>
      <c r="AC807" s="93">
        <f>IFERROR(VLOOKUP(L807,'Վարկանիշային չափորոշիչներ'!$G$6:$GE$68,4,FALSE),0)</f>
        <v>0</v>
      </c>
      <c r="AD807" s="93">
        <f>IFERROR(VLOOKUP(M807,'Վարկանիշային չափորոշիչներ'!$G$6:$GE$68,4,FALSE),0)</f>
        <v>0</v>
      </c>
      <c r="AE807" s="93">
        <f>IFERROR(VLOOKUP(N807,'Վարկանիշային չափորոշիչներ'!$G$6:$GE$68,4,FALSE),0)</f>
        <v>0</v>
      </c>
      <c r="AF807" s="93">
        <f>IFERROR(VLOOKUP(O807,'Վարկանիշային չափորոշիչներ'!$G$6:$GE$68,4,FALSE),0)</f>
        <v>0</v>
      </c>
      <c r="AG807" s="93">
        <f>IFERROR(VLOOKUP(P807,'Վարկանիշային չափորոշիչներ'!$G$6:$GE$68,4,FALSE),0)</f>
        <v>0</v>
      </c>
      <c r="AH807" s="93">
        <f>IFERROR(VLOOKUP(Q807,'Վարկանիշային չափորոշիչներ'!$G$6:$GE$68,4,FALSE),0)</f>
        <v>0</v>
      </c>
      <c r="AI807" s="93">
        <f>IFERROR(VLOOKUP(R807,'Վարկանիշային չափորոշիչներ'!$G$6:$GE$68,4,FALSE),0)</f>
        <v>0</v>
      </c>
      <c r="AJ807" s="93">
        <f>IFERROR(VLOOKUP(S807,'Վարկանիշային չափորոշիչներ'!$G$6:$GE$68,4,FALSE),0)</f>
        <v>0</v>
      </c>
      <c r="AK807" s="93">
        <f>IFERROR(VLOOKUP(T807,'Վարկանիշային չափորոշիչներ'!$G$6:$GE$68,4,FALSE),0)</f>
        <v>0</v>
      </c>
      <c r="AL807" s="93">
        <f>IFERROR(VLOOKUP(U807,'Վարկանիշային չափորոշիչներ'!$G$6:$GE$68,4,FALSE),0)</f>
        <v>0</v>
      </c>
      <c r="AM807" s="93">
        <f>IFERROR(VLOOKUP(V807,'Վարկանիշային չափորոշիչներ'!$G$6:$GE$68,4,FALSE),0)</f>
        <v>0</v>
      </c>
      <c r="AN807" s="93">
        <f t="shared" si="203"/>
        <v>0</v>
      </c>
    </row>
    <row r="808" spans="1:40" outlineLevel="1">
      <c r="A808" s="236">
        <v>1183</v>
      </c>
      <c r="B808" s="283"/>
      <c r="C808" s="366" t="s">
        <v>897</v>
      </c>
      <c r="D808" s="237">
        <f>SUM(D809:D817)</f>
        <v>0</v>
      </c>
      <c r="E808" s="237">
        <f>SUM(E809:E817)</f>
        <v>0</v>
      </c>
      <c r="F808" s="238">
        <f t="shared" ref="F808:H808" si="204">SUM(F809:F817)</f>
        <v>0</v>
      </c>
      <c r="G808" s="238">
        <f t="shared" si="204"/>
        <v>0</v>
      </c>
      <c r="H808" s="238">
        <f t="shared" si="204"/>
        <v>0</v>
      </c>
      <c r="I808" s="114" t="s">
        <v>79</v>
      </c>
      <c r="J808" s="114" t="s">
        <v>79</v>
      </c>
      <c r="K808" s="114" t="s">
        <v>79</v>
      </c>
      <c r="L808" s="114" t="s">
        <v>79</v>
      </c>
      <c r="M808" s="114" t="s">
        <v>79</v>
      </c>
      <c r="N808" s="114" t="s">
        <v>79</v>
      </c>
      <c r="O808" s="114" t="s">
        <v>79</v>
      </c>
      <c r="P808" s="114" t="s">
        <v>79</v>
      </c>
      <c r="Q808" s="114" t="s">
        <v>79</v>
      </c>
      <c r="R808" s="114" t="s">
        <v>79</v>
      </c>
      <c r="S808" s="114" t="s">
        <v>79</v>
      </c>
      <c r="T808" s="114" t="s">
        <v>79</v>
      </c>
      <c r="U808" s="114" t="s">
        <v>79</v>
      </c>
      <c r="V808" s="114" t="s">
        <v>79</v>
      </c>
      <c r="W808" s="114" t="s">
        <v>79</v>
      </c>
      <c r="X808" s="108"/>
      <c r="Y808" s="108"/>
      <c r="Z808" s="108"/>
      <c r="AA808" s="108"/>
      <c r="AB808" s="93">
        <f>IFERROR(VLOOKUP(K808,'Վարկանիշային չափորոշիչներ'!$G$6:$GE$68,4,FALSE),0)</f>
        <v>0</v>
      </c>
      <c r="AC808" s="93">
        <f>IFERROR(VLOOKUP(L808,'Վարկանիշային չափորոշիչներ'!$G$6:$GE$68,4,FALSE),0)</f>
        <v>0</v>
      </c>
      <c r="AD808" s="93">
        <f>IFERROR(VLOOKUP(M808,'Վարկանիշային չափորոշիչներ'!$G$6:$GE$68,4,FALSE),0)</f>
        <v>0</v>
      </c>
      <c r="AE808" s="93">
        <f>IFERROR(VLOOKUP(N808,'Վարկանիշային չափորոշիչներ'!$G$6:$GE$68,4,FALSE),0)</f>
        <v>0</v>
      </c>
      <c r="AF808" s="93">
        <f>IFERROR(VLOOKUP(O808,'Վարկանիշային չափորոշիչներ'!$G$6:$GE$68,4,FALSE),0)</f>
        <v>0</v>
      </c>
      <c r="AG808" s="93">
        <f>IFERROR(VLOOKUP(P808,'Վարկանիշային չափորոշիչներ'!$G$6:$GE$68,4,FALSE),0)</f>
        <v>0</v>
      </c>
      <c r="AH808" s="93">
        <f>IFERROR(VLOOKUP(Q808,'Վարկանիշային չափորոշիչներ'!$G$6:$GE$68,4,FALSE),0)</f>
        <v>0</v>
      </c>
      <c r="AI808" s="93">
        <f>IFERROR(VLOOKUP(R808,'Վարկանիշային չափորոշիչներ'!$G$6:$GE$68,4,FALSE),0)</f>
        <v>0</v>
      </c>
      <c r="AJ808" s="93">
        <f>IFERROR(VLOOKUP(S808,'Վարկանիշային չափորոշիչներ'!$G$6:$GE$68,4,FALSE),0)</f>
        <v>0</v>
      </c>
      <c r="AK808" s="93">
        <f>IFERROR(VLOOKUP(T808,'Վարկանիշային չափորոշիչներ'!$G$6:$GE$68,4,FALSE),0)</f>
        <v>0</v>
      </c>
      <c r="AL808" s="93">
        <f>IFERROR(VLOOKUP(U808,'Վարկանիշային չափորոշիչներ'!$G$6:$GE$68,4,FALSE),0)</f>
        <v>0</v>
      </c>
      <c r="AM808" s="93">
        <f>IFERROR(VLOOKUP(V808,'Վարկանիշային չափորոշիչներ'!$G$6:$GE$68,4,FALSE),0)</f>
        <v>0</v>
      </c>
      <c r="AN808" s="93">
        <f t="shared" si="203"/>
        <v>0</v>
      </c>
    </row>
    <row r="809" spans="1:40" ht="24" outlineLevel="2">
      <c r="A809" s="236">
        <v>1183</v>
      </c>
      <c r="B809" s="239">
        <v>11002</v>
      </c>
      <c r="C809" s="333" t="s">
        <v>898</v>
      </c>
      <c r="D809" s="240"/>
      <c r="E809" s="240"/>
      <c r="F809" s="296"/>
      <c r="G809" s="242"/>
      <c r="H809" s="296"/>
      <c r="I809" s="117"/>
      <c r="J809" s="117"/>
      <c r="K809" s="101"/>
      <c r="L809" s="101"/>
      <c r="M809" s="101"/>
      <c r="N809" s="101"/>
      <c r="O809" s="101"/>
      <c r="P809" s="101"/>
      <c r="Q809" s="101"/>
      <c r="R809" s="101"/>
      <c r="S809" s="101"/>
      <c r="T809" s="101"/>
      <c r="U809" s="101"/>
      <c r="V809" s="101"/>
      <c r="W809" s="93">
        <f t="shared" ref="W809:W817" si="205">AN809</f>
        <v>0</v>
      </c>
      <c r="X809" s="108"/>
      <c r="Y809" s="108"/>
      <c r="Z809" s="108"/>
      <c r="AA809" s="108"/>
      <c r="AB809" s="93">
        <f>IFERROR(VLOOKUP(K809,'Վարկանիշային չափորոշիչներ'!$G$6:$GE$68,4,FALSE),0)</f>
        <v>0</v>
      </c>
      <c r="AC809" s="93">
        <f>IFERROR(VLOOKUP(L809,'Վարկանիշային չափորոշիչներ'!$G$6:$GE$68,4,FALSE),0)</f>
        <v>0</v>
      </c>
      <c r="AD809" s="93">
        <f>IFERROR(VLOOKUP(M809,'Վարկանիշային չափորոշիչներ'!$G$6:$GE$68,4,FALSE),0)</f>
        <v>0</v>
      </c>
      <c r="AE809" s="93">
        <f>IFERROR(VLOOKUP(N809,'Վարկանիշային չափորոշիչներ'!$G$6:$GE$68,4,FALSE),0)</f>
        <v>0</v>
      </c>
      <c r="AF809" s="93">
        <f>IFERROR(VLOOKUP(O809,'Վարկանիշային չափորոշիչներ'!$G$6:$GE$68,4,FALSE),0)</f>
        <v>0</v>
      </c>
      <c r="AG809" s="93">
        <f>IFERROR(VLOOKUP(P809,'Վարկանիշային չափորոշիչներ'!$G$6:$GE$68,4,FALSE),0)</f>
        <v>0</v>
      </c>
      <c r="AH809" s="93">
        <f>IFERROR(VLOOKUP(Q809,'Վարկանիշային չափորոշիչներ'!$G$6:$GE$68,4,FALSE),0)</f>
        <v>0</v>
      </c>
      <c r="AI809" s="93">
        <f>IFERROR(VLOOKUP(R809,'Վարկանիշային չափորոշիչներ'!$G$6:$GE$68,4,FALSE),0)</f>
        <v>0</v>
      </c>
      <c r="AJ809" s="93">
        <f>IFERROR(VLOOKUP(S809,'Վարկանիշային չափորոշիչներ'!$G$6:$GE$68,4,FALSE),0)</f>
        <v>0</v>
      </c>
      <c r="AK809" s="93">
        <f>IFERROR(VLOOKUP(T809,'Վարկանիշային չափորոշիչներ'!$G$6:$GE$68,4,FALSE),0)</f>
        <v>0</v>
      </c>
      <c r="AL809" s="93">
        <f>IFERROR(VLOOKUP(U809,'Վարկանիշային չափորոշիչներ'!$G$6:$GE$68,4,FALSE),0)</f>
        <v>0</v>
      </c>
      <c r="AM809" s="93">
        <f>IFERROR(VLOOKUP(V809,'Վարկանիշային չափորոշիչներ'!$G$6:$GE$68,4,FALSE),0)</f>
        <v>0</v>
      </c>
      <c r="AN809" s="93">
        <f t="shared" si="203"/>
        <v>0</v>
      </c>
    </row>
    <row r="810" spans="1:40" outlineLevel="2">
      <c r="A810" s="236">
        <v>1183</v>
      </c>
      <c r="B810" s="239">
        <v>32001</v>
      </c>
      <c r="C810" s="333" t="s">
        <v>899</v>
      </c>
      <c r="D810" s="240"/>
      <c r="E810" s="240"/>
      <c r="F810" s="296"/>
      <c r="G810" s="296"/>
      <c r="H810" s="296"/>
      <c r="I810" s="117"/>
      <c r="J810" s="117"/>
      <c r="K810" s="101"/>
      <c r="L810" s="101"/>
      <c r="M810" s="101"/>
      <c r="N810" s="101"/>
      <c r="O810" s="101"/>
      <c r="P810" s="101"/>
      <c r="Q810" s="101"/>
      <c r="R810" s="101"/>
      <c r="S810" s="101"/>
      <c r="T810" s="101"/>
      <c r="U810" s="101"/>
      <c r="V810" s="101"/>
      <c r="W810" s="93">
        <f t="shared" si="205"/>
        <v>0</v>
      </c>
      <c r="X810" s="108"/>
      <c r="Y810" s="108"/>
      <c r="Z810" s="108"/>
      <c r="AA810" s="108"/>
      <c r="AB810" s="93">
        <f>IFERROR(VLOOKUP(K810,'Վարկանիշային չափորոշիչներ'!$G$6:$GE$68,4,FALSE),0)</f>
        <v>0</v>
      </c>
      <c r="AC810" s="93">
        <f>IFERROR(VLOOKUP(L810,'Վարկանիշային չափորոշիչներ'!$G$6:$GE$68,4,FALSE),0)</f>
        <v>0</v>
      </c>
      <c r="AD810" s="93">
        <f>IFERROR(VLOOKUP(M810,'Վարկանիշային չափորոշիչներ'!$G$6:$GE$68,4,FALSE),0)</f>
        <v>0</v>
      </c>
      <c r="AE810" s="93">
        <f>IFERROR(VLOOKUP(N810,'Վարկանիշային չափորոշիչներ'!$G$6:$GE$68,4,FALSE),0)</f>
        <v>0</v>
      </c>
      <c r="AF810" s="93">
        <f>IFERROR(VLOOKUP(O810,'Վարկանիշային չափորոշիչներ'!$G$6:$GE$68,4,FALSE),0)</f>
        <v>0</v>
      </c>
      <c r="AG810" s="93">
        <f>IFERROR(VLOOKUP(P810,'Վարկանիշային չափորոշիչներ'!$G$6:$GE$68,4,FALSE),0)</f>
        <v>0</v>
      </c>
      <c r="AH810" s="93">
        <f>IFERROR(VLOOKUP(Q810,'Վարկանիշային չափորոշիչներ'!$G$6:$GE$68,4,FALSE),0)</f>
        <v>0</v>
      </c>
      <c r="AI810" s="93">
        <f>IFERROR(VLOOKUP(R810,'Վարկանիշային չափորոշիչներ'!$G$6:$GE$68,4,FALSE),0)</f>
        <v>0</v>
      </c>
      <c r="AJ810" s="93">
        <f>IFERROR(VLOOKUP(S810,'Վարկանիշային չափորոշիչներ'!$G$6:$GE$68,4,FALSE),0)</f>
        <v>0</v>
      </c>
      <c r="AK810" s="93">
        <f>IFERROR(VLOOKUP(T810,'Վարկանիշային չափորոշիչներ'!$G$6:$GE$68,4,FALSE),0)</f>
        <v>0</v>
      </c>
      <c r="AL810" s="93">
        <f>IFERROR(VLOOKUP(U810,'Վարկանիշային չափորոշիչներ'!$G$6:$GE$68,4,FALSE),0)</f>
        <v>0</v>
      </c>
      <c r="AM810" s="93">
        <f>IFERROR(VLOOKUP(V810,'Վարկանիշային չափորոշիչներ'!$G$6:$GE$68,4,FALSE),0)</f>
        <v>0</v>
      </c>
      <c r="AN810" s="93">
        <f t="shared" si="203"/>
        <v>0</v>
      </c>
    </row>
    <row r="811" spans="1:40" outlineLevel="2">
      <c r="A811" s="236">
        <v>1183</v>
      </c>
      <c r="B811" s="239">
        <v>32002</v>
      </c>
      <c r="C811" s="333" t="s">
        <v>900</v>
      </c>
      <c r="D811" s="240"/>
      <c r="E811" s="240"/>
      <c r="F811" s="296"/>
      <c r="G811" s="296"/>
      <c r="H811" s="296"/>
      <c r="I811" s="117"/>
      <c r="J811" s="117"/>
      <c r="K811" s="101"/>
      <c r="L811" s="101"/>
      <c r="M811" s="101"/>
      <c r="N811" s="101"/>
      <c r="O811" s="101"/>
      <c r="P811" s="101"/>
      <c r="Q811" s="101"/>
      <c r="R811" s="101"/>
      <c r="S811" s="101"/>
      <c r="T811" s="101"/>
      <c r="U811" s="101"/>
      <c r="V811" s="101"/>
      <c r="W811" s="93">
        <f t="shared" si="205"/>
        <v>0</v>
      </c>
      <c r="X811" s="108"/>
      <c r="Y811" s="108"/>
      <c r="Z811" s="108"/>
      <c r="AA811" s="108"/>
      <c r="AB811" s="93">
        <f>IFERROR(VLOOKUP(K811,'Վարկանիշային չափորոշիչներ'!$G$6:$GE$68,4,FALSE),0)</f>
        <v>0</v>
      </c>
      <c r="AC811" s="93">
        <f>IFERROR(VLOOKUP(L811,'Վարկանիշային չափորոշիչներ'!$G$6:$GE$68,4,FALSE),0)</f>
        <v>0</v>
      </c>
      <c r="AD811" s="93">
        <f>IFERROR(VLOOKUP(M811,'Վարկանիշային չափորոշիչներ'!$G$6:$GE$68,4,FALSE),0)</f>
        <v>0</v>
      </c>
      <c r="AE811" s="93">
        <f>IFERROR(VLOOKUP(N811,'Վարկանիշային չափորոշիչներ'!$G$6:$GE$68,4,FALSE),0)</f>
        <v>0</v>
      </c>
      <c r="AF811" s="93">
        <f>IFERROR(VLOOKUP(O811,'Վարկանիշային չափորոշիչներ'!$G$6:$GE$68,4,FALSE),0)</f>
        <v>0</v>
      </c>
      <c r="AG811" s="93">
        <f>IFERROR(VLOOKUP(P811,'Վարկանիշային չափորոշիչներ'!$G$6:$GE$68,4,FALSE),0)</f>
        <v>0</v>
      </c>
      <c r="AH811" s="93">
        <f>IFERROR(VLOOKUP(Q811,'Վարկանիշային չափորոշիչներ'!$G$6:$GE$68,4,FALSE),0)</f>
        <v>0</v>
      </c>
      <c r="AI811" s="93">
        <f>IFERROR(VLOOKUP(R811,'Վարկանիշային չափորոշիչներ'!$G$6:$GE$68,4,FALSE),0)</f>
        <v>0</v>
      </c>
      <c r="AJ811" s="93">
        <f>IFERROR(VLOOKUP(S811,'Վարկանիշային չափորոշիչներ'!$G$6:$GE$68,4,FALSE),0)</f>
        <v>0</v>
      </c>
      <c r="AK811" s="93">
        <f>IFERROR(VLOOKUP(T811,'Վարկանիշային չափորոշիչներ'!$G$6:$GE$68,4,FALSE),0)</f>
        <v>0</v>
      </c>
      <c r="AL811" s="93">
        <f>IFERROR(VLOOKUP(U811,'Վարկանիշային չափորոշիչներ'!$G$6:$GE$68,4,FALSE),0)</f>
        <v>0</v>
      </c>
      <c r="AM811" s="93">
        <f>IFERROR(VLOOKUP(V811,'Վարկանիշային չափորոշիչներ'!$G$6:$GE$68,4,FALSE),0)</f>
        <v>0</v>
      </c>
      <c r="AN811" s="93">
        <f t="shared" si="203"/>
        <v>0</v>
      </c>
    </row>
    <row r="812" spans="1:40" ht="24" outlineLevel="2">
      <c r="A812" s="236">
        <v>1183</v>
      </c>
      <c r="B812" s="239">
        <v>32003</v>
      </c>
      <c r="C812" s="333" t="s">
        <v>901</v>
      </c>
      <c r="D812" s="247"/>
      <c r="E812" s="247"/>
      <c r="F812" s="296"/>
      <c r="G812" s="296"/>
      <c r="H812" s="296"/>
      <c r="I812" s="117"/>
      <c r="J812" s="117"/>
      <c r="K812" s="101"/>
      <c r="L812" s="101"/>
      <c r="M812" s="101"/>
      <c r="N812" s="101"/>
      <c r="O812" s="101"/>
      <c r="P812" s="101"/>
      <c r="Q812" s="101"/>
      <c r="R812" s="101"/>
      <c r="S812" s="101"/>
      <c r="T812" s="101"/>
      <c r="U812" s="101"/>
      <c r="V812" s="101"/>
      <c r="W812" s="93">
        <f t="shared" si="205"/>
        <v>0</v>
      </c>
      <c r="X812" s="108"/>
      <c r="Y812" s="108"/>
      <c r="Z812" s="108"/>
      <c r="AA812" s="108"/>
      <c r="AB812" s="93">
        <f>IFERROR(VLOOKUP(K812,'Վարկանիշային չափորոշիչներ'!$G$6:$GE$68,4,FALSE),0)</f>
        <v>0</v>
      </c>
      <c r="AC812" s="93">
        <f>IFERROR(VLOOKUP(L812,'Վարկանիշային չափորոշիչներ'!$G$6:$GE$68,4,FALSE),0)</f>
        <v>0</v>
      </c>
      <c r="AD812" s="93">
        <f>IFERROR(VLOOKUP(M812,'Վարկանիշային չափորոշիչներ'!$G$6:$GE$68,4,FALSE),0)</f>
        <v>0</v>
      </c>
      <c r="AE812" s="93">
        <f>IFERROR(VLOOKUP(N812,'Վարկանիշային չափորոշիչներ'!$G$6:$GE$68,4,FALSE),0)</f>
        <v>0</v>
      </c>
      <c r="AF812" s="93">
        <f>IFERROR(VLOOKUP(O812,'Վարկանիշային չափորոշիչներ'!$G$6:$GE$68,4,FALSE),0)</f>
        <v>0</v>
      </c>
      <c r="AG812" s="93">
        <f>IFERROR(VLOOKUP(P812,'Վարկանիշային չափորոշիչներ'!$G$6:$GE$68,4,FALSE),0)</f>
        <v>0</v>
      </c>
      <c r="AH812" s="93">
        <f>IFERROR(VLOOKUP(Q812,'Վարկանիշային չափորոշիչներ'!$G$6:$GE$68,4,FALSE),0)</f>
        <v>0</v>
      </c>
      <c r="AI812" s="93">
        <f>IFERROR(VLOOKUP(R812,'Վարկանիշային չափորոշիչներ'!$G$6:$GE$68,4,FALSE),0)</f>
        <v>0</v>
      </c>
      <c r="AJ812" s="93">
        <f>IFERROR(VLOOKUP(S812,'Վարկանիշային չափորոշիչներ'!$G$6:$GE$68,4,FALSE),0)</f>
        <v>0</v>
      </c>
      <c r="AK812" s="93">
        <f>IFERROR(VLOOKUP(T812,'Վարկանիշային չափորոշիչներ'!$G$6:$GE$68,4,FALSE),0)</f>
        <v>0</v>
      </c>
      <c r="AL812" s="93">
        <f>IFERROR(VLOOKUP(U812,'Վարկանիշային չափորոշիչներ'!$G$6:$GE$68,4,FALSE),0)</f>
        <v>0</v>
      </c>
      <c r="AM812" s="93">
        <f>IFERROR(VLOOKUP(V812,'Վարկանիշային չափորոշիչներ'!$G$6:$GE$68,4,FALSE),0)</f>
        <v>0</v>
      </c>
      <c r="AN812" s="93">
        <f t="shared" si="203"/>
        <v>0</v>
      </c>
    </row>
    <row r="813" spans="1:40" ht="24" outlineLevel="2">
      <c r="A813" s="236">
        <v>1183</v>
      </c>
      <c r="B813" s="239">
        <v>32004</v>
      </c>
      <c r="C813" s="333" t="s">
        <v>902</v>
      </c>
      <c r="D813" s="240"/>
      <c r="E813" s="240"/>
      <c r="F813" s="296"/>
      <c r="G813" s="296"/>
      <c r="H813" s="296"/>
      <c r="I813" s="117"/>
      <c r="J813" s="117"/>
      <c r="K813" s="101"/>
      <c r="L813" s="101"/>
      <c r="M813" s="101"/>
      <c r="N813" s="101"/>
      <c r="O813" s="101"/>
      <c r="P813" s="101"/>
      <c r="Q813" s="101"/>
      <c r="R813" s="101"/>
      <c r="S813" s="101"/>
      <c r="T813" s="101"/>
      <c r="U813" s="101"/>
      <c r="V813" s="101"/>
      <c r="W813" s="93">
        <f t="shared" si="205"/>
        <v>0</v>
      </c>
      <c r="X813" s="108"/>
      <c r="Y813" s="108"/>
      <c r="Z813" s="108"/>
      <c r="AA813" s="108"/>
      <c r="AB813" s="93">
        <f>IFERROR(VLOOKUP(K813,'Վարկանիշային չափորոշիչներ'!$G$6:$GE$68,4,FALSE),0)</f>
        <v>0</v>
      </c>
      <c r="AC813" s="93">
        <f>IFERROR(VLOOKUP(L813,'Վարկանիշային չափորոշիչներ'!$G$6:$GE$68,4,FALSE),0)</f>
        <v>0</v>
      </c>
      <c r="AD813" s="93">
        <f>IFERROR(VLOOKUP(M813,'Վարկանիշային չափորոշիչներ'!$G$6:$GE$68,4,FALSE),0)</f>
        <v>0</v>
      </c>
      <c r="AE813" s="93">
        <f>IFERROR(VLOOKUP(N813,'Վարկանիշային չափորոշիչներ'!$G$6:$GE$68,4,FALSE),0)</f>
        <v>0</v>
      </c>
      <c r="AF813" s="93">
        <f>IFERROR(VLOOKUP(O813,'Վարկանիշային չափորոշիչներ'!$G$6:$GE$68,4,FALSE),0)</f>
        <v>0</v>
      </c>
      <c r="AG813" s="93">
        <f>IFERROR(VLOOKUP(P813,'Վարկանիշային չափորոշիչներ'!$G$6:$GE$68,4,FALSE),0)</f>
        <v>0</v>
      </c>
      <c r="AH813" s="93">
        <f>IFERROR(VLOOKUP(Q813,'Վարկանիշային չափորոշիչներ'!$G$6:$GE$68,4,FALSE),0)</f>
        <v>0</v>
      </c>
      <c r="AI813" s="93">
        <f>IFERROR(VLOOKUP(R813,'Վարկանիշային չափորոշիչներ'!$G$6:$GE$68,4,FALSE),0)</f>
        <v>0</v>
      </c>
      <c r="AJ813" s="93">
        <f>IFERROR(VLOOKUP(S813,'Վարկանիշային չափորոշիչներ'!$G$6:$GE$68,4,FALSE),0)</f>
        <v>0</v>
      </c>
      <c r="AK813" s="93">
        <f>IFERROR(VLOOKUP(T813,'Վարկանիշային չափորոշիչներ'!$G$6:$GE$68,4,FALSE),0)</f>
        <v>0</v>
      </c>
      <c r="AL813" s="93">
        <f>IFERROR(VLOOKUP(U813,'Վարկանիշային չափորոշիչներ'!$G$6:$GE$68,4,FALSE),0)</f>
        <v>0</v>
      </c>
      <c r="AM813" s="93">
        <f>IFERROR(VLOOKUP(V813,'Վարկանիշային չափորոշիչներ'!$G$6:$GE$68,4,FALSE),0)</f>
        <v>0</v>
      </c>
      <c r="AN813" s="93">
        <f t="shared" si="203"/>
        <v>0</v>
      </c>
    </row>
    <row r="814" spans="1:40" ht="24" outlineLevel="2">
      <c r="A814" s="236">
        <v>1183</v>
      </c>
      <c r="B814" s="239">
        <v>32007</v>
      </c>
      <c r="C814" s="333" t="s">
        <v>903</v>
      </c>
      <c r="D814" s="247"/>
      <c r="E814" s="247"/>
      <c r="F814" s="296"/>
      <c r="G814" s="296"/>
      <c r="H814" s="296"/>
      <c r="I814" s="117"/>
      <c r="J814" s="117"/>
      <c r="K814" s="101"/>
      <c r="L814" s="101"/>
      <c r="M814" s="101"/>
      <c r="N814" s="101"/>
      <c r="O814" s="101"/>
      <c r="P814" s="101"/>
      <c r="Q814" s="101"/>
      <c r="R814" s="101"/>
      <c r="S814" s="101"/>
      <c r="T814" s="101"/>
      <c r="U814" s="101"/>
      <c r="V814" s="101"/>
      <c r="W814" s="93">
        <f t="shared" si="205"/>
        <v>0</v>
      </c>
      <c r="X814" s="108"/>
      <c r="Y814" s="108"/>
      <c r="Z814" s="108"/>
      <c r="AA814" s="108"/>
      <c r="AB814" s="93">
        <f>IFERROR(VLOOKUP(K814,'Վարկանիշային չափորոշիչներ'!$G$6:$GE$68,4,FALSE),0)</f>
        <v>0</v>
      </c>
      <c r="AC814" s="93">
        <f>IFERROR(VLOOKUP(L814,'Վարկանիշային չափորոշիչներ'!$G$6:$GE$68,4,FALSE),0)</f>
        <v>0</v>
      </c>
      <c r="AD814" s="93">
        <f>IFERROR(VLOOKUP(M814,'Վարկանիշային չափորոշիչներ'!$G$6:$GE$68,4,FALSE),0)</f>
        <v>0</v>
      </c>
      <c r="AE814" s="93">
        <f>IFERROR(VLOOKUP(N814,'Վարկանիշային չափորոշիչներ'!$G$6:$GE$68,4,FALSE),0)</f>
        <v>0</v>
      </c>
      <c r="AF814" s="93">
        <f>IFERROR(VLOOKUP(O814,'Վարկանիշային չափորոշիչներ'!$G$6:$GE$68,4,FALSE),0)</f>
        <v>0</v>
      </c>
      <c r="AG814" s="93">
        <f>IFERROR(VLOOKUP(P814,'Վարկանիշային չափորոշիչներ'!$G$6:$GE$68,4,FALSE),0)</f>
        <v>0</v>
      </c>
      <c r="AH814" s="93">
        <f>IFERROR(VLOOKUP(Q814,'Վարկանիշային չափորոշիչներ'!$G$6:$GE$68,4,FALSE),0)</f>
        <v>0</v>
      </c>
      <c r="AI814" s="93">
        <f>IFERROR(VLOOKUP(R814,'Վարկանիշային չափորոշիչներ'!$G$6:$GE$68,4,FALSE),0)</f>
        <v>0</v>
      </c>
      <c r="AJ814" s="93">
        <f>IFERROR(VLOOKUP(S814,'Վարկանիշային չափորոշիչներ'!$G$6:$GE$68,4,FALSE),0)</f>
        <v>0</v>
      </c>
      <c r="AK814" s="93">
        <f>IFERROR(VLOOKUP(T814,'Վարկանիշային չափորոշիչներ'!$G$6:$GE$68,4,FALSE),0)</f>
        <v>0</v>
      </c>
      <c r="AL814" s="93">
        <f>IFERROR(VLOOKUP(U814,'Վարկանիշային չափորոշիչներ'!$G$6:$GE$68,4,FALSE),0)</f>
        <v>0</v>
      </c>
      <c r="AM814" s="93">
        <f>IFERROR(VLOOKUP(V814,'Վարկանիշային չափորոշիչներ'!$G$6:$GE$68,4,FALSE),0)</f>
        <v>0</v>
      </c>
      <c r="AN814" s="93">
        <f t="shared" si="203"/>
        <v>0</v>
      </c>
    </row>
    <row r="815" spans="1:40" ht="24" outlineLevel="2">
      <c r="A815" s="236">
        <v>1183</v>
      </c>
      <c r="B815" s="239">
        <v>32009</v>
      </c>
      <c r="C815" s="333" t="s">
        <v>904</v>
      </c>
      <c r="D815" s="247"/>
      <c r="E815" s="247"/>
      <c r="F815" s="296"/>
      <c r="G815" s="296"/>
      <c r="H815" s="296"/>
      <c r="I815" s="117"/>
      <c r="J815" s="117"/>
      <c r="K815" s="101"/>
      <c r="L815" s="101"/>
      <c r="M815" s="101"/>
      <c r="N815" s="101"/>
      <c r="O815" s="101"/>
      <c r="P815" s="101"/>
      <c r="Q815" s="101"/>
      <c r="R815" s="101"/>
      <c r="S815" s="101"/>
      <c r="T815" s="101"/>
      <c r="U815" s="101"/>
      <c r="V815" s="101"/>
      <c r="W815" s="93">
        <f t="shared" si="205"/>
        <v>0</v>
      </c>
      <c r="X815" s="108"/>
      <c r="Y815" s="108"/>
      <c r="Z815" s="108"/>
      <c r="AA815" s="108"/>
      <c r="AB815" s="93">
        <f>IFERROR(VLOOKUP(K815,'Վարկանիշային չափորոշիչներ'!$G$6:$GE$68,4,FALSE),0)</f>
        <v>0</v>
      </c>
      <c r="AC815" s="93">
        <f>IFERROR(VLOOKUP(L815,'Վարկանիշային չափորոշիչներ'!$G$6:$GE$68,4,FALSE),0)</f>
        <v>0</v>
      </c>
      <c r="AD815" s="93">
        <f>IFERROR(VLOOKUP(M815,'Վարկանիշային չափորոշիչներ'!$G$6:$GE$68,4,FALSE),0)</f>
        <v>0</v>
      </c>
      <c r="AE815" s="93">
        <f>IFERROR(VLOOKUP(N815,'Վարկանիշային չափորոշիչներ'!$G$6:$GE$68,4,FALSE),0)</f>
        <v>0</v>
      </c>
      <c r="AF815" s="93">
        <f>IFERROR(VLOOKUP(O815,'Վարկանիշային չափորոշիչներ'!$G$6:$GE$68,4,FALSE),0)</f>
        <v>0</v>
      </c>
      <c r="AG815" s="93">
        <f>IFERROR(VLOOKUP(P815,'Վարկանիշային չափորոշիչներ'!$G$6:$GE$68,4,FALSE),0)</f>
        <v>0</v>
      </c>
      <c r="AH815" s="93">
        <f>IFERROR(VLOOKUP(Q815,'Վարկանիշային չափորոշիչներ'!$G$6:$GE$68,4,FALSE),0)</f>
        <v>0</v>
      </c>
      <c r="AI815" s="93">
        <f>IFERROR(VLOOKUP(R815,'Վարկանիշային չափորոշիչներ'!$G$6:$GE$68,4,FALSE),0)</f>
        <v>0</v>
      </c>
      <c r="AJ815" s="93">
        <f>IFERROR(VLOOKUP(S815,'Վարկանիշային չափորոշիչներ'!$G$6:$GE$68,4,FALSE),0)</f>
        <v>0</v>
      </c>
      <c r="AK815" s="93">
        <f>IFERROR(VLOOKUP(T815,'Վարկանիշային չափորոշիչներ'!$G$6:$GE$68,4,FALSE),0)</f>
        <v>0</v>
      </c>
      <c r="AL815" s="93">
        <f>IFERROR(VLOOKUP(U815,'Վարկանիշային չափորոշիչներ'!$G$6:$GE$68,4,FALSE),0)</f>
        <v>0</v>
      </c>
      <c r="AM815" s="93">
        <f>IFERROR(VLOOKUP(V815,'Վարկանիշային չափորոշիչներ'!$G$6:$GE$68,4,FALSE),0)</f>
        <v>0</v>
      </c>
      <c r="AN815" s="93">
        <f t="shared" si="203"/>
        <v>0</v>
      </c>
    </row>
    <row r="816" spans="1:40" outlineLevel="2">
      <c r="A816" s="236">
        <v>1183</v>
      </c>
      <c r="B816" s="239">
        <v>32012</v>
      </c>
      <c r="C816" s="333" t="s">
        <v>905</v>
      </c>
      <c r="D816" s="247"/>
      <c r="E816" s="247"/>
      <c r="F816" s="296"/>
      <c r="G816" s="296"/>
      <c r="H816" s="296"/>
      <c r="I816" s="117"/>
      <c r="J816" s="117"/>
      <c r="K816" s="101"/>
      <c r="L816" s="101"/>
      <c r="M816" s="101"/>
      <c r="N816" s="101"/>
      <c r="O816" s="101"/>
      <c r="P816" s="101"/>
      <c r="Q816" s="101"/>
      <c r="R816" s="101"/>
      <c r="S816" s="101"/>
      <c r="T816" s="101"/>
      <c r="U816" s="101"/>
      <c r="V816" s="101"/>
      <c r="W816" s="93">
        <f t="shared" si="205"/>
        <v>0</v>
      </c>
      <c r="X816" s="108"/>
      <c r="Y816" s="108"/>
      <c r="Z816" s="108"/>
      <c r="AA816" s="108"/>
      <c r="AB816" s="93">
        <f>IFERROR(VLOOKUP(K816,'Վարկանիշային չափորոշիչներ'!$G$6:$GE$68,4,FALSE),0)</f>
        <v>0</v>
      </c>
      <c r="AC816" s="93">
        <f>IFERROR(VLOOKUP(L816,'Վարկանիշային չափորոշիչներ'!$G$6:$GE$68,4,FALSE),0)</f>
        <v>0</v>
      </c>
      <c r="AD816" s="93">
        <f>IFERROR(VLOOKUP(M816,'Վարկանիշային չափորոշիչներ'!$G$6:$GE$68,4,FALSE),0)</f>
        <v>0</v>
      </c>
      <c r="AE816" s="93">
        <f>IFERROR(VLOOKUP(N816,'Վարկանիշային չափորոշիչներ'!$G$6:$GE$68,4,FALSE),0)</f>
        <v>0</v>
      </c>
      <c r="AF816" s="93">
        <f>IFERROR(VLOOKUP(O816,'Վարկանիշային չափորոշիչներ'!$G$6:$GE$68,4,FALSE),0)</f>
        <v>0</v>
      </c>
      <c r="AG816" s="93">
        <f>IFERROR(VLOOKUP(P816,'Վարկանիշային չափորոշիչներ'!$G$6:$GE$68,4,FALSE),0)</f>
        <v>0</v>
      </c>
      <c r="AH816" s="93">
        <f>IFERROR(VLOOKUP(Q816,'Վարկանիշային չափորոշիչներ'!$G$6:$GE$68,4,FALSE),0)</f>
        <v>0</v>
      </c>
      <c r="AI816" s="93">
        <f>IFERROR(VLOOKUP(R816,'Վարկանիշային չափորոշիչներ'!$G$6:$GE$68,4,FALSE),0)</f>
        <v>0</v>
      </c>
      <c r="AJ816" s="93">
        <f>IFERROR(VLOOKUP(S816,'Վարկանիշային չափորոշիչներ'!$G$6:$GE$68,4,FALSE),0)</f>
        <v>0</v>
      </c>
      <c r="AK816" s="93">
        <f>IFERROR(VLOOKUP(T816,'Վարկանիշային չափորոշիչներ'!$G$6:$GE$68,4,FALSE),0)</f>
        <v>0</v>
      </c>
      <c r="AL816" s="93">
        <f>IFERROR(VLOOKUP(U816,'Վարկանիշային չափորոշիչներ'!$G$6:$GE$68,4,FALSE),0)</f>
        <v>0</v>
      </c>
      <c r="AM816" s="93">
        <f>IFERROR(VLOOKUP(V816,'Վարկանիշային չափորոշիչներ'!$G$6:$GE$68,4,FALSE),0)</f>
        <v>0</v>
      </c>
      <c r="AN816" s="93">
        <f t="shared" si="203"/>
        <v>0</v>
      </c>
    </row>
    <row r="817" spans="1:40" ht="24" outlineLevel="2">
      <c r="A817" s="236">
        <v>1183</v>
      </c>
      <c r="B817" s="239">
        <v>32013</v>
      </c>
      <c r="C817" s="333" t="s">
        <v>906</v>
      </c>
      <c r="D817" s="240"/>
      <c r="E817" s="240"/>
      <c r="F817" s="259"/>
      <c r="G817" s="259"/>
      <c r="H817" s="259"/>
      <c r="I817" s="116"/>
      <c r="J817" s="116"/>
      <c r="K817" s="99"/>
      <c r="L817" s="99"/>
      <c r="M817" s="99"/>
      <c r="N817" s="99"/>
      <c r="O817" s="99"/>
      <c r="P817" s="99"/>
      <c r="Q817" s="99"/>
      <c r="R817" s="99"/>
      <c r="S817" s="99"/>
      <c r="T817" s="99"/>
      <c r="U817" s="99"/>
      <c r="V817" s="99"/>
      <c r="W817" s="93">
        <f t="shared" si="205"/>
        <v>0</v>
      </c>
      <c r="X817" s="108"/>
      <c r="Y817" s="108"/>
      <c r="Z817" s="108"/>
      <c r="AA817" s="108"/>
      <c r="AB817" s="93">
        <f>IFERROR(VLOOKUP(K817,'Վարկանիշային չափորոշիչներ'!$G$6:$GE$68,4,FALSE),0)</f>
        <v>0</v>
      </c>
      <c r="AC817" s="93">
        <f>IFERROR(VLOOKUP(L817,'Վարկանիշային չափորոշիչներ'!$G$6:$GE$68,4,FALSE),0)</f>
        <v>0</v>
      </c>
      <c r="AD817" s="93">
        <f>IFERROR(VLOOKUP(M817,'Վարկանիշային չափորոշիչներ'!$G$6:$GE$68,4,FALSE),0)</f>
        <v>0</v>
      </c>
      <c r="AE817" s="93">
        <f>IFERROR(VLOOKUP(N817,'Վարկանիշային չափորոշիչներ'!$G$6:$GE$68,4,FALSE),0)</f>
        <v>0</v>
      </c>
      <c r="AF817" s="93">
        <f>IFERROR(VLOOKUP(O817,'Վարկանիշային չափորոշիչներ'!$G$6:$GE$68,4,FALSE),0)</f>
        <v>0</v>
      </c>
      <c r="AG817" s="93">
        <f>IFERROR(VLOOKUP(P817,'Վարկանիշային չափորոշիչներ'!$G$6:$GE$68,4,FALSE),0)</f>
        <v>0</v>
      </c>
      <c r="AH817" s="93">
        <f>IFERROR(VLOOKUP(Q817,'Վարկանիշային չափորոշիչներ'!$G$6:$GE$68,4,FALSE),0)</f>
        <v>0</v>
      </c>
      <c r="AI817" s="93">
        <f>IFERROR(VLOOKUP(R817,'Վարկանիշային չափորոշիչներ'!$G$6:$GE$68,4,FALSE),0)</f>
        <v>0</v>
      </c>
      <c r="AJ817" s="93">
        <f>IFERROR(VLOOKUP(S817,'Վարկանիշային չափորոշիչներ'!$G$6:$GE$68,4,FALSE),0)</f>
        <v>0</v>
      </c>
      <c r="AK817" s="93">
        <f>IFERROR(VLOOKUP(T817,'Վարկանիշային չափորոշիչներ'!$G$6:$GE$68,4,FALSE),0)</f>
        <v>0</v>
      </c>
      <c r="AL817" s="93">
        <f>IFERROR(VLOOKUP(U817,'Վարկանիշային չափորոշիչներ'!$G$6:$GE$68,4,FALSE),0)</f>
        <v>0</v>
      </c>
      <c r="AM817" s="93">
        <f>IFERROR(VLOOKUP(V817,'Վարկանիշային չափորոշիչներ'!$G$6:$GE$68,4,FALSE),0)</f>
        <v>0</v>
      </c>
      <c r="AN817" s="93">
        <f t="shared" si="203"/>
        <v>0</v>
      </c>
    </row>
    <row r="818" spans="1:40" outlineLevel="2">
      <c r="A818" s="274">
        <v>1189</v>
      </c>
      <c r="B818" s="283"/>
      <c r="C818" s="366" t="s">
        <v>399</v>
      </c>
      <c r="D818" s="300">
        <f>SUM(D819:D822)</f>
        <v>0</v>
      </c>
      <c r="E818" s="300">
        <f>SUM(E819:E822)</f>
        <v>0</v>
      </c>
      <c r="F818" s="301">
        <f t="shared" ref="F818:H818" si="206">SUM(F819:F822)</f>
        <v>0</v>
      </c>
      <c r="G818" s="301">
        <f t="shared" si="206"/>
        <v>0</v>
      </c>
      <c r="H818" s="301">
        <f t="shared" si="206"/>
        <v>0</v>
      </c>
      <c r="I818" s="135" t="s">
        <v>79</v>
      </c>
      <c r="J818" s="135" t="s">
        <v>79</v>
      </c>
      <c r="K818" s="135" t="s">
        <v>79</v>
      </c>
      <c r="L818" s="135" t="s">
        <v>79</v>
      </c>
      <c r="M818" s="135" t="s">
        <v>79</v>
      </c>
      <c r="N818" s="135" t="s">
        <v>79</v>
      </c>
      <c r="O818" s="135" t="s">
        <v>79</v>
      </c>
      <c r="P818" s="135" t="s">
        <v>79</v>
      </c>
      <c r="Q818" s="135" t="s">
        <v>79</v>
      </c>
      <c r="R818" s="135" t="s">
        <v>79</v>
      </c>
      <c r="S818" s="135" t="s">
        <v>79</v>
      </c>
      <c r="T818" s="135" t="s">
        <v>79</v>
      </c>
      <c r="U818" s="135" t="s">
        <v>79</v>
      </c>
      <c r="V818" s="135" t="s">
        <v>79</v>
      </c>
      <c r="W818" s="114" t="s">
        <v>79</v>
      </c>
      <c r="X818" s="108"/>
      <c r="Y818" s="108"/>
      <c r="Z818" s="108"/>
      <c r="AA818" s="108"/>
      <c r="AB818" s="93">
        <f>IFERROR(VLOOKUP(K818,'Վարկանիշային չափորոշիչներ'!$G$6:$GE$68,4,FALSE),0)</f>
        <v>0</v>
      </c>
      <c r="AC818" s="93">
        <f>IFERROR(VLOOKUP(L818,'Վարկանիշային չափորոշիչներ'!$G$6:$GE$68,4,FALSE),0)</f>
        <v>0</v>
      </c>
      <c r="AD818" s="93">
        <f>IFERROR(VLOOKUP(M818,'Վարկանիշային չափորոշիչներ'!$G$6:$GE$68,4,FALSE),0)</f>
        <v>0</v>
      </c>
      <c r="AE818" s="93">
        <f>IFERROR(VLOOKUP(N818,'Վարկանիշային չափորոշիչներ'!$G$6:$GE$68,4,FALSE),0)</f>
        <v>0</v>
      </c>
      <c r="AF818" s="93">
        <f>IFERROR(VLOOKUP(O818,'Վարկանիշային չափորոշիչներ'!$G$6:$GE$68,4,FALSE),0)</f>
        <v>0</v>
      </c>
      <c r="AG818" s="93">
        <f>IFERROR(VLOOKUP(P818,'Վարկանիշային չափորոշիչներ'!$G$6:$GE$68,4,FALSE),0)</f>
        <v>0</v>
      </c>
      <c r="AH818" s="93">
        <f>IFERROR(VLOOKUP(Q818,'Վարկանիշային չափորոշիչներ'!$G$6:$GE$68,4,FALSE),0)</f>
        <v>0</v>
      </c>
      <c r="AI818" s="93">
        <f>IFERROR(VLOOKUP(R818,'Վարկանիշային չափորոշիչներ'!$G$6:$GE$68,4,FALSE),0)</f>
        <v>0</v>
      </c>
      <c r="AJ818" s="93">
        <f>IFERROR(VLOOKUP(S818,'Վարկանիշային չափորոշիչներ'!$G$6:$GE$68,4,FALSE),0)</f>
        <v>0</v>
      </c>
      <c r="AK818" s="93">
        <f>IFERROR(VLOOKUP(T818,'Վարկանիշային չափորոշիչներ'!$G$6:$GE$68,4,FALSE),0)</f>
        <v>0</v>
      </c>
      <c r="AL818" s="93">
        <f>IFERROR(VLOOKUP(U818,'Վարկանիշային չափորոշիչներ'!$G$6:$GE$68,4,FALSE),0)</f>
        <v>0</v>
      </c>
      <c r="AM818" s="93">
        <f>IFERROR(VLOOKUP(V818,'Վարկանիշային չափորոշիչներ'!$G$6:$GE$68,4,FALSE),0)</f>
        <v>0</v>
      </c>
      <c r="AN818" s="93">
        <f t="shared" si="203"/>
        <v>0</v>
      </c>
    </row>
    <row r="819" spans="1:40" ht="24" outlineLevel="2">
      <c r="A819" s="239">
        <v>1189</v>
      </c>
      <c r="B819" s="239">
        <v>11001</v>
      </c>
      <c r="C819" s="333" t="s">
        <v>400</v>
      </c>
      <c r="D819" s="240"/>
      <c r="E819" s="240"/>
      <c r="F819" s="273"/>
      <c r="G819" s="241"/>
      <c r="H819" s="242"/>
      <c r="I819" s="112"/>
      <c r="J819" s="112"/>
      <c r="K819" s="94"/>
      <c r="L819" s="94"/>
      <c r="M819" s="94"/>
      <c r="N819" s="94"/>
      <c r="O819" s="94"/>
      <c r="P819" s="94"/>
      <c r="Q819" s="94"/>
      <c r="R819" s="94"/>
      <c r="S819" s="94"/>
      <c r="T819" s="94"/>
      <c r="U819" s="94"/>
      <c r="V819" s="94"/>
      <c r="W819" s="93">
        <f>AN819</f>
        <v>0</v>
      </c>
      <c r="X819" s="108"/>
      <c r="Y819" s="108"/>
      <c r="Z819" s="108"/>
      <c r="AA819" s="108"/>
      <c r="AB819" s="93">
        <f>IFERROR(VLOOKUP(K819,'Վարկանիշային չափորոշիչներ'!$G$6:$GE$68,4,FALSE),0)</f>
        <v>0</v>
      </c>
      <c r="AC819" s="93">
        <f>IFERROR(VLOOKUP(L819,'Վարկանիշային չափորոշիչներ'!$G$6:$GE$68,4,FALSE),0)</f>
        <v>0</v>
      </c>
      <c r="AD819" s="93">
        <f>IFERROR(VLOOKUP(M819,'Վարկանիշային չափորոշիչներ'!$G$6:$GE$68,4,FALSE),0)</f>
        <v>0</v>
      </c>
      <c r="AE819" s="93">
        <f>IFERROR(VLOOKUP(N819,'Վարկանիշային չափորոշիչներ'!$G$6:$GE$68,4,FALSE),0)</f>
        <v>0</v>
      </c>
      <c r="AF819" s="93">
        <f>IFERROR(VLOOKUP(O819,'Վարկանիշային չափորոշիչներ'!$G$6:$GE$68,4,FALSE),0)</f>
        <v>0</v>
      </c>
      <c r="AG819" s="93">
        <f>IFERROR(VLOOKUP(P819,'Վարկանիշային չափորոշիչներ'!$G$6:$GE$68,4,FALSE),0)</f>
        <v>0</v>
      </c>
      <c r="AH819" s="93">
        <f>IFERROR(VLOOKUP(Q819,'Վարկանիշային չափորոշիչներ'!$G$6:$GE$68,4,FALSE),0)</f>
        <v>0</v>
      </c>
      <c r="AI819" s="93">
        <f>IFERROR(VLOOKUP(R819,'Վարկանիշային չափորոշիչներ'!$G$6:$GE$68,4,FALSE),0)</f>
        <v>0</v>
      </c>
      <c r="AJ819" s="93">
        <f>IFERROR(VLOOKUP(S819,'Վարկանիշային չափորոշիչներ'!$G$6:$GE$68,4,FALSE),0)</f>
        <v>0</v>
      </c>
      <c r="AK819" s="93">
        <f>IFERROR(VLOOKUP(T819,'Վարկանիշային չափորոշիչներ'!$G$6:$GE$68,4,FALSE),0)</f>
        <v>0</v>
      </c>
      <c r="AL819" s="93">
        <f>IFERROR(VLOOKUP(U819,'Վարկանիշային չափորոշիչներ'!$G$6:$GE$68,4,FALSE),0)</f>
        <v>0</v>
      </c>
      <c r="AM819" s="93">
        <f>IFERROR(VLOOKUP(V819,'Վարկանիշային չափորոշիչներ'!$G$6:$GE$68,4,FALSE),0)</f>
        <v>0</v>
      </c>
      <c r="AN819" s="93">
        <f t="shared" si="203"/>
        <v>0</v>
      </c>
    </row>
    <row r="820" spans="1:40" ht="36" outlineLevel="2">
      <c r="A820" s="239">
        <v>1189</v>
      </c>
      <c r="B820" s="239">
        <v>11002</v>
      </c>
      <c r="C820" s="333" t="s">
        <v>401</v>
      </c>
      <c r="D820" s="240"/>
      <c r="E820" s="240"/>
      <c r="F820" s="241"/>
      <c r="G820" s="242"/>
      <c r="H820" s="242"/>
      <c r="I820" s="112"/>
      <c r="J820" s="112"/>
      <c r="K820" s="94"/>
      <c r="L820" s="94"/>
      <c r="M820" s="94"/>
      <c r="N820" s="94"/>
      <c r="O820" s="94"/>
      <c r="P820" s="94"/>
      <c r="Q820" s="94"/>
      <c r="R820" s="94"/>
      <c r="S820" s="94"/>
      <c r="T820" s="94"/>
      <c r="U820" s="94"/>
      <c r="V820" s="94"/>
      <c r="W820" s="93">
        <f>AN820</f>
        <v>0</v>
      </c>
      <c r="X820" s="108"/>
      <c r="Y820" s="108"/>
      <c r="Z820" s="108"/>
      <c r="AA820" s="108"/>
      <c r="AB820" s="93">
        <f>IFERROR(VLOOKUP(K820,'Վարկանիշային չափորոշիչներ'!$G$6:$GE$68,4,FALSE),0)</f>
        <v>0</v>
      </c>
      <c r="AC820" s="93">
        <f>IFERROR(VLOOKUP(L820,'Վարկանիշային չափորոշիչներ'!$G$6:$GE$68,4,FALSE),0)</f>
        <v>0</v>
      </c>
      <c r="AD820" s="93">
        <f>IFERROR(VLOOKUP(M820,'Վարկանիշային չափորոշիչներ'!$G$6:$GE$68,4,FALSE),0)</f>
        <v>0</v>
      </c>
      <c r="AE820" s="93">
        <f>IFERROR(VLOOKUP(N820,'Վարկանիշային չափորոշիչներ'!$G$6:$GE$68,4,FALSE),0)</f>
        <v>0</v>
      </c>
      <c r="AF820" s="93">
        <f>IFERROR(VLOOKUP(O820,'Վարկանիշային չափորոշիչներ'!$G$6:$GE$68,4,FALSE),0)</f>
        <v>0</v>
      </c>
      <c r="AG820" s="93">
        <f>IFERROR(VLOOKUP(P820,'Վարկանիշային չափորոշիչներ'!$G$6:$GE$68,4,FALSE),0)</f>
        <v>0</v>
      </c>
      <c r="AH820" s="93">
        <f>IFERROR(VLOOKUP(Q820,'Վարկանիշային չափորոշիչներ'!$G$6:$GE$68,4,FALSE),0)</f>
        <v>0</v>
      </c>
      <c r="AI820" s="93">
        <f>IFERROR(VLOOKUP(R820,'Վարկանիշային չափորոշիչներ'!$G$6:$GE$68,4,FALSE),0)</f>
        <v>0</v>
      </c>
      <c r="AJ820" s="93">
        <f>IFERROR(VLOOKUP(S820,'Վարկանիշային չափորոշիչներ'!$G$6:$GE$68,4,FALSE),0)</f>
        <v>0</v>
      </c>
      <c r="AK820" s="93">
        <f>IFERROR(VLOOKUP(T820,'Վարկանիշային չափորոշիչներ'!$G$6:$GE$68,4,FALSE),0)</f>
        <v>0</v>
      </c>
      <c r="AL820" s="93">
        <f>IFERROR(VLOOKUP(U820,'Վարկանիշային չափորոշիչներ'!$G$6:$GE$68,4,FALSE),0)</f>
        <v>0</v>
      </c>
      <c r="AM820" s="93">
        <f>IFERROR(VLOOKUP(V820,'Վարկանիշային չափորոշիչներ'!$G$6:$GE$68,4,FALSE),0)</f>
        <v>0</v>
      </c>
      <c r="AN820" s="93">
        <f t="shared" si="203"/>
        <v>0</v>
      </c>
    </row>
    <row r="821" spans="1:40" ht="48" outlineLevel="2">
      <c r="A821" s="239">
        <v>1189</v>
      </c>
      <c r="B821" s="239">
        <v>12003</v>
      </c>
      <c r="C821" s="333" t="s">
        <v>907</v>
      </c>
      <c r="D821" s="240"/>
      <c r="E821" s="240"/>
      <c r="F821" s="272"/>
      <c r="G821" s="242"/>
      <c r="H821" s="242"/>
      <c r="I821" s="112"/>
      <c r="J821" s="112"/>
      <c r="K821" s="94"/>
      <c r="L821" s="94"/>
      <c r="M821" s="94"/>
      <c r="N821" s="94"/>
      <c r="O821" s="94"/>
      <c r="P821" s="94"/>
      <c r="Q821" s="94"/>
      <c r="R821" s="94"/>
      <c r="S821" s="94"/>
      <c r="T821" s="94"/>
      <c r="U821" s="94"/>
      <c r="V821" s="94"/>
      <c r="W821" s="93">
        <f>AN821</f>
        <v>0</v>
      </c>
      <c r="X821" s="108"/>
      <c r="Y821" s="108"/>
      <c r="Z821" s="108"/>
      <c r="AA821" s="108"/>
      <c r="AB821" s="93">
        <f>IFERROR(VLOOKUP(K821,'Վարկանիշային չափորոշիչներ'!$G$6:$GE$68,4,FALSE),0)</f>
        <v>0</v>
      </c>
      <c r="AC821" s="93">
        <f>IFERROR(VLOOKUP(L821,'Վարկանիշային չափորոշիչներ'!$G$6:$GE$68,4,FALSE),0)</f>
        <v>0</v>
      </c>
      <c r="AD821" s="93">
        <f>IFERROR(VLOOKUP(M821,'Վարկանիշային չափորոշիչներ'!$G$6:$GE$68,4,FALSE),0)</f>
        <v>0</v>
      </c>
      <c r="AE821" s="93">
        <f>IFERROR(VLOOKUP(N821,'Վարկանիշային չափորոշիչներ'!$G$6:$GE$68,4,FALSE),0)</f>
        <v>0</v>
      </c>
      <c r="AF821" s="93">
        <f>IFERROR(VLOOKUP(O821,'Վարկանիշային չափորոշիչներ'!$G$6:$GE$68,4,FALSE),0)</f>
        <v>0</v>
      </c>
      <c r="AG821" s="93">
        <f>IFERROR(VLOOKUP(P821,'Վարկանիշային չափորոշիչներ'!$G$6:$GE$68,4,FALSE),0)</f>
        <v>0</v>
      </c>
      <c r="AH821" s="93">
        <f>IFERROR(VLOOKUP(Q821,'Վարկանիշային չափորոշիչներ'!$G$6:$GE$68,4,FALSE),0)</f>
        <v>0</v>
      </c>
      <c r="AI821" s="93">
        <f>IFERROR(VLOOKUP(R821,'Վարկանիշային չափորոշիչներ'!$G$6:$GE$68,4,FALSE),0)</f>
        <v>0</v>
      </c>
      <c r="AJ821" s="93">
        <f>IFERROR(VLOOKUP(S821,'Վարկանիշային չափորոշիչներ'!$G$6:$GE$68,4,FALSE),0)</f>
        <v>0</v>
      </c>
      <c r="AK821" s="93">
        <f>IFERROR(VLOOKUP(T821,'Վարկանիշային չափորոշիչներ'!$G$6:$GE$68,4,FALSE),0)</f>
        <v>0</v>
      </c>
      <c r="AL821" s="93">
        <f>IFERROR(VLOOKUP(U821,'Վարկանիշային չափորոշիչներ'!$G$6:$GE$68,4,FALSE),0)</f>
        <v>0</v>
      </c>
      <c r="AM821" s="93">
        <f>IFERROR(VLOOKUP(V821,'Վարկանիշային չափորոշիչներ'!$G$6:$GE$68,4,FALSE),0)</f>
        <v>0</v>
      </c>
      <c r="AN821" s="93">
        <f t="shared" si="203"/>
        <v>0</v>
      </c>
    </row>
    <row r="822" spans="1:40" ht="36" outlineLevel="2">
      <c r="A822" s="239">
        <v>1189</v>
      </c>
      <c r="B822" s="239">
        <v>12001</v>
      </c>
      <c r="C822" s="333" t="s">
        <v>402</v>
      </c>
      <c r="D822" s="240"/>
      <c r="E822" s="240"/>
      <c r="F822" s="272"/>
      <c r="G822" s="242"/>
      <c r="H822" s="242"/>
      <c r="I822" s="112"/>
      <c r="J822" s="112"/>
      <c r="K822" s="94"/>
      <c r="L822" s="94"/>
      <c r="M822" s="94"/>
      <c r="N822" s="94"/>
      <c r="O822" s="94"/>
      <c r="P822" s="94"/>
      <c r="Q822" s="94"/>
      <c r="R822" s="94"/>
      <c r="S822" s="94"/>
      <c r="T822" s="94"/>
      <c r="U822" s="94"/>
      <c r="V822" s="94"/>
      <c r="W822" s="93">
        <f>AN822</f>
        <v>0</v>
      </c>
      <c r="X822" s="108"/>
      <c r="Y822" s="108"/>
      <c r="Z822" s="108"/>
      <c r="AA822" s="108"/>
      <c r="AB822" s="93">
        <f>IFERROR(VLOOKUP(K822,'Վարկանիշային չափորոշիչներ'!$G$6:$GE$68,4,FALSE),0)</f>
        <v>0</v>
      </c>
      <c r="AC822" s="93">
        <f>IFERROR(VLOOKUP(L822,'Վարկանիշային չափորոշիչներ'!$G$6:$GE$68,4,FALSE),0)</f>
        <v>0</v>
      </c>
      <c r="AD822" s="93">
        <f>IFERROR(VLOOKUP(M822,'Վարկանիշային չափորոշիչներ'!$G$6:$GE$68,4,FALSE),0)</f>
        <v>0</v>
      </c>
      <c r="AE822" s="93">
        <f>IFERROR(VLOOKUP(N822,'Վարկանիշային չափորոշիչներ'!$G$6:$GE$68,4,FALSE),0)</f>
        <v>0</v>
      </c>
      <c r="AF822" s="93">
        <f>IFERROR(VLOOKUP(O822,'Վարկանիշային չափորոշիչներ'!$G$6:$GE$68,4,FALSE),0)</f>
        <v>0</v>
      </c>
      <c r="AG822" s="93">
        <f>IFERROR(VLOOKUP(P822,'Վարկանիշային չափորոշիչներ'!$G$6:$GE$68,4,FALSE),0)</f>
        <v>0</v>
      </c>
      <c r="AH822" s="93">
        <f>IFERROR(VLOOKUP(Q822,'Վարկանիշային չափորոշիչներ'!$G$6:$GE$68,4,FALSE),0)</f>
        <v>0</v>
      </c>
      <c r="AI822" s="93">
        <f>IFERROR(VLOOKUP(R822,'Վարկանիշային չափորոշիչներ'!$G$6:$GE$68,4,FALSE),0)</f>
        <v>0</v>
      </c>
      <c r="AJ822" s="93">
        <f>IFERROR(VLOOKUP(S822,'Վարկանիշային չափորոշիչներ'!$G$6:$GE$68,4,FALSE),0)</f>
        <v>0</v>
      </c>
      <c r="AK822" s="93">
        <f>IFERROR(VLOOKUP(T822,'Վարկանիշային չափորոշիչներ'!$G$6:$GE$68,4,FALSE),0)</f>
        <v>0</v>
      </c>
      <c r="AL822" s="93">
        <f>IFERROR(VLOOKUP(U822,'Վարկանիշային չափորոշիչներ'!$G$6:$GE$68,4,FALSE),0)</f>
        <v>0</v>
      </c>
      <c r="AM822" s="93">
        <f>IFERROR(VLOOKUP(V822,'Վարկանիշային չափորոշիչներ'!$G$6:$GE$68,4,FALSE),0)</f>
        <v>0</v>
      </c>
      <c r="AN822" s="93">
        <f t="shared" si="203"/>
        <v>0</v>
      </c>
    </row>
    <row r="823" spans="1:40" outlineLevel="1">
      <c r="A823" s="236">
        <v>1192</v>
      </c>
      <c r="B823" s="283"/>
      <c r="C823" s="366" t="s">
        <v>908</v>
      </c>
      <c r="D823" s="237">
        <f>SUM(D824:D838)</f>
        <v>0</v>
      </c>
      <c r="E823" s="237">
        <f>SUM(E824:E838)</f>
        <v>0</v>
      </c>
      <c r="F823" s="238">
        <f t="shared" ref="F823:H823" si="207">SUM(F824:F838)</f>
        <v>0</v>
      </c>
      <c r="G823" s="238">
        <f t="shared" si="207"/>
        <v>0</v>
      </c>
      <c r="H823" s="238">
        <f t="shared" si="207"/>
        <v>0</v>
      </c>
      <c r="I823" s="114" t="s">
        <v>79</v>
      </c>
      <c r="J823" s="114" t="s">
        <v>79</v>
      </c>
      <c r="K823" s="114" t="s">
        <v>79</v>
      </c>
      <c r="L823" s="114" t="s">
        <v>79</v>
      </c>
      <c r="M823" s="114" t="s">
        <v>79</v>
      </c>
      <c r="N823" s="114" t="s">
        <v>79</v>
      </c>
      <c r="O823" s="114" t="s">
        <v>79</v>
      </c>
      <c r="P823" s="114" t="s">
        <v>79</v>
      </c>
      <c r="Q823" s="114" t="s">
        <v>79</v>
      </c>
      <c r="R823" s="114" t="s">
        <v>79</v>
      </c>
      <c r="S823" s="114" t="s">
        <v>79</v>
      </c>
      <c r="T823" s="114" t="s">
        <v>79</v>
      </c>
      <c r="U823" s="114" t="s">
        <v>79</v>
      </c>
      <c r="V823" s="114" t="s">
        <v>79</v>
      </c>
      <c r="W823" s="114" t="s">
        <v>79</v>
      </c>
      <c r="X823" s="108"/>
      <c r="Y823" s="108"/>
      <c r="Z823" s="108"/>
      <c r="AA823" s="108"/>
      <c r="AB823" s="93">
        <f>IFERROR(VLOOKUP(K823,'Վարկանիշային չափորոշիչներ'!$G$6:$GE$68,4,FALSE),0)</f>
        <v>0</v>
      </c>
      <c r="AC823" s="93">
        <f>IFERROR(VLOOKUP(L823,'Վարկանիշային չափորոշիչներ'!$G$6:$GE$68,4,FALSE),0)</f>
        <v>0</v>
      </c>
      <c r="AD823" s="93">
        <f>IFERROR(VLOOKUP(M823,'Վարկանիշային չափորոշիչներ'!$G$6:$GE$68,4,FALSE),0)</f>
        <v>0</v>
      </c>
      <c r="AE823" s="93">
        <f>IFERROR(VLOOKUP(N823,'Վարկանիշային չափորոշիչներ'!$G$6:$GE$68,4,FALSE),0)</f>
        <v>0</v>
      </c>
      <c r="AF823" s="93">
        <f>IFERROR(VLOOKUP(O823,'Վարկանիշային չափորոշիչներ'!$G$6:$GE$68,4,FALSE),0)</f>
        <v>0</v>
      </c>
      <c r="AG823" s="93">
        <f>IFERROR(VLOOKUP(P823,'Վարկանիշային չափորոշիչներ'!$G$6:$GE$68,4,FALSE),0)</f>
        <v>0</v>
      </c>
      <c r="AH823" s="93">
        <f>IFERROR(VLOOKUP(Q823,'Վարկանիշային չափորոշիչներ'!$G$6:$GE$68,4,FALSE),0)</f>
        <v>0</v>
      </c>
      <c r="AI823" s="93">
        <f>IFERROR(VLOOKUP(R823,'Վարկանիշային չափորոշիչներ'!$G$6:$GE$68,4,FALSE),0)</f>
        <v>0</v>
      </c>
      <c r="AJ823" s="93">
        <f>IFERROR(VLOOKUP(S823,'Վարկանիշային չափորոշիչներ'!$G$6:$GE$68,4,FALSE),0)</f>
        <v>0</v>
      </c>
      <c r="AK823" s="93">
        <f>IFERROR(VLOOKUP(T823,'Վարկանիշային չափորոշիչներ'!$G$6:$GE$68,4,FALSE),0)</f>
        <v>0</v>
      </c>
      <c r="AL823" s="93">
        <f>IFERROR(VLOOKUP(U823,'Վարկանիշային չափորոշիչներ'!$G$6:$GE$68,4,FALSE),0)</f>
        <v>0</v>
      </c>
      <c r="AM823" s="93">
        <f>IFERROR(VLOOKUP(V823,'Վարկանիշային չափորոշիչներ'!$G$6:$GE$68,4,FALSE),0)</f>
        <v>0</v>
      </c>
      <c r="AN823" s="93">
        <f t="shared" si="203"/>
        <v>0</v>
      </c>
    </row>
    <row r="824" spans="1:40" ht="24" outlineLevel="2">
      <c r="A824" s="239">
        <v>1192</v>
      </c>
      <c r="B824" s="239">
        <v>11001</v>
      </c>
      <c r="C824" s="333" t="s">
        <v>909</v>
      </c>
      <c r="D824" s="240"/>
      <c r="E824" s="240"/>
      <c r="F824" s="242"/>
      <c r="G824" s="242"/>
      <c r="H824" s="242"/>
      <c r="I824" s="112"/>
      <c r="J824" s="112"/>
      <c r="K824" s="94"/>
      <c r="L824" s="94"/>
      <c r="M824" s="94"/>
      <c r="N824" s="94"/>
      <c r="O824" s="94"/>
      <c r="P824" s="94"/>
      <c r="Q824" s="94"/>
      <c r="R824" s="94"/>
      <c r="S824" s="94"/>
      <c r="T824" s="94"/>
      <c r="U824" s="94"/>
      <c r="V824" s="94"/>
      <c r="W824" s="93">
        <f t="shared" ref="W824:W838" si="208">AN824</f>
        <v>0</v>
      </c>
      <c r="X824" s="108"/>
      <c r="Y824" s="108"/>
      <c r="Z824" s="108"/>
      <c r="AA824" s="108"/>
      <c r="AB824" s="93">
        <f>IFERROR(VLOOKUP(K824,'Վարկանիշային չափորոշիչներ'!$G$6:$GE$68,4,FALSE),0)</f>
        <v>0</v>
      </c>
      <c r="AC824" s="93">
        <f>IFERROR(VLOOKUP(L824,'Վարկանիշային չափորոշիչներ'!$G$6:$GE$68,4,FALSE),0)</f>
        <v>0</v>
      </c>
      <c r="AD824" s="93">
        <f>IFERROR(VLOOKUP(M824,'Վարկանիշային չափորոշիչներ'!$G$6:$GE$68,4,FALSE),0)</f>
        <v>0</v>
      </c>
      <c r="AE824" s="93">
        <f>IFERROR(VLOOKUP(N824,'Վարկանիշային չափորոշիչներ'!$G$6:$GE$68,4,FALSE),0)</f>
        <v>0</v>
      </c>
      <c r="AF824" s="93">
        <f>IFERROR(VLOOKUP(O824,'Վարկանիշային չափորոշիչներ'!$G$6:$GE$68,4,FALSE),0)</f>
        <v>0</v>
      </c>
      <c r="AG824" s="93">
        <f>IFERROR(VLOOKUP(P824,'Վարկանիշային չափորոշիչներ'!$G$6:$GE$68,4,FALSE),0)</f>
        <v>0</v>
      </c>
      <c r="AH824" s="93">
        <f>IFERROR(VLOOKUP(Q824,'Վարկանիշային չափորոշիչներ'!$G$6:$GE$68,4,FALSE),0)</f>
        <v>0</v>
      </c>
      <c r="AI824" s="93">
        <f>IFERROR(VLOOKUP(R824,'Վարկանիշային չափորոշիչներ'!$G$6:$GE$68,4,FALSE),0)</f>
        <v>0</v>
      </c>
      <c r="AJ824" s="93">
        <f>IFERROR(VLOOKUP(S824,'Վարկանիշային չափորոշիչներ'!$G$6:$GE$68,4,FALSE),0)</f>
        <v>0</v>
      </c>
      <c r="AK824" s="93">
        <f>IFERROR(VLOOKUP(T824,'Վարկանիշային չափորոշիչներ'!$G$6:$GE$68,4,FALSE),0)</f>
        <v>0</v>
      </c>
      <c r="AL824" s="93">
        <f>IFERROR(VLOOKUP(U824,'Վարկանիշային չափորոշիչներ'!$G$6:$GE$68,4,FALSE),0)</f>
        <v>0</v>
      </c>
      <c r="AM824" s="93">
        <f>IFERROR(VLOOKUP(V824,'Վարկանիշային չափորոշիչներ'!$G$6:$GE$68,4,FALSE),0)</f>
        <v>0</v>
      </c>
      <c r="AN824" s="93">
        <f t="shared" si="203"/>
        <v>0</v>
      </c>
    </row>
    <row r="825" spans="1:40" ht="36" outlineLevel="2">
      <c r="A825" s="239">
        <v>1192</v>
      </c>
      <c r="B825" s="239">
        <v>11003</v>
      </c>
      <c r="C825" s="333" t="s">
        <v>763</v>
      </c>
      <c r="D825" s="240"/>
      <c r="E825" s="240"/>
      <c r="F825" s="242"/>
      <c r="G825" s="242"/>
      <c r="H825" s="242"/>
      <c r="I825" s="112"/>
      <c r="J825" s="112"/>
      <c r="K825" s="94"/>
      <c r="L825" s="94"/>
      <c r="M825" s="94"/>
      <c r="N825" s="94"/>
      <c r="O825" s="94"/>
      <c r="P825" s="94"/>
      <c r="Q825" s="94"/>
      <c r="R825" s="94"/>
      <c r="S825" s="94"/>
      <c r="T825" s="94"/>
      <c r="U825" s="94"/>
      <c r="V825" s="94"/>
      <c r="W825" s="93">
        <f t="shared" si="208"/>
        <v>0</v>
      </c>
      <c r="X825" s="108"/>
      <c r="Y825" s="108"/>
      <c r="Z825" s="108"/>
      <c r="AA825" s="108"/>
      <c r="AB825" s="93">
        <f>IFERROR(VLOOKUP(K825,'Վարկանիշային չափորոշիչներ'!$G$6:$GE$68,4,FALSE),0)</f>
        <v>0</v>
      </c>
      <c r="AC825" s="93">
        <f>IFERROR(VLOOKUP(L825,'Վարկանիշային չափորոշիչներ'!$G$6:$GE$68,4,FALSE),0)</f>
        <v>0</v>
      </c>
      <c r="AD825" s="93">
        <f>IFERROR(VLOOKUP(M825,'Վարկանիշային չափորոշիչներ'!$G$6:$GE$68,4,FALSE),0)</f>
        <v>0</v>
      </c>
      <c r="AE825" s="93">
        <f>IFERROR(VLOOKUP(N825,'Վարկանիշային չափորոշիչներ'!$G$6:$GE$68,4,FALSE),0)</f>
        <v>0</v>
      </c>
      <c r="AF825" s="93">
        <f>IFERROR(VLOOKUP(O825,'Վարկանիշային չափորոշիչներ'!$G$6:$GE$68,4,FALSE),0)</f>
        <v>0</v>
      </c>
      <c r="AG825" s="93">
        <f>IFERROR(VLOOKUP(P825,'Վարկանիշային չափորոշիչներ'!$G$6:$GE$68,4,FALSE),0)</f>
        <v>0</v>
      </c>
      <c r="AH825" s="93">
        <f>IFERROR(VLOOKUP(Q825,'Վարկանիշային չափորոշիչներ'!$G$6:$GE$68,4,FALSE),0)</f>
        <v>0</v>
      </c>
      <c r="AI825" s="93">
        <f>IFERROR(VLOOKUP(R825,'Վարկանիշային չափորոշիչներ'!$G$6:$GE$68,4,FALSE),0)</f>
        <v>0</v>
      </c>
      <c r="AJ825" s="93">
        <f>IFERROR(VLOOKUP(S825,'Վարկանիշային չափորոշիչներ'!$G$6:$GE$68,4,FALSE),0)</f>
        <v>0</v>
      </c>
      <c r="AK825" s="93">
        <f>IFERROR(VLOOKUP(T825,'Վարկանիշային չափորոշիչներ'!$G$6:$GE$68,4,FALSE),0)</f>
        <v>0</v>
      </c>
      <c r="AL825" s="93">
        <f>IFERROR(VLOOKUP(U825,'Վարկանիշային չափորոշիչներ'!$G$6:$GE$68,4,FALSE),0)</f>
        <v>0</v>
      </c>
      <c r="AM825" s="93">
        <f>IFERROR(VLOOKUP(V825,'Վարկանիշային չափորոշիչներ'!$G$6:$GE$68,4,FALSE),0)</f>
        <v>0</v>
      </c>
      <c r="AN825" s="93">
        <f t="shared" si="203"/>
        <v>0</v>
      </c>
    </row>
    <row r="826" spans="1:40" ht="24" outlineLevel="2">
      <c r="A826" s="239">
        <v>1192</v>
      </c>
      <c r="B826" s="239">
        <v>11004</v>
      </c>
      <c r="C826" s="333" t="s">
        <v>910</v>
      </c>
      <c r="D826" s="240"/>
      <c r="E826" s="240"/>
      <c r="F826" s="242"/>
      <c r="G826" s="242"/>
      <c r="H826" s="242"/>
      <c r="I826" s="112"/>
      <c r="J826" s="112"/>
      <c r="K826" s="94"/>
      <c r="L826" s="94"/>
      <c r="M826" s="94"/>
      <c r="N826" s="94"/>
      <c r="O826" s="94"/>
      <c r="P826" s="94"/>
      <c r="Q826" s="94"/>
      <c r="R826" s="94"/>
      <c r="S826" s="94"/>
      <c r="T826" s="94"/>
      <c r="U826" s="94"/>
      <c r="V826" s="94"/>
      <c r="W826" s="93">
        <f t="shared" si="208"/>
        <v>0</v>
      </c>
      <c r="X826" s="108"/>
      <c r="Y826" s="108"/>
      <c r="Z826" s="108"/>
      <c r="AA826" s="108"/>
      <c r="AB826" s="93">
        <f>IFERROR(VLOOKUP(K826,'Վարկանիշային չափորոշիչներ'!$G$6:$GE$68,4,FALSE),0)</f>
        <v>0</v>
      </c>
      <c r="AC826" s="93">
        <f>IFERROR(VLOOKUP(L826,'Վարկանիշային չափորոշիչներ'!$G$6:$GE$68,4,FALSE),0)</f>
        <v>0</v>
      </c>
      <c r="AD826" s="93">
        <f>IFERROR(VLOOKUP(M826,'Վարկանիշային չափորոշիչներ'!$G$6:$GE$68,4,FALSE),0)</f>
        <v>0</v>
      </c>
      <c r="AE826" s="93">
        <f>IFERROR(VLOOKUP(N826,'Վարկանիշային չափորոշիչներ'!$G$6:$GE$68,4,FALSE),0)</f>
        <v>0</v>
      </c>
      <c r="AF826" s="93">
        <f>IFERROR(VLOOKUP(O826,'Վարկանիշային չափորոշիչներ'!$G$6:$GE$68,4,FALSE),0)</f>
        <v>0</v>
      </c>
      <c r="AG826" s="93">
        <f>IFERROR(VLOOKUP(P826,'Վարկանիշային չափորոշիչներ'!$G$6:$GE$68,4,FALSE),0)</f>
        <v>0</v>
      </c>
      <c r="AH826" s="93">
        <f>IFERROR(VLOOKUP(Q826,'Վարկանիշային չափորոշիչներ'!$G$6:$GE$68,4,FALSE),0)</f>
        <v>0</v>
      </c>
      <c r="AI826" s="93">
        <f>IFERROR(VLOOKUP(R826,'Վարկանիշային չափորոշիչներ'!$G$6:$GE$68,4,FALSE),0)</f>
        <v>0</v>
      </c>
      <c r="AJ826" s="93">
        <f>IFERROR(VLOOKUP(S826,'Վարկանիշային չափորոշիչներ'!$G$6:$GE$68,4,FALSE),0)</f>
        <v>0</v>
      </c>
      <c r="AK826" s="93">
        <f>IFERROR(VLOOKUP(T826,'Վարկանիշային չափորոշիչներ'!$G$6:$GE$68,4,FALSE),0)</f>
        <v>0</v>
      </c>
      <c r="AL826" s="93">
        <f>IFERROR(VLOOKUP(U826,'Վարկանիշային չափորոշիչներ'!$G$6:$GE$68,4,FALSE),0)</f>
        <v>0</v>
      </c>
      <c r="AM826" s="93">
        <f>IFERROR(VLOOKUP(V826,'Վարկանիշային չափորոշիչներ'!$G$6:$GE$68,4,FALSE),0)</f>
        <v>0</v>
      </c>
      <c r="AN826" s="93">
        <f t="shared" si="203"/>
        <v>0</v>
      </c>
    </row>
    <row r="827" spans="1:40" ht="24" outlineLevel="2">
      <c r="A827" s="239">
        <v>1192</v>
      </c>
      <c r="B827" s="239">
        <v>11005</v>
      </c>
      <c r="C827" s="333" t="s">
        <v>860</v>
      </c>
      <c r="D827" s="240"/>
      <c r="E827" s="240"/>
      <c r="F827" s="242"/>
      <c r="G827" s="242"/>
      <c r="H827" s="242"/>
      <c r="I827" s="112"/>
      <c r="J827" s="112"/>
      <c r="K827" s="94"/>
      <c r="L827" s="94"/>
      <c r="M827" s="94"/>
      <c r="N827" s="94"/>
      <c r="O827" s="94"/>
      <c r="P827" s="94"/>
      <c r="Q827" s="94"/>
      <c r="R827" s="94"/>
      <c r="S827" s="94"/>
      <c r="T827" s="94"/>
      <c r="U827" s="94"/>
      <c r="V827" s="94"/>
      <c r="W827" s="93">
        <f t="shared" si="208"/>
        <v>0</v>
      </c>
      <c r="X827" s="108"/>
      <c r="Y827" s="108"/>
      <c r="Z827" s="108"/>
      <c r="AA827" s="108"/>
      <c r="AB827" s="93">
        <f>IFERROR(VLOOKUP(K827,'Վարկանիշային չափորոշիչներ'!$G$6:$GE$68,4,FALSE),0)</f>
        <v>0</v>
      </c>
      <c r="AC827" s="93">
        <f>IFERROR(VLOOKUP(L827,'Վարկանիշային չափորոշիչներ'!$G$6:$GE$68,4,FALSE),0)</f>
        <v>0</v>
      </c>
      <c r="AD827" s="93">
        <f>IFERROR(VLOOKUP(M827,'Վարկանիշային չափորոշիչներ'!$G$6:$GE$68,4,FALSE),0)</f>
        <v>0</v>
      </c>
      <c r="AE827" s="93">
        <f>IFERROR(VLOOKUP(N827,'Վարկանիշային չափորոշիչներ'!$G$6:$GE$68,4,FALSE),0)</f>
        <v>0</v>
      </c>
      <c r="AF827" s="93">
        <f>IFERROR(VLOOKUP(O827,'Վարկանիշային չափորոշիչներ'!$G$6:$GE$68,4,FALSE),0)</f>
        <v>0</v>
      </c>
      <c r="AG827" s="93">
        <f>IFERROR(VLOOKUP(P827,'Վարկանիշային չափորոշիչներ'!$G$6:$GE$68,4,FALSE),0)</f>
        <v>0</v>
      </c>
      <c r="AH827" s="93">
        <f>IFERROR(VLOOKUP(Q827,'Վարկանիշային չափորոշիչներ'!$G$6:$GE$68,4,FALSE),0)</f>
        <v>0</v>
      </c>
      <c r="AI827" s="93">
        <f>IFERROR(VLOOKUP(R827,'Վարկանիշային չափորոշիչներ'!$G$6:$GE$68,4,FALSE),0)</f>
        <v>0</v>
      </c>
      <c r="AJ827" s="93">
        <f>IFERROR(VLOOKUP(S827,'Վարկանիշային չափորոշիչներ'!$G$6:$GE$68,4,FALSE),0)</f>
        <v>0</v>
      </c>
      <c r="AK827" s="93">
        <f>IFERROR(VLOOKUP(T827,'Վարկանիշային չափորոշիչներ'!$G$6:$GE$68,4,FALSE),0)</f>
        <v>0</v>
      </c>
      <c r="AL827" s="93">
        <f>IFERROR(VLOOKUP(U827,'Վարկանիշային չափորոշիչներ'!$G$6:$GE$68,4,FALSE),0)</f>
        <v>0</v>
      </c>
      <c r="AM827" s="93">
        <f>IFERROR(VLOOKUP(V827,'Վարկանիշային չափորոշիչներ'!$G$6:$GE$68,4,FALSE),0)</f>
        <v>0</v>
      </c>
      <c r="AN827" s="93">
        <f t="shared" si="203"/>
        <v>0</v>
      </c>
    </row>
    <row r="828" spans="1:40" outlineLevel="2">
      <c r="A828" s="239">
        <v>1192</v>
      </c>
      <c r="B828" s="239">
        <v>11006</v>
      </c>
      <c r="C828" s="333" t="s">
        <v>911</v>
      </c>
      <c r="D828" s="240"/>
      <c r="E828" s="240"/>
      <c r="F828" s="242"/>
      <c r="G828" s="242"/>
      <c r="H828" s="242"/>
      <c r="I828" s="112"/>
      <c r="J828" s="112"/>
      <c r="K828" s="94"/>
      <c r="L828" s="94"/>
      <c r="M828" s="94"/>
      <c r="N828" s="94"/>
      <c r="O828" s="94"/>
      <c r="P828" s="94"/>
      <c r="Q828" s="94"/>
      <c r="R828" s="94"/>
      <c r="S828" s="94"/>
      <c r="T828" s="94"/>
      <c r="U828" s="94"/>
      <c r="V828" s="94"/>
      <c r="W828" s="93">
        <f t="shared" si="208"/>
        <v>0</v>
      </c>
      <c r="X828" s="108"/>
      <c r="Y828" s="108"/>
      <c r="Z828" s="108"/>
      <c r="AA828" s="108"/>
      <c r="AB828" s="93">
        <f>IFERROR(VLOOKUP(K828,'Վարկանիշային չափորոշիչներ'!$G$6:$GE$68,4,FALSE),0)</f>
        <v>0</v>
      </c>
      <c r="AC828" s="93">
        <f>IFERROR(VLOOKUP(L828,'Վարկանիշային չափորոշիչներ'!$G$6:$GE$68,4,FALSE),0)</f>
        <v>0</v>
      </c>
      <c r="AD828" s="93">
        <f>IFERROR(VLOOKUP(M828,'Վարկանիշային չափորոշիչներ'!$G$6:$GE$68,4,FALSE),0)</f>
        <v>0</v>
      </c>
      <c r="AE828" s="93">
        <f>IFERROR(VLOOKUP(N828,'Վարկանիշային չափորոշիչներ'!$G$6:$GE$68,4,FALSE),0)</f>
        <v>0</v>
      </c>
      <c r="AF828" s="93">
        <f>IFERROR(VLOOKUP(O828,'Վարկանիշային չափորոշիչներ'!$G$6:$GE$68,4,FALSE),0)</f>
        <v>0</v>
      </c>
      <c r="AG828" s="93">
        <f>IFERROR(VLOOKUP(P828,'Վարկանիշային չափորոշիչներ'!$G$6:$GE$68,4,FALSE),0)</f>
        <v>0</v>
      </c>
      <c r="AH828" s="93">
        <f>IFERROR(VLOOKUP(Q828,'Վարկանիշային չափորոշիչներ'!$G$6:$GE$68,4,FALSE),0)</f>
        <v>0</v>
      </c>
      <c r="AI828" s="93">
        <f>IFERROR(VLOOKUP(R828,'Վարկանիշային չափորոշիչներ'!$G$6:$GE$68,4,FALSE),0)</f>
        <v>0</v>
      </c>
      <c r="AJ828" s="93">
        <f>IFERROR(VLOOKUP(S828,'Վարկանիշային չափորոշիչներ'!$G$6:$GE$68,4,FALSE),0)</f>
        <v>0</v>
      </c>
      <c r="AK828" s="93">
        <f>IFERROR(VLOOKUP(T828,'Վարկանիշային չափորոշիչներ'!$G$6:$GE$68,4,FALSE),0)</f>
        <v>0</v>
      </c>
      <c r="AL828" s="93">
        <f>IFERROR(VLOOKUP(U828,'Վարկանիշային չափորոշիչներ'!$G$6:$GE$68,4,FALSE),0)</f>
        <v>0</v>
      </c>
      <c r="AM828" s="93">
        <f>IFERROR(VLOOKUP(V828,'Վարկանիշային չափորոշիչներ'!$G$6:$GE$68,4,FALSE),0)</f>
        <v>0</v>
      </c>
      <c r="AN828" s="93">
        <f t="shared" si="203"/>
        <v>0</v>
      </c>
    </row>
    <row r="829" spans="1:40" ht="24" outlineLevel="2">
      <c r="A829" s="239">
        <v>1192</v>
      </c>
      <c r="B829" s="239">
        <v>11010</v>
      </c>
      <c r="C829" s="333" t="s">
        <v>912</v>
      </c>
      <c r="D829" s="240"/>
      <c r="E829" s="240"/>
      <c r="F829" s="276"/>
      <c r="G829" s="242"/>
      <c r="H829" s="242"/>
      <c r="I829" s="112"/>
      <c r="J829" s="112"/>
      <c r="K829" s="94"/>
      <c r="L829" s="94"/>
      <c r="M829" s="94"/>
      <c r="N829" s="94"/>
      <c r="O829" s="94"/>
      <c r="P829" s="94"/>
      <c r="Q829" s="94"/>
      <c r="R829" s="94"/>
      <c r="S829" s="94"/>
      <c r="T829" s="94"/>
      <c r="U829" s="94"/>
      <c r="V829" s="94"/>
      <c r="W829" s="93">
        <f t="shared" si="208"/>
        <v>0</v>
      </c>
      <c r="X829" s="108"/>
      <c r="Y829" s="108"/>
      <c r="Z829" s="108"/>
      <c r="AA829" s="108"/>
      <c r="AB829" s="93">
        <f>IFERROR(VLOOKUP(K829,'Վարկանիշային չափորոշիչներ'!$G$6:$GE$68,4,FALSE),0)</f>
        <v>0</v>
      </c>
      <c r="AC829" s="93">
        <f>IFERROR(VLOOKUP(L829,'Վարկանիշային չափորոշիչներ'!$G$6:$GE$68,4,FALSE),0)</f>
        <v>0</v>
      </c>
      <c r="AD829" s="93">
        <f>IFERROR(VLOOKUP(M829,'Վարկանիշային չափորոշիչներ'!$G$6:$GE$68,4,FALSE),0)</f>
        <v>0</v>
      </c>
      <c r="AE829" s="93">
        <f>IFERROR(VLOOKUP(N829,'Վարկանիշային չափորոշիչներ'!$G$6:$GE$68,4,FALSE),0)</f>
        <v>0</v>
      </c>
      <c r="AF829" s="93">
        <f>IFERROR(VLOOKUP(O829,'Վարկանիշային չափորոշիչներ'!$G$6:$GE$68,4,FALSE),0)</f>
        <v>0</v>
      </c>
      <c r="AG829" s="93">
        <f>IFERROR(VLOOKUP(P829,'Վարկանիշային չափորոշիչներ'!$G$6:$GE$68,4,FALSE),0)</f>
        <v>0</v>
      </c>
      <c r="AH829" s="93">
        <f>IFERROR(VLOOKUP(Q829,'Վարկանիշային չափորոշիչներ'!$G$6:$GE$68,4,FALSE),0)</f>
        <v>0</v>
      </c>
      <c r="AI829" s="93">
        <f>IFERROR(VLOOKUP(R829,'Վարկանիշային չափորոշիչներ'!$G$6:$GE$68,4,FALSE),0)</f>
        <v>0</v>
      </c>
      <c r="AJ829" s="93">
        <f>IFERROR(VLOOKUP(S829,'Վարկանիշային չափորոշիչներ'!$G$6:$GE$68,4,FALSE),0)</f>
        <v>0</v>
      </c>
      <c r="AK829" s="93">
        <f>IFERROR(VLOOKUP(T829,'Վարկանիշային չափորոշիչներ'!$G$6:$GE$68,4,FALSE),0)</f>
        <v>0</v>
      </c>
      <c r="AL829" s="93">
        <f>IFERROR(VLOOKUP(U829,'Վարկանիշային չափորոշիչներ'!$G$6:$GE$68,4,FALSE),0)</f>
        <v>0</v>
      </c>
      <c r="AM829" s="93">
        <f>IFERROR(VLOOKUP(V829,'Վարկանիշային չափորոշիչներ'!$G$6:$GE$68,4,FALSE),0)</f>
        <v>0</v>
      </c>
      <c r="AN829" s="93">
        <f t="shared" si="203"/>
        <v>0</v>
      </c>
    </row>
    <row r="830" spans="1:40" ht="36" outlineLevel="2">
      <c r="A830" s="239">
        <v>1192</v>
      </c>
      <c r="B830" s="239">
        <v>11018</v>
      </c>
      <c r="C830" s="333" t="s">
        <v>913</v>
      </c>
      <c r="D830" s="240"/>
      <c r="E830" s="240"/>
      <c r="F830" s="276"/>
      <c r="G830" s="242"/>
      <c r="H830" s="242"/>
      <c r="I830" s="112"/>
      <c r="J830" s="112"/>
      <c r="K830" s="94"/>
      <c r="L830" s="94"/>
      <c r="M830" s="94"/>
      <c r="N830" s="94"/>
      <c r="O830" s="94"/>
      <c r="P830" s="94"/>
      <c r="Q830" s="94"/>
      <c r="R830" s="94"/>
      <c r="S830" s="94"/>
      <c r="T830" s="94"/>
      <c r="U830" s="94"/>
      <c r="V830" s="94"/>
      <c r="W830" s="93">
        <f t="shared" si="208"/>
        <v>0</v>
      </c>
      <c r="X830" s="108"/>
      <c r="Y830" s="108"/>
      <c r="Z830" s="108"/>
      <c r="AA830" s="108"/>
      <c r="AB830" s="93">
        <f>IFERROR(VLOOKUP(K830,'Վարկանիշային չափորոշիչներ'!$G$6:$GE$68,4,FALSE),0)</f>
        <v>0</v>
      </c>
      <c r="AC830" s="93">
        <f>IFERROR(VLOOKUP(L830,'Վարկանիշային չափորոշիչներ'!$G$6:$GE$68,4,FALSE),0)</f>
        <v>0</v>
      </c>
      <c r="AD830" s="93">
        <f>IFERROR(VLOOKUP(M830,'Վարկանիշային չափորոշիչներ'!$G$6:$GE$68,4,FALSE),0)</f>
        <v>0</v>
      </c>
      <c r="AE830" s="93">
        <f>IFERROR(VLOOKUP(N830,'Վարկանիշային չափորոշիչներ'!$G$6:$GE$68,4,FALSE),0)</f>
        <v>0</v>
      </c>
      <c r="AF830" s="93">
        <f>IFERROR(VLOOKUP(O830,'Վարկանիշային չափորոշիչներ'!$G$6:$GE$68,4,FALSE),0)</f>
        <v>0</v>
      </c>
      <c r="AG830" s="93">
        <f>IFERROR(VLOOKUP(P830,'Վարկանիշային չափորոշիչներ'!$G$6:$GE$68,4,FALSE),0)</f>
        <v>0</v>
      </c>
      <c r="AH830" s="93">
        <f>IFERROR(VLOOKUP(Q830,'Վարկանիշային չափորոշիչներ'!$G$6:$GE$68,4,FALSE),0)</f>
        <v>0</v>
      </c>
      <c r="AI830" s="93">
        <f>IFERROR(VLOOKUP(R830,'Վարկանիշային չափորոշիչներ'!$G$6:$GE$68,4,FALSE),0)</f>
        <v>0</v>
      </c>
      <c r="AJ830" s="93">
        <f>IFERROR(VLOOKUP(S830,'Վարկանիշային չափորոշիչներ'!$G$6:$GE$68,4,FALSE),0)</f>
        <v>0</v>
      </c>
      <c r="AK830" s="93">
        <f>IFERROR(VLOOKUP(T830,'Վարկանիշային չափորոշիչներ'!$G$6:$GE$68,4,FALSE),0)</f>
        <v>0</v>
      </c>
      <c r="AL830" s="93">
        <f>IFERROR(VLOOKUP(U830,'Վարկանիշային չափորոշիչներ'!$G$6:$GE$68,4,FALSE),0)</f>
        <v>0</v>
      </c>
      <c r="AM830" s="93">
        <f>IFERROR(VLOOKUP(V830,'Վարկանիշային չափորոշիչներ'!$G$6:$GE$68,4,FALSE),0)</f>
        <v>0</v>
      </c>
      <c r="AN830" s="93">
        <f t="shared" si="203"/>
        <v>0</v>
      </c>
    </row>
    <row r="831" spans="1:40" ht="60" outlineLevel="2">
      <c r="A831" s="239">
        <v>1192</v>
      </c>
      <c r="B831" s="239">
        <v>11020</v>
      </c>
      <c r="C831" s="333" t="s">
        <v>914</v>
      </c>
      <c r="D831" s="240"/>
      <c r="E831" s="240"/>
      <c r="F831" s="276"/>
      <c r="G831" s="242"/>
      <c r="H831" s="242"/>
      <c r="I831" s="112"/>
      <c r="J831" s="112"/>
      <c r="K831" s="94"/>
      <c r="L831" s="94"/>
      <c r="M831" s="94"/>
      <c r="N831" s="94"/>
      <c r="O831" s="94"/>
      <c r="P831" s="94"/>
      <c r="Q831" s="94"/>
      <c r="R831" s="94"/>
      <c r="S831" s="94"/>
      <c r="T831" s="94"/>
      <c r="U831" s="94"/>
      <c r="V831" s="94"/>
      <c r="W831" s="93">
        <f t="shared" si="208"/>
        <v>0</v>
      </c>
      <c r="X831" s="108"/>
      <c r="Y831" s="108"/>
      <c r="Z831" s="108"/>
      <c r="AA831" s="108"/>
      <c r="AB831" s="93">
        <f>IFERROR(VLOOKUP(K831,'Վարկանիշային չափորոշիչներ'!$G$6:$GE$68,4,FALSE),0)</f>
        <v>0</v>
      </c>
      <c r="AC831" s="93">
        <f>IFERROR(VLOOKUP(L831,'Վարկանիշային չափորոշիչներ'!$G$6:$GE$68,4,FALSE),0)</f>
        <v>0</v>
      </c>
      <c r="AD831" s="93">
        <f>IFERROR(VLOOKUP(M831,'Վարկանիշային չափորոշիչներ'!$G$6:$GE$68,4,FALSE),0)</f>
        <v>0</v>
      </c>
      <c r="AE831" s="93">
        <f>IFERROR(VLOOKUP(N831,'Վարկանիշային չափորոշիչներ'!$G$6:$GE$68,4,FALSE),0)</f>
        <v>0</v>
      </c>
      <c r="AF831" s="93">
        <f>IFERROR(VLOOKUP(O831,'Վարկանիշային չափորոշիչներ'!$G$6:$GE$68,4,FALSE),0)</f>
        <v>0</v>
      </c>
      <c r="AG831" s="93">
        <f>IFERROR(VLOOKUP(P831,'Վարկանիշային չափորոշիչներ'!$G$6:$GE$68,4,FALSE),0)</f>
        <v>0</v>
      </c>
      <c r="AH831" s="93">
        <f>IFERROR(VLOOKUP(Q831,'Վարկանիշային չափորոշիչներ'!$G$6:$GE$68,4,FALSE),0)</f>
        <v>0</v>
      </c>
      <c r="AI831" s="93">
        <f>IFERROR(VLOOKUP(R831,'Վարկանիշային չափորոշիչներ'!$G$6:$GE$68,4,FALSE),0)</f>
        <v>0</v>
      </c>
      <c r="AJ831" s="93">
        <f>IFERROR(VLOOKUP(S831,'Վարկանիշային չափորոշիչներ'!$G$6:$GE$68,4,FALSE),0)</f>
        <v>0</v>
      </c>
      <c r="AK831" s="93">
        <f>IFERROR(VLOOKUP(T831,'Վարկանիշային չափորոշիչներ'!$G$6:$GE$68,4,FALSE),0)</f>
        <v>0</v>
      </c>
      <c r="AL831" s="93">
        <f>IFERROR(VLOOKUP(U831,'Վարկանիշային չափորոշիչներ'!$G$6:$GE$68,4,FALSE),0)</f>
        <v>0</v>
      </c>
      <c r="AM831" s="93">
        <f>IFERROR(VLOOKUP(V831,'Վարկանիշային չափորոշիչներ'!$G$6:$GE$68,4,FALSE),0)</f>
        <v>0</v>
      </c>
      <c r="AN831" s="93">
        <f t="shared" si="203"/>
        <v>0</v>
      </c>
    </row>
    <row r="832" spans="1:40" ht="36" outlineLevel="2">
      <c r="A832" s="239">
        <v>1192</v>
      </c>
      <c r="B832" s="239">
        <v>11022</v>
      </c>
      <c r="C832" s="333" t="s">
        <v>915</v>
      </c>
      <c r="D832" s="240"/>
      <c r="E832" s="240"/>
      <c r="F832" s="276"/>
      <c r="G832" s="242"/>
      <c r="H832" s="242"/>
      <c r="I832" s="112"/>
      <c r="J832" s="112"/>
      <c r="K832" s="94"/>
      <c r="L832" s="94"/>
      <c r="M832" s="94"/>
      <c r="N832" s="94"/>
      <c r="O832" s="94"/>
      <c r="P832" s="94"/>
      <c r="Q832" s="94"/>
      <c r="R832" s="94"/>
      <c r="S832" s="94"/>
      <c r="T832" s="94"/>
      <c r="U832" s="94"/>
      <c r="V832" s="94"/>
      <c r="W832" s="93">
        <f t="shared" si="208"/>
        <v>0</v>
      </c>
      <c r="X832" s="108"/>
      <c r="Y832" s="108"/>
      <c r="Z832" s="108"/>
      <c r="AA832" s="108"/>
      <c r="AB832" s="93">
        <f>IFERROR(VLOOKUP(K832,'Վարկանիշային չափորոշիչներ'!$G$6:$GE$68,4,FALSE),0)</f>
        <v>0</v>
      </c>
      <c r="AC832" s="93">
        <f>IFERROR(VLOOKUP(L832,'Վարկանիշային չափորոշիչներ'!$G$6:$GE$68,4,FALSE),0)</f>
        <v>0</v>
      </c>
      <c r="AD832" s="93">
        <f>IFERROR(VLOOKUP(M832,'Վարկանիշային չափորոշիչներ'!$G$6:$GE$68,4,FALSE),0)</f>
        <v>0</v>
      </c>
      <c r="AE832" s="93">
        <f>IFERROR(VLOOKUP(N832,'Վարկանիշային չափորոշիչներ'!$G$6:$GE$68,4,FALSE),0)</f>
        <v>0</v>
      </c>
      <c r="AF832" s="93">
        <f>IFERROR(VLOOKUP(O832,'Վարկանիշային չափորոշիչներ'!$G$6:$GE$68,4,FALSE),0)</f>
        <v>0</v>
      </c>
      <c r="AG832" s="93">
        <f>IFERROR(VLOOKUP(P832,'Վարկանիշային չափորոշիչներ'!$G$6:$GE$68,4,FALSE),0)</f>
        <v>0</v>
      </c>
      <c r="AH832" s="93">
        <f>IFERROR(VLOOKUP(Q832,'Վարկանիշային չափորոշիչներ'!$G$6:$GE$68,4,FALSE),0)</f>
        <v>0</v>
      </c>
      <c r="AI832" s="93">
        <f>IFERROR(VLOOKUP(R832,'Վարկանիշային չափորոշիչներ'!$G$6:$GE$68,4,FALSE),0)</f>
        <v>0</v>
      </c>
      <c r="AJ832" s="93">
        <f>IFERROR(VLOOKUP(S832,'Վարկանիշային չափորոշիչներ'!$G$6:$GE$68,4,FALSE),0)</f>
        <v>0</v>
      </c>
      <c r="AK832" s="93">
        <f>IFERROR(VLOOKUP(T832,'Վարկանիշային չափորոշիչներ'!$G$6:$GE$68,4,FALSE),0)</f>
        <v>0</v>
      </c>
      <c r="AL832" s="93">
        <f>IFERROR(VLOOKUP(U832,'Վարկանիշային չափորոշիչներ'!$G$6:$GE$68,4,FALSE),0)</f>
        <v>0</v>
      </c>
      <c r="AM832" s="93">
        <f>IFERROR(VLOOKUP(V832,'Վարկանիշային չափորոշիչներ'!$G$6:$GE$68,4,FALSE),0)</f>
        <v>0</v>
      </c>
      <c r="AN832" s="93">
        <f t="shared" si="203"/>
        <v>0</v>
      </c>
    </row>
    <row r="833" spans="1:40" ht="24" outlineLevel="2">
      <c r="A833" s="239">
        <v>1192</v>
      </c>
      <c r="B833" s="239">
        <v>11023</v>
      </c>
      <c r="C833" s="333" t="s">
        <v>916</v>
      </c>
      <c r="D833" s="240"/>
      <c r="E833" s="240"/>
      <c r="F833" s="276"/>
      <c r="G833" s="241"/>
      <c r="H833" s="242"/>
      <c r="I833" s="112"/>
      <c r="J833" s="112"/>
      <c r="K833" s="94"/>
      <c r="L833" s="94"/>
      <c r="M833" s="94"/>
      <c r="N833" s="94"/>
      <c r="O833" s="94"/>
      <c r="P833" s="94"/>
      <c r="Q833" s="94"/>
      <c r="R833" s="94"/>
      <c r="S833" s="94"/>
      <c r="T833" s="94"/>
      <c r="U833" s="94"/>
      <c r="V833" s="94"/>
      <c r="W833" s="93">
        <f t="shared" si="208"/>
        <v>0</v>
      </c>
      <c r="X833" s="108"/>
      <c r="Y833" s="108"/>
      <c r="Z833" s="108"/>
      <c r="AA833" s="108"/>
      <c r="AB833" s="93">
        <f>IFERROR(VLOOKUP(K833,'Վարկանիշային չափորոշիչներ'!$G$6:$GE$68,4,FALSE),0)</f>
        <v>0</v>
      </c>
      <c r="AC833" s="93">
        <f>IFERROR(VLOOKUP(L833,'Վարկանիշային չափորոշիչներ'!$G$6:$GE$68,4,FALSE),0)</f>
        <v>0</v>
      </c>
      <c r="AD833" s="93">
        <f>IFERROR(VLOOKUP(M833,'Վարկանիշային չափորոշիչներ'!$G$6:$GE$68,4,FALSE),0)</f>
        <v>0</v>
      </c>
      <c r="AE833" s="93">
        <f>IFERROR(VLOOKUP(N833,'Վարկանիշային չափորոշիչներ'!$G$6:$GE$68,4,FALSE),0)</f>
        <v>0</v>
      </c>
      <c r="AF833" s="93">
        <f>IFERROR(VLOOKUP(O833,'Վարկանիշային չափորոշիչներ'!$G$6:$GE$68,4,FALSE),0)</f>
        <v>0</v>
      </c>
      <c r="AG833" s="93">
        <f>IFERROR(VLOOKUP(P833,'Վարկանիշային չափորոշիչներ'!$G$6:$GE$68,4,FALSE),0)</f>
        <v>0</v>
      </c>
      <c r="AH833" s="93">
        <f>IFERROR(VLOOKUP(Q833,'Վարկանիշային չափորոշիչներ'!$G$6:$GE$68,4,FALSE),0)</f>
        <v>0</v>
      </c>
      <c r="AI833" s="93">
        <f>IFERROR(VLOOKUP(R833,'Վարկանիշային չափորոշիչներ'!$G$6:$GE$68,4,FALSE),0)</f>
        <v>0</v>
      </c>
      <c r="AJ833" s="93">
        <f>IFERROR(VLOOKUP(S833,'Վարկանիշային չափորոշիչներ'!$G$6:$GE$68,4,FALSE),0)</f>
        <v>0</v>
      </c>
      <c r="AK833" s="93">
        <f>IFERROR(VLOOKUP(T833,'Վարկանիշային չափորոշիչներ'!$G$6:$GE$68,4,FALSE),0)</f>
        <v>0</v>
      </c>
      <c r="AL833" s="93">
        <f>IFERROR(VLOOKUP(U833,'Վարկանիշային չափորոշիչներ'!$G$6:$GE$68,4,FALSE),0)</f>
        <v>0</v>
      </c>
      <c r="AM833" s="93">
        <f>IFERROR(VLOOKUP(V833,'Վարկանիշային չափորոշիչներ'!$G$6:$GE$68,4,FALSE),0)</f>
        <v>0</v>
      </c>
      <c r="AN833" s="93">
        <f t="shared" si="203"/>
        <v>0</v>
      </c>
    </row>
    <row r="834" spans="1:40" ht="60" outlineLevel="2">
      <c r="A834" s="239">
        <v>1192</v>
      </c>
      <c r="B834" s="239">
        <v>32003</v>
      </c>
      <c r="C834" s="333" t="s">
        <v>917</v>
      </c>
      <c r="D834" s="240"/>
      <c r="E834" s="240"/>
      <c r="F834" s="276"/>
      <c r="G834" s="242"/>
      <c r="H834" s="242"/>
      <c r="I834" s="112"/>
      <c r="J834" s="112"/>
      <c r="K834" s="94"/>
      <c r="L834" s="94"/>
      <c r="M834" s="94"/>
      <c r="N834" s="94"/>
      <c r="O834" s="94"/>
      <c r="P834" s="94"/>
      <c r="Q834" s="94"/>
      <c r="R834" s="94"/>
      <c r="S834" s="94"/>
      <c r="T834" s="94"/>
      <c r="U834" s="94"/>
      <c r="V834" s="94"/>
      <c r="W834" s="93">
        <f t="shared" si="208"/>
        <v>0</v>
      </c>
      <c r="X834" s="108"/>
      <c r="Y834" s="108"/>
      <c r="Z834" s="108"/>
      <c r="AA834" s="108"/>
      <c r="AB834" s="93">
        <f>IFERROR(VLOOKUP(K834,'Վարկանիշային չափորոշիչներ'!$G$6:$GE$68,4,FALSE),0)</f>
        <v>0</v>
      </c>
      <c r="AC834" s="93">
        <f>IFERROR(VLOOKUP(L834,'Վարկանիշային չափորոշիչներ'!$G$6:$GE$68,4,FALSE),0)</f>
        <v>0</v>
      </c>
      <c r="AD834" s="93">
        <f>IFERROR(VLOOKUP(M834,'Վարկանիշային չափորոշիչներ'!$G$6:$GE$68,4,FALSE),0)</f>
        <v>0</v>
      </c>
      <c r="AE834" s="93">
        <f>IFERROR(VLOOKUP(N834,'Վարկանիշային չափորոշիչներ'!$G$6:$GE$68,4,FALSE),0)</f>
        <v>0</v>
      </c>
      <c r="AF834" s="93">
        <f>IFERROR(VLOOKUP(O834,'Վարկանիշային չափորոշիչներ'!$G$6:$GE$68,4,FALSE),0)</f>
        <v>0</v>
      </c>
      <c r="AG834" s="93">
        <f>IFERROR(VLOOKUP(P834,'Վարկանիշային չափորոշիչներ'!$G$6:$GE$68,4,FALSE),0)</f>
        <v>0</v>
      </c>
      <c r="AH834" s="93">
        <f>IFERROR(VLOOKUP(Q834,'Վարկանիշային չափորոշիչներ'!$G$6:$GE$68,4,FALSE),0)</f>
        <v>0</v>
      </c>
      <c r="AI834" s="93">
        <f>IFERROR(VLOOKUP(R834,'Վարկանիշային չափորոշիչներ'!$G$6:$GE$68,4,FALSE),0)</f>
        <v>0</v>
      </c>
      <c r="AJ834" s="93">
        <f>IFERROR(VLOOKUP(S834,'Վարկանիշային չափորոշիչներ'!$G$6:$GE$68,4,FALSE),0)</f>
        <v>0</v>
      </c>
      <c r="AK834" s="93">
        <f>IFERROR(VLOOKUP(T834,'Վարկանիշային չափորոշիչներ'!$G$6:$GE$68,4,FALSE),0)</f>
        <v>0</v>
      </c>
      <c r="AL834" s="93">
        <f>IFERROR(VLOOKUP(U834,'Վարկանիշային չափորոշիչներ'!$G$6:$GE$68,4,FALSE),0)</f>
        <v>0</v>
      </c>
      <c r="AM834" s="93">
        <f>IFERROR(VLOOKUP(V834,'Վարկանիշային չափորոշիչներ'!$G$6:$GE$68,4,FALSE),0)</f>
        <v>0</v>
      </c>
      <c r="AN834" s="93">
        <f t="shared" si="203"/>
        <v>0</v>
      </c>
    </row>
    <row r="835" spans="1:40" ht="36" outlineLevel="2">
      <c r="A835" s="239">
        <v>1192</v>
      </c>
      <c r="B835" s="239">
        <v>11024</v>
      </c>
      <c r="C835" s="333" t="s">
        <v>918</v>
      </c>
      <c r="D835" s="240"/>
      <c r="E835" s="240"/>
      <c r="F835" s="276"/>
      <c r="G835" s="242"/>
      <c r="H835" s="242"/>
      <c r="I835" s="112"/>
      <c r="J835" s="112"/>
      <c r="K835" s="94"/>
      <c r="L835" s="94"/>
      <c r="M835" s="94"/>
      <c r="N835" s="94"/>
      <c r="O835" s="94"/>
      <c r="P835" s="94"/>
      <c r="Q835" s="94"/>
      <c r="R835" s="94"/>
      <c r="S835" s="94"/>
      <c r="T835" s="94"/>
      <c r="U835" s="94"/>
      <c r="V835" s="94"/>
      <c r="W835" s="93">
        <f t="shared" si="208"/>
        <v>0</v>
      </c>
      <c r="X835" s="108"/>
      <c r="Y835" s="108"/>
      <c r="Z835" s="108"/>
      <c r="AA835" s="108"/>
      <c r="AB835" s="93">
        <f>IFERROR(VLOOKUP(K835,'Վարկանիշային չափորոշիչներ'!$G$6:$GE$68,4,FALSE),0)</f>
        <v>0</v>
      </c>
      <c r="AC835" s="93">
        <f>IFERROR(VLOOKUP(L835,'Վարկանիշային չափորոշիչներ'!$G$6:$GE$68,4,FALSE),0)</f>
        <v>0</v>
      </c>
      <c r="AD835" s="93">
        <f>IFERROR(VLOOKUP(M835,'Վարկանիշային չափորոշիչներ'!$G$6:$GE$68,4,FALSE),0)</f>
        <v>0</v>
      </c>
      <c r="AE835" s="93">
        <f>IFERROR(VLOOKUP(N835,'Վարկանիշային չափորոշիչներ'!$G$6:$GE$68,4,FALSE),0)</f>
        <v>0</v>
      </c>
      <c r="AF835" s="93">
        <f>IFERROR(VLOOKUP(O835,'Վարկանիշային չափորոշիչներ'!$G$6:$GE$68,4,FALSE),0)</f>
        <v>0</v>
      </c>
      <c r="AG835" s="93">
        <f>IFERROR(VLOOKUP(P835,'Վարկանիշային չափորոշիչներ'!$G$6:$GE$68,4,FALSE),0)</f>
        <v>0</v>
      </c>
      <c r="AH835" s="93">
        <f>IFERROR(VLOOKUP(Q835,'Վարկանիշային չափորոշիչներ'!$G$6:$GE$68,4,FALSE),0)</f>
        <v>0</v>
      </c>
      <c r="AI835" s="93">
        <f>IFERROR(VLOOKUP(R835,'Վարկանիշային չափորոշիչներ'!$G$6:$GE$68,4,FALSE),0)</f>
        <v>0</v>
      </c>
      <c r="AJ835" s="93">
        <f>IFERROR(VLOOKUP(S835,'Վարկանիշային չափորոշիչներ'!$G$6:$GE$68,4,FALSE),0)</f>
        <v>0</v>
      </c>
      <c r="AK835" s="93">
        <f>IFERROR(VLOOKUP(T835,'Վարկանիշային չափորոշիչներ'!$G$6:$GE$68,4,FALSE),0)</f>
        <v>0</v>
      </c>
      <c r="AL835" s="93">
        <f>IFERROR(VLOOKUP(U835,'Վարկանիշային չափորոշիչներ'!$G$6:$GE$68,4,FALSE),0)</f>
        <v>0</v>
      </c>
      <c r="AM835" s="93">
        <f>IFERROR(VLOOKUP(V835,'Վարկանիշային չափորոշիչներ'!$G$6:$GE$68,4,FALSE),0)</f>
        <v>0</v>
      </c>
      <c r="AN835" s="93">
        <f t="shared" si="203"/>
        <v>0</v>
      </c>
    </row>
    <row r="836" spans="1:40" outlineLevel="2">
      <c r="A836" s="239">
        <v>1192</v>
      </c>
      <c r="B836" s="239">
        <v>32007</v>
      </c>
      <c r="C836" s="333" t="s">
        <v>919</v>
      </c>
      <c r="D836" s="240"/>
      <c r="E836" s="240"/>
      <c r="F836" s="276"/>
      <c r="G836" s="242"/>
      <c r="H836" s="242"/>
      <c r="I836" s="112"/>
      <c r="J836" s="112"/>
      <c r="K836" s="94"/>
      <c r="L836" s="94"/>
      <c r="M836" s="94"/>
      <c r="N836" s="94"/>
      <c r="O836" s="94"/>
      <c r="P836" s="94"/>
      <c r="Q836" s="94"/>
      <c r="R836" s="94"/>
      <c r="S836" s="94"/>
      <c r="T836" s="94"/>
      <c r="U836" s="94"/>
      <c r="V836" s="94"/>
      <c r="W836" s="93">
        <f t="shared" si="208"/>
        <v>0</v>
      </c>
      <c r="X836" s="108"/>
      <c r="Y836" s="108"/>
      <c r="Z836" s="108"/>
      <c r="AA836" s="108"/>
      <c r="AB836" s="93">
        <f>IFERROR(VLOOKUP(K836,'Վարկանիշային չափորոշիչներ'!$G$6:$GE$68,4,FALSE),0)</f>
        <v>0</v>
      </c>
      <c r="AC836" s="93">
        <f>IFERROR(VLOOKUP(L836,'Վարկանիշային չափորոշիչներ'!$G$6:$GE$68,4,FALSE),0)</f>
        <v>0</v>
      </c>
      <c r="AD836" s="93">
        <f>IFERROR(VLOOKUP(M836,'Վարկանիշային չափորոշիչներ'!$G$6:$GE$68,4,FALSE),0)</f>
        <v>0</v>
      </c>
      <c r="AE836" s="93">
        <f>IFERROR(VLOOKUP(N836,'Վարկանիշային չափորոշիչներ'!$G$6:$GE$68,4,FALSE),0)</f>
        <v>0</v>
      </c>
      <c r="AF836" s="93">
        <f>IFERROR(VLOOKUP(O836,'Վարկանիշային չափորոշիչներ'!$G$6:$GE$68,4,FALSE),0)</f>
        <v>0</v>
      </c>
      <c r="AG836" s="93">
        <f>IFERROR(VLOOKUP(P836,'Վարկանիշային չափորոշիչներ'!$G$6:$GE$68,4,FALSE),0)</f>
        <v>0</v>
      </c>
      <c r="AH836" s="93">
        <f>IFERROR(VLOOKUP(Q836,'Վարկանիշային չափորոշիչներ'!$G$6:$GE$68,4,FALSE),0)</f>
        <v>0</v>
      </c>
      <c r="AI836" s="93">
        <f>IFERROR(VLOOKUP(R836,'Վարկանիշային չափորոշիչներ'!$G$6:$GE$68,4,FALSE),0)</f>
        <v>0</v>
      </c>
      <c r="AJ836" s="93">
        <f>IFERROR(VLOOKUP(S836,'Վարկանիշային չափորոշիչներ'!$G$6:$GE$68,4,FALSE),0)</f>
        <v>0</v>
      </c>
      <c r="AK836" s="93">
        <f>IFERROR(VLOOKUP(T836,'Վարկանիշային չափորոշիչներ'!$G$6:$GE$68,4,FALSE),0)</f>
        <v>0</v>
      </c>
      <c r="AL836" s="93">
        <f>IFERROR(VLOOKUP(U836,'Վարկանիշային չափորոշիչներ'!$G$6:$GE$68,4,FALSE),0)</f>
        <v>0</v>
      </c>
      <c r="AM836" s="93">
        <f>IFERROR(VLOOKUP(V836,'Վարկանիշային չափորոշիչներ'!$G$6:$GE$68,4,FALSE),0)</f>
        <v>0</v>
      </c>
      <c r="AN836" s="93">
        <f t="shared" si="203"/>
        <v>0</v>
      </c>
    </row>
    <row r="837" spans="1:40" ht="36" outlineLevel="2">
      <c r="A837" s="239">
        <v>1192</v>
      </c>
      <c r="B837" s="239">
        <v>12004</v>
      </c>
      <c r="C837" s="333" t="s">
        <v>827</v>
      </c>
      <c r="D837" s="240"/>
      <c r="E837" s="240"/>
      <c r="F837" s="276"/>
      <c r="G837" s="242"/>
      <c r="H837" s="242"/>
      <c r="I837" s="112"/>
      <c r="J837" s="112"/>
      <c r="K837" s="94"/>
      <c r="L837" s="94"/>
      <c r="M837" s="94"/>
      <c r="N837" s="94"/>
      <c r="O837" s="94"/>
      <c r="P837" s="94"/>
      <c r="Q837" s="94"/>
      <c r="R837" s="94"/>
      <c r="S837" s="94"/>
      <c r="T837" s="94"/>
      <c r="U837" s="94"/>
      <c r="V837" s="94"/>
      <c r="W837" s="93">
        <f t="shared" si="208"/>
        <v>0</v>
      </c>
      <c r="X837" s="108"/>
      <c r="Y837" s="108"/>
      <c r="Z837" s="108"/>
      <c r="AA837" s="108"/>
      <c r="AB837" s="93">
        <f>IFERROR(VLOOKUP(K837,'Վարկանիշային չափորոշիչներ'!$G$6:$GE$68,4,FALSE),0)</f>
        <v>0</v>
      </c>
      <c r="AC837" s="93">
        <f>IFERROR(VLOOKUP(L837,'Վարկանիշային չափորոշիչներ'!$G$6:$GE$68,4,FALSE),0)</f>
        <v>0</v>
      </c>
      <c r="AD837" s="93">
        <f>IFERROR(VLOOKUP(M837,'Վարկանիշային չափորոշիչներ'!$G$6:$GE$68,4,FALSE),0)</f>
        <v>0</v>
      </c>
      <c r="AE837" s="93">
        <f>IFERROR(VLOOKUP(N837,'Վարկանիշային չափորոշիչներ'!$G$6:$GE$68,4,FALSE),0)</f>
        <v>0</v>
      </c>
      <c r="AF837" s="93">
        <f>IFERROR(VLOOKUP(O837,'Վարկանիշային չափորոշիչներ'!$G$6:$GE$68,4,FALSE),0)</f>
        <v>0</v>
      </c>
      <c r="AG837" s="93">
        <f>IFERROR(VLOOKUP(P837,'Վարկանիշային չափորոշիչներ'!$G$6:$GE$68,4,FALSE),0)</f>
        <v>0</v>
      </c>
      <c r="AH837" s="93">
        <f>IFERROR(VLOOKUP(Q837,'Վարկանիշային չափորոշիչներ'!$G$6:$GE$68,4,FALSE),0)</f>
        <v>0</v>
      </c>
      <c r="AI837" s="93">
        <f>IFERROR(VLOOKUP(R837,'Վարկանիշային չափորոշիչներ'!$G$6:$GE$68,4,FALSE),0)</f>
        <v>0</v>
      </c>
      <c r="AJ837" s="93">
        <f>IFERROR(VLOOKUP(S837,'Վարկանիշային չափորոշիչներ'!$G$6:$GE$68,4,FALSE),0)</f>
        <v>0</v>
      </c>
      <c r="AK837" s="93">
        <f>IFERROR(VLOOKUP(T837,'Վարկանիշային չափորոշիչներ'!$G$6:$GE$68,4,FALSE),0)</f>
        <v>0</v>
      </c>
      <c r="AL837" s="93">
        <f>IFERROR(VLOOKUP(U837,'Վարկանիշային չափորոշիչներ'!$G$6:$GE$68,4,FALSE),0)</f>
        <v>0</v>
      </c>
      <c r="AM837" s="93">
        <f>IFERROR(VLOOKUP(V837,'Վարկանիշային չափորոշիչներ'!$G$6:$GE$68,4,FALSE),0)</f>
        <v>0</v>
      </c>
      <c r="AN837" s="93">
        <f t="shared" si="203"/>
        <v>0</v>
      </c>
    </row>
    <row r="838" spans="1:40" ht="48" outlineLevel="2">
      <c r="A838" s="239">
        <v>1192</v>
      </c>
      <c r="B838" s="239">
        <v>32006</v>
      </c>
      <c r="C838" s="333" t="s">
        <v>920</v>
      </c>
      <c r="D838" s="240"/>
      <c r="E838" s="240"/>
      <c r="F838" s="273"/>
      <c r="G838" s="241"/>
      <c r="H838" s="242"/>
      <c r="I838" s="112"/>
      <c r="J838" s="112"/>
      <c r="K838" s="94"/>
      <c r="L838" s="94"/>
      <c r="M838" s="94"/>
      <c r="N838" s="94"/>
      <c r="O838" s="94"/>
      <c r="P838" s="94"/>
      <c r="Q838" s="94"/>
      <c r="R838" s="94"/>
      <c r="S838" s="94"/>
      <c r="T838" s="94"/>
      <c r="U838" s="94"/>
      <c r="V838" s="94"/>
      <c r="W838" s="93">
        <f t="shared" si="208"/>
        <v>0</v>
      </c>
      <c r="X838" s="108"/>
      <c r="Y838" s="108"/>
      <c r="Z838" s="108"/>
      <c r="AA838" s="108"/>
      <c r="AB838" s="93">
        <f>IFERROR(VLOOKUP(K838,'Վարկանիշային չափորոշիչներ'!$G$6:$GE$68,4,FALSE),0)</f>
        <v>0</v>
      </c>
      <c r="AC838" s="93">
        <f>IFERROR(VLOOKUP(L838,'Վարկանիշային չափորոշիչներ'!$G$6:$GE$68,4,FALSE),0)</f>
        <v>0</v>
      </c>
      <c r="AD838" s="93">
        <f>IFERROR(VLOOKUP(M838,'Վարկանիշային չափորոշիչներ'!$G$6:$GE$68,4,FALSE),0)</f>
        <v>0</v>
      </c>
      <c r="AE838" s="93">
        <f>IFERROR(VLOOKUP(N838,'Վարկանիշային չափորոշիչներ'!$G$6:$GE$68,4,FALSE),0)</f>
        <v>0</v>
      </c>
      <c r="AF838" s="93">
        <f>IFERROR(VLOOKUP(O838,'Վարկանիշային չափորոշիչներ'!$G$6:$GE$68,4,FALSE),0)</f>
        <v>0</v>
      </c>
      <c r="AG838" s="93">
        <f>IFERROR(VLOOKUP(P838,'Վարկանիշային չափորոշիչներ'!$G$6:$GE$68,4,FALSE),0)</f>
        <v>0</v>
      </c>
      <c r="AH838" s="93">
        <f>IFERROR(VLOOKUP(Q838,'Վարկանիշային չափորոշիչներ'!$G$6:$GE$68,4,FALSE),0)</f>
        <v>0</v>
      </c>
      <c r="AI838" s="93">
        <f>IFERROR(VLOOKUP(R838,'Վարկանիշային չափորոշիչներ'!$G$6:$GE$68,4,FALSE),0)</f>
        <v>0</v>
      </c>
      <c r="AJ838" s="93">
        <f>IFERROR(VLOOKUP(S838,'Վարկանիշային չափորոշիչներ'!$G$6:$GE$68,4,FALSE),0)</f>
        <v>0</v>
      </c>
      <c r="AK838" s="93">
        <f>IFERROR(VLOOKUP(T838,'Վարկանիշային չափորոշիչներ'!$G$6:$GE$68,4,FALSE),0)</f>
        <v>0</v>
      </c>
      <c r="AL838" s="93">
        <f>IFERROR(VLOOKUP(U838,'Վարկանիշային չափորոշիչներ'!$G$6:$GE$68,4,FALSE),0)</f>
        <v>0</v>
      </c>
      <c r="AM838" s="93">
        <f>IFERROR(VLOOKUP(V838,'Վարկանիշային չափորոշիչներ'!$G$6:$GE$68,4,FALSE),0)</f>
        <v>0</v>
      </c>
      <c r="AN838" s="93">
        <f t="shared" si="203"/>
        <v>0</v>
      </c>
    </row>
    <row r="839" spans="1:40" outlineLevel="1">
      <c r="A839" s="236">
        <v>1193</v>
      </c>
      <c r="B839" s="283"/>
      <c r="C839" s="366" t="s">
        <v>921</v>
      </c>
      <c r="D839" s="237">
        <f>SUM(D840:D844)</f>
        <v>0</v>
      </c>
      <c r="E839" s="237">
        <f>SUM(E840:E844)</f>
        <v>0</v>
      </c>
      <c r="F839" s="238">
        <f t="shared" ref="F839:H839" si="209">SUM(F840:F844)</f>
        <v>0</v>
      </c>
      <c r="G839" s="238">
        <f t="shared" si="209"/>
        <v>0</v>
      </c>
      <c r="H839" s="238">
        <f t="shared" si="209"/>
        <v>0</v>
      </c>
      <c r="I839" s="114" t="s">
        <v>79</v>
      </c>
      <c r="J839" s="114" t="s">
        <v>79</v>
      </c>
      <c r="K839" s="114" t="s">
        <v>79</v>
      </c>
      <c r="L839" s="114" t="s">
        <v>79</v>
      </c>
      <c r="M839" s="114" t="s">
        <v>79</v>
      </c>
      <c r="N839" s="114" t="s">
        <v>79</v>
      </c>
      <c r="O839" s="114" t="s">
        <v>79</v>
      </c>
      <c r="P839" s="114" t="s">
        <v>79</v>
      </c>
      <c r="Q839" s="114" t="s">
        <v>79</v>
      </c>
      <c r="R839" s="114" t="s">
        <v>79</v>
      </c>
      <c r="S839" s="114" t="s">
        <v>79</v>
      </c>
      <c r="T839" s="114" t="s">
        <v>79</v>
      </c>
      <c r="U839" s="114" t="s">
        <v>79</v>
      </c>
      <c r="V839" s="114" t="s">
        <v>79</v>
      </c>
      <c r="W839" s="114" t="s">
        <v>79</v>
      </c>
      <c r="X839" s="108"/>
      <c r="Y839" s="108"/>
      <c r="Z839" s="108"/>
      <c r="AA839" s="108"/>
      <c r="AB839" s="93">
        <f>IFERROR(VLOOKUP(K839,'Վարկանիշային չափորոշիչներ'!$G$6:$GE$68,4,FALSE),0)</f>
        <v>0</v>
      </c>
      <c r="AC839" s="93">
        <f>IFERROR(VLOOKUP(L839,'Վարկանիշային չափորոշիչներ'!$G$6:$GE$68,4,FALSE),0)</f>
        <v>0</v>
      </c>
      <c r="AD839" s="93">
        <f>IFERROR(VLOOKUP(M839,'Վարկանիշային չափորոշիչներ'!$G$6:$GE$68,4,FALSE),0)</f>
        <v>0</v>
      </c>
      <c r="AE839" s="93">
        <f>IFERROR(VLOOKUP(N839,'Վարկանիշային չափորոշիչներ'!$G$6:$GE$68,4,FALSE),0)</f>
        <v>0</v>
      </c>
      <c r="AF839" s="93">
        <f>IFERROR(VLOOKUP(O839,'Վարկանիշային չափորոշիչներ'!$G$6:$GE$68,4,FALSE),0)</f>
        <v>0</v>
      </c>
      <c r="AG839" s="93">
        <f>IFERROR(VLOOKUP(P839,'Վարկանիշային չափորոշիչներ'!$G$6:$GE$68,4,FALSE),0)</f>
        <v>0</v>
      </c>
      <c r="AH839" s="93">
        <f>IFERROR(VLOOKUP(Q839,'Վարկանիշային չափորոշիչներ'!$G$6:$GE$68,4,FALSE),0)</f>
        <v>0</v>
      </c>
      <c r="AI839" s="93">
        <f>IFERROR(VLOOKUP(R839,'Վարկանիշային չափորոշիչներ'!$G$6:$GE$68,4,FALSE),0)</f>
        <v>0</v>
      </c>
      <c r="AJ839" s="93">
        <f>IFERROR(VLOOKUP(S839,'Վարկանիշային չափորոշիչներ'!$G$6:$GE$68,4,FALSE),0)</f>
        <v>0</v>
      </c>
      <c r="AK839" s="93">
        <f>IFERROR(VLOOKUP(T839,'Վարկանիշային չափորոշիչներ'!$G$6:$GE$68,4,FALSE),0)</f>
        <v>0</v>
      </c>
      <c r="AL839" s="93">
        <f>IFERROR(VLOOKUP(U839,'Վարկանիշային չափորոշիչներ'!$G$6:$GE$68,4,FALSE),0)</f>
        <v>0</v>
      </c>
      <c r="AM839" s="93">
        <f>IFERROR(VLOOKUP(V839,'Վարկանիշային չափորոշիչներ'!$G$6:$GE$68,4,FALSE),0)</f>
        <v>0</v>
      </c>
      <c r="AN839" s="93">
        <f t="shared" si="203"/>
        <v>0</v>
      </c>
    </row>
    <row r="840" spans="1:40" ht="36" outlineLevel="2">
      <c r="A840" s="239">
        <v>1193</v>
      </c>
      <c r="B840" s="239">
        <v>11001</v>
      </c>
      <c r="C840" s="333" t="s">
        <v>922</v>
      </c>
      <c r="D840" s="240"/>
      <c r="E840" s="240"/>
      <c r="F840" s="242"/>
      <c r="G840" s="242"/>
      <c r="H840" s="242"/>
      <c r="I840" s="112"/>
      <c r="J840" s="112"/>
      <c r="K840" s="94"/>
      <c r="L840" s="94"/>
      <c r="M840" s="94"/>
      <c r="N840" s="94"/>
      <c r="O840" s="94"/>
      <c r="P840" s="94"/>
      <c r="Q840" s="94"/>
      <c r="R840" s="94"/>
      <c r="S840" s="94"/>
      <c r="T840" s="94"/>
      <c r="U840" s="94"/>
      <c r="V840" s="94"/>
      <c r="W840" s="93">
        <f t="shared" ref="W840:W844" si="210">AN840</f>
        <v>0</v>
      </c>
      <c r="X840" s="108"/>
      <c r="Y840" s="108"/>
      <c r="Z840" s="108"/>
      <c r="AA840" s="108"/>
      <c r="AB840" s="93">
        <f>IFERROR(VLOOKUP(K840,'Վարկանիշային չափորոշիչներ'!$G$6:$GE$68,4,FALSE),0)</f>
        <v>0</v>
      </c>
      <c r="AC840" s="93">
        <f>IFERROR(VLOOKUP(L840,'Վարկանիշային չափորոշիչներ'!$G$6:$GE$68,4,FALSE),0)</f>
        <v>0</v>
      </c>
      <c r="AD840" s="93">
        <f>IFERROR(VLOOKUP(M840,'Վարկանիշային չափորոշիչներ'!$G$6:$GE$68,4,FALSE),0)</f>
        <v>0</v>
      </c>
      <c r="AE840" s="93">
        <f>IFERROR(VLOOKUP(N840,'Վարկանիշային չափորոշիչներ'!$G$6:$GE$68,4,FALSE),0)</f>
        <v>0</v>
      </c>
      <c r="AF840" s="93">
        <f>IFERROR(VLOOKUP(O840,'Վարկանիշային չափորոշիչներ'!$G$6:$GE$68,4,FALSE),0)</f>
        <v>0</v>
      </c>
      <c r="AG840" s="93">
        <f>IFERROR(VLOOKUP(P840,'Վարկանիշային չափորոշիչներ'!$G$6:$GE$68,4,FALSE),0)</f>
        <v>0</v>
      </c>
      <c r="AH840" s="93">
        <f>IFERROR(VLOOKUP(Q840,'Վարկանիշային չափորոշիչներ'!$G$6:$GE$68,4,FALSE),0)</f>
        <v>0</v>
      </c>
      <c r="AI840" s="93">
        <f>IFERROR(VLOOKUP(R840,'Վարկանիշային չափորոշիչներ'!$G$6:$GE$68,4,FALSE),0)</f>
        <v>0</v>
      </c>
      <c r="AJ840" s="93">
        <f>IFERROR(VLOOKUP(S840,'Վարկանիշային չափորոշիչներ'!$G$6:$GE$68,4,FALSE),0)</f>
        <v>0</v>
      </c>
      <c r="AK840" s="93">
        <f>IFERROR(VLOOKUP(T840,'Վարկանիշային չափորոշիչներ'!$G$6:$GE$68,4,FALSE),0)</f>
        <v>0</v>
      </c>
      <c r="AL840" s="93">
        <f>IFERROR(VLOOKUP(U840,'Վարկանիշային չափորոշիչներ'!$G$6:$GE$68,4,FALSE),0)</f>
        <v>0</v>
      </c>
      <c r="AM840" s="93">
        <f>IFERROR(VLOOKUP(V840,'Վարկանիշային չափորոշիչներ'!$G$6:$GE$68,4,FALSE),0)</f>
        <v>0</v>
      </c>
      <c r="AN840" s="93">
        <f t="shared" si="203"/>
        <v>0</v>
      </c>
    </row>
    <row r="841" spans="1:40" ht="24" outlineLevel="2">
      <c r="A841" s="239">
        <v>1193</v>
      </c>
      <c r="B841" s="239">
        <v>11002</v>
      </c>
      <c r="C841" s="333" t="s">
        <v>923</v>
      </c>
      <c r="D841" s="240"/>
      <c r="E841" s="240"/>
      <c r="F841" s="242"/>
      <c r="G841" s="242"/>
      <c r="H841" s="242"/>
      <c r="I841" s="112"/>
      <c r="J841" s="112"/>
      <c r="K841" s="94"/>
      <c r="L841" s="94"/>
      <c r="M841" s="94"/>
      <c r="N841" s="94"/>
      <c r="O841" s="94"/>
      <c r="P841" s="94"/>
      <c r="Q841" s="94"/>
      <c r="R841" s="94"/>
      <c r="S841" s="94"/>
      <c r="T841" s="94"/>
      <c r="U841" s="94"/>
      <c r="V841" s="94"/>
      <c r="W841" s="93">
        <f t="shared" si="210"/>
        <v>0</v>
      </c>
      <c r="X841" s="108"/>
      <c r="Y841" s="108"/>
      <c r="Z841" s="108"/>
      <c r="AA841" s="108"/>
      <c r="AB841" s="93">
        <f>IFERROR(VLOOKUP(K841,'Վարկանիշային չափորոշիչներ'!$G$6:$GE$68,4,FALSE),0)</f>
        <v>0</v>
      </c>
      <c r="AC841" s="93">
        <f>IFERROR(VLOOKUP(L841,'Վարկանիշային չափորոշիչներ'!$G$6:$GE$68,4,FALSE),0)</f>
        <v>0</v>
      </c>
      <c r="AD841" s="93">
        <f>IFERROR(VLOOKUP(M841,'Վարկանիշային չափորոշիչներ'!$G$6:$GE$68,4,FALSE),0)</f>
        <v>0</v>
      </c>
      <c r="AE841" s="93">
        <f>IFERROR(VLOOKUP(N841,'Վարկանիշային չափորոշիչներ'!$G$6:$GE$68,4,FALSE),0)</f>
        <v>0</v>
      </c>
      <c r="AF841" s="93">
        <f>IFERROR(VLOOKUP(O841,'Վարկանիշային չափորոշիչներ'!$G$6:$GE$68,4,FALSE),0)</f>
        <v>0</v>
      </c>
      <c r="AG841" s="93">
        <f>IFERROR(VLOOKUP(P841,'Վարկանիշային չափորոշիչներ'!$G$6:$GE$68,4,FALSE),0)</f>
        <v>0</v>
      </c>
      <c r="AH841" s="93">
        <f>IFERROR(VLOOKUP(Q841,'Վարկանիշային չափորոշիչներ'!$G$6:$GE$68,4,FALSE),0)</f>
        <v>0</v>
      </c>
      <c r="AI841" s="93">
        <f>IFERROR(VLOOKUP(R841,'Վարկանիշային չափորոշիչներ'!$G$6:$GE$68,4,FALSE),0)</f>
        <v>0</v>
      </c>
      <c r="AJ841" s="93">
        <f>IFERROR(VLOOKUP(S841,'Վարկանիշային չափորոշիչներ'!$G$6:$GE$68,4,FALSE),0)</f>
        <v>0</v>
      </c>
      <c r="AK841" s="93">
        <f>IFERROR(VLOOKUP(T841,'Վարկանիշային չափորոշիչներ'!$G$6:$GE$68,4,FALSE),0)</f>
        <v>0</v>
      </c>
      <c r="AL841" s="93">
        <f>IFERROR(VLOOKUP(U841,'Վարկանիշային չափորոշիչներ'!$G$6:$GE$68,4,FALSE),0)</f>
        <v>0</v>
      </c>
      <c r="AM841" s="93">
        <f>IFERROR(VLOOKUP(V841,'Վարկանիշային չափորոշիչներ'!$G$6:$GE$68,4,FALSE),0)</f>
        <v>0</v>
      </c>
      <c r="AN841" s="93">
        <f t="shared" si="203"/>
        <v>0</v>
      </c>
    </row>
    <row r="842" spans="1:40" ht="48" outlineLevel="2">
      <c r="A842" s="239">
        <v>1193</v>
      </c>
      <c r="B842" s="239">
        <v>11003</v>
      </c>
      <c r="C842" s="333" t="s">
        <v>924</v>
      </c>
      <c r="D842" s="240"/>
      <c r="E842" s="240"/>
      <c r="F842" s="241"/>
      <c r="G842" s="242"/>
      <c r="H842" s="242"/>
      <c r="I842" s="112"/>
      <c r="J842" s="112"/>
      <c r="K842" s="94"/>
      <c r="L842" s="94"/>
      <c r="M842" s="94"/>
      <c r="N842" s="94"/>
      <c r="O842" s="94"/>
      <c r="P842" s="94"/>
      <c r="Q842" s="94"/>
      <c r="R842" s="94"/>
      <c r="S842" s="94"/>
      <c r="T842" s="94"/>
      <c r="U842" s="94"/>
      <c r="V842" s="94"/>
      <c r="W842" s="93">
        <f t="shared" si="210"/>
        <v>0</v>
      </c>
      <c r="X842" s="108"/>
      <c r="Y842" s="108"/>
      <c r="Z842" s="108"/>
      <c r="AA842" s="108"/>
      <c r="AB842" s="93">
        <f>IFERROR(VLOOKUP(K842,'Վարկանիշային չափորոշիչներ'!$G$6:$GE$68,4,FALSE),0)</f>
        <v>0</v>
      </c>
      <c r="AC842" s="93">
        <f>IFERROR(VLOOKUP(L842,'Վարկանիշային չափորոշիչներ'!$G$6:$GE$68,4,FALSE),0)</f>
        <v>0</v>
      </c>
      <c r="AD842" s="93">
        <f>IFERROR(VLOOKUP(M842,'Վարկանիշային չափորոշիչներ'!$G$6:$GE$68,4,FALSE),0)</f>
        <v>0</v>
      </c>
      <c r="AE842" s="93">
        <f>IFERROR(VLOOKUP(N842,'Վարկանիշային չափորոշիչներ'!$G$6:$GE$68,4,FALSE),0)</f>
        <v>0</v>
      </c>
      <c r="AF842" s="93">
        <f>IFERROR(VLOOKUP(O842,'Վարկանիշային չափորոշիչներ'!$G$6:$GE$68,4,FALSE),0)</f>
        <v>0</v>
      </c>
      <c r="AG842" s="93">
        <f>IFERROR(VLOOKUP(P842,'Վարկանիշային չափորոշիչներ'!$G$6:$GE$68,4,FALSE),0)</f>
        <v>0</v>
      </c>
      <c r="AH842" s="93">
        <f>IFERROR(VLOOKUP(Q842,'Վարկանիշային չափորոշիչներ'!$G$6:$GE$68,4,FALSE),0)</f>
        <v>0</v>
      </c>
      <c r="AI842" s="93">
        <f>IFERROR(VLOOKUP(R842,'Վարկանիշային չափորոշիչներ'!$G$6:$GE$68,4,FALSE),0)</f>
        <v>0</v>
      </c>
      <c r="AJ842" s="93">
        <f>IFERROR(VLOOKUP(S842,'Վարկանիշային չափորոշիչներ'!$G$6:$GE$68,4,FALSE),0)</f>
        <v>0</v>
      </c>
      <c r="AK842" s="93">
        <f>IFERROR(VLOOKUP(T842,'Վարկանիշային չափորոշիչներ'!$G$6:$GE$68,4,FALSE),0)</f>
        <v>0</v>
      </c>
      <c r="AL842" s="93">
        <f>IFERROR(VLOOKUP(U842,'Վարկանիշային չափորոշիչներ'!$G$6:$GE$68,4,FALSE),0)</f>
        <v>0</v>
      </c>
      <c r="AM842" s="93">
        <f>IFERROR(VLOOKUP(V842,'Վարկանիշային չափորոշիչներ'!$G$6:$GE$68,4,FALSE),0)</f>
        <v>0</v>
      </c>
      <c r="AN842" s="93">
        <f t="shared" si="203"/>
        <v>0</v>
      </c>
    </row>
    <row r="843" spans="1:40" ht="60" outlineLevel="2">
      <c r="A843" s="239">
        <v>1193</v>
      </c>
      <c r="B843" s="331">
        <v>12018</v>
      </c>
      <c r="C843" s="333" t="s">
        <v>925</v>
      </c>
      <c r="D843" s="240"/>
      <c r="E843" s="240"/>
      <c r="F843" s="242"/>
      <c r="G843" s="242"/>
      <c r="H843" s="242"/>
      <c r="I843" s="112"/>
      <c r="J843" s="112"/>
      <c r="K843" s="94"/>
      <c r="L843" s="94"/>
      <c r="M843" s="94"/>
      <c r="N843" s="94"/>
      <c r="O843" s="94"/>
      <c r="P843" s="94"/>
      <c r="Q843" s="94"/>
      <c r="R843" s="94"/>
      <c r="S843" s="94"/>
      <c r="T843" s="94"/>
      <c r="U843" s="94"/>
      <c r="V843" s="94"/>
      <c r="W843" s="93">
        <f t="shared" si="210"/>
        <v>0</v>
      </c>
      <c r="X843" s="108"/>
      <c r="Y843" s="108"/>
      <c r="Z843" s="108"/>
      <c r="AA843" s="108"/>
      <c r="AB843" s="93">
        <f>IFERROR(VLOOKUP(K843,'Վարկանիշային չափորոշիչներ'!$G$6:$GE$68,4,FALSE),0)</f>
        <v>0</v>
      </c>
      <c r="AC843" s="93">
        <f>IFERROR(VLOOKUP(L843,'Վարկանիշային չափորոշիչներ'!$G$6:$GE$68,4,FALSE),0)</f>
        <v>0</v>
      </c>
      <c r="AD843" s="93">
        <f>IFERROR(VLOOKUP(M843,'Վարկանիշային չափորոշիչներ'!$G$6:$GE$68,4,FALSE),0)</f>
        <v>0</v>
      </c>
      <c r="AE843" s="93">
        <f>IFERROR(VLOOKUP(N843,'Վարկանիշային չափորոշիչներ'!$G$6:$GE$68,4,FALSE),0)</f>
        <v>0</v>
      </c>
      <c r="AF843" s="93">
        <f>IFERROR(VLOOKUP(O843,'Վարկանիշային չափորոշիչներ'!$G$6:$GE$68,4,FALSE),0)</f>
        <v>0</v>
      </c>
      <c r="AG843" s="93">
        <f>IFERROR(VLOOKUP(P843,'Վարկանիշային չափորոշիչներ'!$G$6:$GE$68,4,FALSE),0)</f>
        <v>0</v>
      </c>
      <c r="AH843" s="93">
        <f>IFERROR(VLOOKUP(Q843,'Վարկանիշային չափորոշիչներ'!$G$6:$GE$68,4,FALSE),0)</f>
        <v>0</v>
      </c>
      <c r="AI843" s="93">
        <f>IFERROR(VLOOKUP(R843,'Վարկանիշային չափորոշիչներ'!$G$6:$GE$68,4,FALSE),0)</f>
        <v>0</v>
      </c>
      <c r="AJ843" s="93">
        <f>IFERROR(VLOOKUP(S843,'Վարկանիշային չափորոշիչներ'!$G$6:$GE$68,4,FALSE),0)</f>
        <v>0</v>
      </c>
      <c r="AK843" s="93">
        <f>IFERROR(VLOOKUP(T843,'Վարկանիշային չափորոշիչներ'!$G$6:$GE$68,4,FALSE),0)</f>
        <v>0</v>
      </c>
      <c r="AL843" s="93">
        <f>IFERROR(VLOOKUP(U843,'Վարկանիշային չափորոշիչներ'!$G$6:$GE$68,4,FALSE),0)</f>
        <v>0</v>
      </c>
      <c r="AM843" s="93">
        <f>IFERROR(VLOOKUP(V843,'Վարկանիշային չափորոշիչներ'!$G$6:$GE$68,4,FALSE),0)</f>
        <v>0</v>
      </c>
      <c r="AN843" s="93">
        <f t="shared" si="203"/>
        <v>0</v>
      </c>
    </row>
    <row r="844" spans="1:40" ht="36" outlineLevel="2">
      <c r="A844" s="239">
        <v>1193</v>
      </c>
      <c r="B844" s="239">
        <v>31001</v>
      </c>
      <c r="C844" s="333" t="s">
        <v>926</v>
      </c>
      <c r="D844" s="240"/>
      <c r="E844" s="240"/>
      <c r="F844" s="241"/>
      <c r="G844" s="242"/>
      <c r="H844" s="242"/>
      <c r="I844" s="112"/>
      <c r="J844" s="112"/>
      <c r="K844" s="94"/>
      <c r="L844" s="94"/>
      <c r="M844" s="94"/>
      <c r="N844" s="94"/>
      <c r="O844" s="94"/>
      <c r="P844" s="94"/>
      <c r="Q844" s="94"/>
      <c r="R844" s="94"/>
      <c r="S844" s="94"/>
      <c r="T844" s="94"/>
      <c r="U844" s="94"/>
      <c r="V844" s="94"/>
      <c r="W844" s="93">
        <f t="shared" si="210"/>
        <v>0</v>
      </c>
      <c r="X844" s="108"/>
      <c r="Y844" s="108"/>
      <c r="Z844" s="108"/>
      <c r="AA844" s="108"/>
      <c r="AB844" s="93">
        <f>IFERROR(VLOOKUP(K844,'Վարկանիշային չափորոշիչներ'!$G$6:$GE$68,4,FALSE),0)</f>
        <v>0</v>
      </c>
      <c r="AC844" s="93">
        <f>IFERROR(VLOOKUP(L844,'Վարկանիշային չափորոշիչներ'!$G$6:$GE$68,4,FALSE),0)</f>
        <v>0</v>
      </c>
      <c r="AD844" s="93">
        <f>IFERROR(VLOOKUP(M844,'Վարկանիշային չափորոշիչներ'!$G$6:$GE$68,4,FALSE),0)</f>
        <v>0</v>
      </c>
      <c r="AE844" s="93">
        <f>IFERROR(VLOOKUP(N844,'Վարկանիշային չափորոշիչներ'!$G$6:$GE$68,4,FALSE),0)</f>
        <v>0</v>
      </c>
      <c r="AF844" s="93">
        <f>IFERROR(VLOOKUP(O844,'Վարկանիշային չափորոշիչներ'!$G$6:$GE$68,4,FALSE),0)</f>
        <v>0</v>
      </c>
      <c r="AG844" s="93">
        <f>IFERROR(VLOOKUP(P844,'Վարկանիշային չափորոշիչներ'!$G$6:$GE$68,4,FALSE),0)</f>
        <v>0</v>
      </c>
      <c r="AH844" s="93">
        <f>IFERROR(VLOOKUP(Q844,'Վարկանիշային չափորոշիչներ'!$G$6:$GE$68,4,FALSE),0)</f>
        <v>0</v>
      </c>
      <c r="AI844" s="93">
        <f>IFERROR(VLOOKUP(R844,'Վարկանիշային չափորոշիչներ'!$G$6:$GE$68,4,FALSE),0)</f>
        <v>0</v>
      </c>
      <c r="AJ844" s="93">
        <f>IFERROR(VLOOKUP(S844,'Վարկանիշային չափորոշիչներ'!$G$6:$GE$68,4,FALSE),0)</f>
        <v>0</v>
      </c>
      <c r="AK844" s="93">
        <f>IFERROR(VLOOKUP(T844,'Վարկանիշային չափորոշիչներ'!$G$6:$GE$68,4,FALSE),0)</f>
        <v>0</v>
      </c>
      <c r="AL844" s="93">
        <f>IFERROR(VLOOKUP(U844,'Վարկանիշային չափորոշիչներ'!$G$6:$GE$68,4,FALSE),0)</f>
        <v>0</v>
      </c>
      <c r="AM844" s="93">
        <f>IFERROR(VLOOKUP(V844,'Վարկանիշային չափորոշիչներ'!$G$6:$GE$68,4,FALSE),0)</f>
        <v>0</v>
      </c>
      <c r="AN844" s="93">
        <f t="shared" si="203"/>
        <v>0</v>
      </c>
    </row>
    <row r="845" spans="1:40" outlineLevel="1">
      <c r="A845" s="236">
        <v>1196</v>
      </c>
      <c r="B845" s="283"/>
      <c r="C845" s="366" t="s">
        <v>927</v>
      </c>
      <c r="D845" s="237">
        <f>SUM(D846:D848)</f>
        <v>0</v>
      </c>
      <c r="E845" s="237">
        <f>SUM(E846:E848)</f>
        <v>0</v>
      </c>
      <c r="F845" s="238">
        <f t="shared" ref="F845:H845" si="211">SUM(F846:F848)</f>
        <v>0</v>
      </c>
      <c r="G845" s="238">
        <f t="shared" si="211"/>
        <v>0</v>
      </c>
      <c r="H845" s="238">
        <f t="shared" si="211"/>
        <v>0</v>
      </c>
      <c r="I845" s="114" t="s">
        <v>79</v>
      </c>
      <c r="J845" s="114" t="s">
        <v>79</v>
      </c>
      <c r="K845" s="114" t="s">
        <v>79</v>
      </c>
      <c r="L845" s="114" t="s">
        <v>79</v>
      </c>
      <c r="M845" s="114" t="s">
        <v>79</v>
      </c>
      <c r="N845" s="114" t="s">
        <v>79</v>
      </c>
      <c r="O845" s="114" t="s">
        <v>79</v>
      </c>
      <c r="P845" s="114" t="s">
        <v>79</v>
      </c>
      <c r="Q845" s="114" t="s">
        <v>79</v>
      </c>
      <c r="R845" s="114" t="s">
        <v>79</v>
      </c>
      <c r="S845" s="114" t="s">
        <v>79</v>
      </c>
      <c r="T845" s="114" t="s">
        <v>79</v>
      </c>
      <c r="U845" s="114" t="s">
        <v>79</v>
      </c>
      <c r="V845" s="114" t="s">
        <v>79</v>
      </c>
      <c r="W845" s="114" t="s">
        <v>79</v>
      </c>
      <c r="X845" s="108"/>
      <c r="Y845" s="108"/>
      <c r="Z845" s="108"/>
      <c r="AA845" s="108"/>
      <c r="AB845" s="93">
        <f>IFERROR(VLOOKUP(K845,'Վարկանիշային չափորոշիչներ'!$G$6:$GE$68,4,FALSE),0)</f>
        <v>0</v>
      </c>
      <c r="AC845" s="93">
        <f>IFERROR(VLOOKUP(L845,'Վարկանիշային չափորոշիչներ'!$G$6:$GE$68,4,FALSE),0)</f>
        <v>0</v>
      </c>
      <c r="AD845" s="93">
        <f>IFERROR(VLOOKUP(M845,'Վարկանիշային չափորոշիչներ'!$G$6:$GE$68,4,FALSE),0)</f>
        <v>0</v>
      </c>
      <c r="AE845" s="93">
        <f>IFERROR(VLOOKUP(N845,'Վարկանիշային չափորոշիչներ'!$G$6:$GE$68,4,FALSE),0)</f>
        <v>0</v>
      </c>
      <c r="AF845" s="93">
        <f>IFERROR(VLOOKUP(O845,'Վարկանիշային չափորոշիչներ'!$G$6:$GE$68,4,FALSE),0)</f>
        <v>0</v>
      </c>
      <c r="AG845" s="93">
        <f>IFERROR(VLOOKUP(P845,'Վարկանիշային չափորոշիչներ'!$G$6:$GE$68,4,FALSE),0)</f>
        <v>0</v>
      </c>
      <c r="AH845" s="93">
        <f>IFERROR(VLOOKUP(Q845,'Վարկանիշային չափորոշիչներ'!$G$6:$GE$68,4,FALSE),0)</f>
        <v>0</v>
      </c>
      <c r="AI845" s="93">
        <f>IFERROR(VLOOKUP(R845,'Վարկանիշային չափորոշիչներ'!$G$6:$GE$68,4,FALSE),0)</f>
        <v>0</v>
      </c>
      <c r="AJ845" s="93">
        <f>IFERROR(VLOOKUP(S845,'Վարկանիշային չափորոշիչներ'!$G$6:$GE$68,4,FALSE),0)</f>
        <v>0</v>
      </c>
      <c r="AK845" s="93">
        <f>IFERROR(VLOOKUP(T845,'Վարկանիշային չափորոշիչներ'!$G$6:$GE$68,4,FALSE),0)</f>
        <v>0</v>
      </c>
      <c r="AL845" s="93">
        <f>IFERROR(VLOOKUP(U845,'Վարկանիշային չափորոշիչներ'!$G$6:$GE$68,4,FALSE),0)</f>
        <v>0</v>
      </c>
      <c r="AM845" s="93">
        <f>IFERROR(VLOOKUP(V845,'Վարկանիշային չափորոշիչներ'!$G$6:$GE$68,4,FALSE),0)</f>
        <v>0</v>
      </c>
      <c r="AN845" s="93">
        <f t="shared" ref="AN845:AN897" si="212">SUM(AB845:AM845)</f>
        <v>0</v>
      </c>
    </row>
    <row r="846" spans="1:40" outlineLevel="2">
      <c r="A846" s="239">
        <v>1196</v>
      </c>
      <c r="B846" s="239">
        <v>11001</v>
      </c>
      <c r="C846" s="333" t="s">
        <v>928</v>
      </c>
      <c r="D846" s="240"/>
      <c r="E846" s="240"/>
      <c r="F846" s="242"/>
      <c r="G846" s="242"/>
      <c r="H846" s="242"/>
      <c r="I846" s="112"/>
      <c r="J846" s="112"/>
      <c r="K846" s="94"/>
      <c r="L846" s="94"/>
      <c r="M846" s="94"/>
      <c r="N846" s="94"/>
      <c r="O846" s="94"/>
      <c r="P846" s="94"/>
      <c r="Q846" s="94"/>
      <c r="R846" s="94"/>
      <c r="S846" s="94"/>
      <c r="T846" s="94"/>
      <c r="U846" s="94"/>
      <c r="V846" s="94"/>
      <c r="W846" s="93">
        <f>AN846</f>
        <v>0</v>
      </c>
      <c r="X846" s="108"/>
      <c r="Y846" s="108"/>
      <c r="Z846" s="108"/>
      <c r="AA846" s="108"/>
      <c r="AB846" s="93">
        <f>IFERROR(VLOOKUP(K846,'Վարկանիշային չափորոշիչներ'!$G$6:$GE$68,4,FALSE),0)</f>
        <v>0</v>
      </c>
      <c r="AC846" s="93">
        <f>IFERROR(VLOOKUP(L846,'Վարկանիշային չափորոշիչներ'!$G$6:$GE$68,4,FALSE),0)</f>
        <v>0</v>
      </c>
      <c r="AD846" s="93">
        <f>IFERROR(VLOOKUP(M846,'Վարկանիշային չափորոշիչներ'!$G$6:$GE$68,4,FALSE),0)</f>
        <v>0</v>
      </c>
      <c r="AE846" s="93">
        <f>IFERROR(VLOOKUP(N846,'Վարկանիշային չափորոշիչներ'!$G$6:$GE$68,4,FALSE),0)</f>
        <v>0</v>
      </c>
      <c r="AF846" s="93">
        <f>IFERROR(VLOOKUP(O846,'Վարկանիշային չափորոշիչներ'!$G$6:$GE$68,4,FALSE),0)</f>
        <v>0</v>
      </c>
      <c r="AG846" s="93">
        <f>IFERROR(VLOOKUP(P846,'Վարկանիշային չափորոշիչներ'!$G$6:$GE$68,4,FALSE),0)</f>
        <v>0</v>
      </c>
      <c r="AH846" s="93">
        <f>IFERROR(VLOOKUP(Q846,'Վարկանիշային չափորոշիչներ'!$G$6:$GE$68,4,FALSE),0)</f>
        <v>0</v>
      </c>
      <c r="AI846" s="93">
        <f>IFERROR(VLOOKUP(R846,'Վարկանիշային չափորոշիչներ'!$G$6:$GE$68,4,FALSE),0)</f>
        <v>0</v>
      </c>
      <c r="AJ846" s="93">
        <f>IFERROR(VLOOKUP(S846,'Վարկանիշային չափորոշիչներ'!$G$6:$GE$68,4,FALSE),0)</f>
        <v>0</v>
      </c>
      <c r="AK846" s="93">
        <f>IFERROR(VLOOKUP(T846,'Վարկանիշային չափորոշիչներ'!$G$6:$GE$68,4,FALSE),0)</f>
        <v>0</v>
      </c>
      <c r="AL846" s="93">
        <f>IFERROR(VLOOKUP(U846,'Վարկանիշային չափորոշիչներ'!$G$6:$GE$68,4,FALSE),0)</f>
        <v>0</v>
      </c>
      <c r="AM846" s="93">
        <f>IFERROR(VLOOKUP(V846,'Վարկանիշային չափորոշիչներ'!$G$6:$GE$68,4,FALSE),0)</f>
        <v>0</v>
      </c>
      <c r="AN846" s="93">
        <f t="shared" si="212"/>
        <v>0</v>
      </c>
    </row>
    <row r="847" spans="1:40" outlineLevel="2">
      <c r="A847" s="239">
        <v>1196</v>
      </c>
      <c r="B847" s="239">
        <v>11002</v>
      </c>
      <c r="C847" s="370" t="s">
        <v>929</v>
      </c>
      <c r="D847" s="295"/>
      <c r="E847" s="240"/>
      <c r="F847" s="242"/>
      <c r="G847" s="242"/>
      <c r="H847" s="242"/>
      <c r="I847" s="112"/>
      <c r="J847" s="112"/>
      <c r="K847" s="94"/>
      <c r="L847" s="94"/>
      <c r="M847" s="94"/>
      <c r="N847" s="94"/>
      <c r="O847" s="94"/>
      <c r="P847" s="94"/>
      <c r="Q847" s="94"/>
      <c r="R847" s="94"/>
      <c r="S847" s="94"/>
      <c r="T847" s="94"/>
      <c r="U847" s="94"/>
      <c r="V847" s="94"/>
      <c r="W847" s="93">
        <f>AN847</f>
        <v>0</v>
      </c>
      <c r="X847" s="108"/>
      <c r="Y847" s="108"/>
      <c r="Z847" s="108"/>
      <c r="AA847" s="108"/>
      <c r="AB847" s="93">
        <f>IFERROR(VLOOKUP(K847,'Վարկանիշային չափորոշիչներ'!$G$6:$GE$68,4,FALSE),0)</f>
        <v>0</v>
      </c>
      <c r="AC847" s="93">
        <f>IFERROR(VLOOKUP(L847,'Վարկանիշային չափորոշիչներ'!$G$6:$GE$68,4,FALSE),0)</f>
        <v>0</v>
      </c>
      <c r="AD847" s="93">
        <f>IFERROR(VLOOKUP(M847,'Վարկանիշային չափորոշիչներ'!$G$6:$GE$68,4,FALSE),0)</f>
        <v>0</v>
      </c>
      <c r="AE847" s="93">
        <f>IFERROR(VLOOKUP(N847,'Վարկանիշային չափորոշիչներ'!$G$6:$GE$68,4,FALSE),0)</f>
        <v>0</v>
      </c>
      <c r="AF847" s="93">
        <f>IFERROR(VLOOKUP(O847,'Վարկանիշային չափորոշիչներ'!$G$6:$GE$68,4,FALSE),0)</f>
        <v>0</v>
      </c>
      <c r="AG847" s="93">
        <f>IFERROR(VLOOKUP(P847,'Վարկանիշային չափորոշիչներ'!$G$6:$GE$68,4,FALSE),0)</f>
        <v>0</v>
      </c>
      <c r="AH847" s="93">
        <f>IFERROR(VLOOKUP(Q847,'Վարկանիշային չափորոշիչներ'!$G$6:$GE$68,4,FALSE),0)</f>
        <v>0</v>
      </c>
      <c r="AI847" s="93">
        <f>IFERROR(VLOOKUP(R847,'Վարկանիշային չափորոշիչներ'!$G$6:$GE$68,4,FALSE),0)</f>
        <v>0</v>
      </c>
      <c r="AJ847" s="93">
        <f>IFERROR(VLOOKUP(S847,'Վարկանիշային չափորոշիչներ'!$G$6:$GE$68,4,FALSE),0)</f>
        <v>0</v>
      </c>
      <c r="AK847" s="93">
        <f>IFERROR(VLOOKUP(T847,'Վարկանիշային չափորոշիչներ'!$G$6:$GE$68,4,FALSE),0)</f>
        <v>0</v>
      </c>
      <c r="AL847" s="93">
        <f>IFERROR(VLOOKUP(U847,'Վարկանիշային չափորոշիչներ'!$G$6:$GE$68,4,FALSE),0)</f>
        <v>0</v>
      </c>
      <c r="AM847" s="93">
        <f>IFERROR(VLOOKUP(V847,'Վարկանիշային չափորոշիչներ'!$G$6:$GE$68,4,FALSE),0)</f>
        <v>0</v>
      </c>
      <c r="AN847" s="93">
        <f t="shared" si="212"/>
        <v>0</v>
      </c>
    </row>
    <row r="848" spans="1:40" ht="24" outlineLevel="2">
      <c r="A848" s="239">
        <v>1196</v>
      </c>
      <c r="B848" s="239">
        <v>12001</v>
      </c>
      <c r="C848" s="333" t="s">
        <v>930</v>
      </c>
      <c r="D848" s="240"/>
      <c r="E848" s="240"/>
      <c r="F848" s="241"/>
      <c r="G848" s="242"/>
      <c r="H848" s="242"/>
      <c r="I848" s="112"/>
      <c r="J848" s="112"/>
      <c r="K848" s="94"/>
      <c r="L848" s="94"/>
      <c r="M848" s="94"/>
      <c r="N848" s="94"/>
      <c r="O848" s="94"/>
      <c r="P848" s="94"/>
      <c r="Q848" s="94"/>
      <c r="R848" s="94"/>
      <c r="S848" s="94"/>
      <c r="T848" s="94"/>
      <c r="U848" s="94"/>
      <c r="V848" s="94"/>
      <c r="W848" s="93">
        <f>AN848</f>
        <v>0</v>
      </c>
      <c r="X848" s="108"/>
      <c r="Y848" s="108"/>
      <c r="Z848" s="108"/>
      <c r="AA848" s="108"/>
      <c r="AB848" s="93">
        <f>IFERROR(VLOOKUP(K848,'Վարկանիշային չափորոշիչներ'!$G$6:$GE$68,4,FALSE),0)</f>
        <v>0</v>
      </c>
      <c r="AC848" s="93">
        <f>IFERROR(VLOOKUP(L848,'Վարկանիշային չափորոշիչներ'!$G$6:$GE$68,4,FALSE),0)</f>
        <v>0</v>
      </c>
      <c r="AD848" s="93">
        <f>IFERROR(VLOOKUP(M848,'Վարկանիշային չափորոշիչներ'!$G$6:$GE$68,4,FALSE),0)</f>
        <v>0</v>
      </c>
      <c r="AE848" s="93">
        <f>IFERROR(VLOOKUP(N848,'Վարկանիշային չափորոշիչներ'!$G$6:$GE$68,4,FALSE),0)</f>
        <v>0</v>
      </c>
      <c r="AF848" s="93">
        <f>IFERROR(VLOOKUP(O848,'Վարկանիշային չափորոշիչներ'!$G$6:$GE$68,4,FALSE),0)</f>
        <v>0</v>
      </c>
      <c r="AG848" s="93">
        <f>IFERROR(VLOOKUP(P848,'Վարկանիշային չափորոշիչներ'!$G$6:$GE$68,4,FALSE),0)</f>
        <v>0</v>
      </c>
      <c r="AH848" s="93">
        <f>IFERROR(VLOOKUP(Q848,'Վարկանիշային չափորոշիչներ'!$G$6:$GE$68,4,FALSE),0)</f>
        <v>0</v>
      </c>
      <c r="AI848" s="93">
        <f>IFERROR(VLOOKUP(R848,'Վարկանիշային չափորոշիչներ'!$G$6:$GE$68,4,FALSE),0)</f>
        <v>0</v>
      </c>
      <c r="AJ848" s="93">
        <f>IFERROR(VLOOKUP(S848,'Վարկանիշային չափորոշիչներ'!$G$6:$GE$68,4,FALSE),0)</f>
        <v>0</v>
      </c>
      <c r="AK848" s="93">
        <f>IFERROR(VLOOKUP(T848,'Վարկանիշային չափորոշիչներ'!$G$6:$GE$68,4,FALSE),0)</f>
        <v>0</v>
      </c>
      <c r="AL848" s="93">
        <f>IFERROR(VLOOKUP(U848,'Վարկանիշային չափորոշիչներ'!$G$6:$GE$68,4,FALSE),0)</f>
        <v>0</v>
      </c>
      <c r="AM848" s="93">
        <f>IFERROR(VLOOKUP(V848,'Վարկանիշային չափորոշիչներ'!$G$6:$GE$68,4,FALSE),0)</f>
        <v>0</v>
      </c>
      <c r="AN848" s="93">
        <f t="shared" si="212"/>
        <v>0</v>
      </c>
    </row>
    <row r="849" spans="1:40" outlineLevel="1">
      <c r="A849" s="236">
        <v>1198</v>
      </c>
      <c r="B849" s="283"/>
      <c r="C849" s="366" t="s">
        <v>931</v>
      </c>
      <c r="D849" s="237">
        <f>SUM(D850:D858)</f>
        <v>0</v>
      </c>
      <c r="E849" s="237">
        <f>SUM(E850:E858)</f>
        <v>0</v>
      </c>
      <c r="F849" s="238">
        <f t="shared" ref="F849:H849" si="213">SUM(F850:F858)</f>
        <v>0</v>
      </c>
      <c r="G849" s="238">
        <f t="shared" si="213"/>
        <v>0</v>
      </c>
      <c r="H849" s="238">
        <f t="shared" si="213"/>
        <v>0</v>
      </c>
      <c r="I849" s="114" t="s">
        <v>79</v>
      </c>
      <c r="J849" s="114" t="s">
        <v>79</v>
      </c>
      <c r="K849" s="114" t="s">
        <v>79</v>
      </c>
      <c r="L849" s="114" t="s">
        <v>79</v>
      </c>
      <c r="M849" s="114" t="s">
        <v>79</v>
      </c>
      <c r="N849" s="114" t="s">
        <v>79</v>
      </c>
      <c r="O849" s="114" t="s">
        <v>79</v>
      </c>
      <c r="P849" s="114" t="s">
        <v>79</v>
      </c>
      <c r="Q849" s="114" t="s">
        <v>79</v>
      </c>
      <c r="R849" s="114" t="s">
        <v>79</v>
      </c>
      <c r="S849" s="114" t="s">
        <v>79</v>
      </c>
      <c r="T849" s="114" t="s">
        <v>79</v>
      </c>
      <c r="U849" s="114" t="s">
        <v>79</v>
      </c>
      <c r="V849" s="114" t="s">
        <v>79</v>
      </c>
      <c r="W849" s="114" t="s">
        <v>79</v>
      </c>
      <c r="X849" s="108"/>
      <c r="Y849" s="108"/>
      <c r="Z849" s="108"/>
      <c r="AA849" s="108"/>
      <c r="AB849" s="93">
        <f>IFERROR(VLOOKUP(K849,'Վարկանիշային չափորոշիչներ'!$G$6:$GE$68,4,FALSE),0)</f>
        <v>0</v>
      </c>
      <c r="AC849" s="93">
        <f>IFERROR(VLOOKUP(L849,'Վարկանիշային չափորոշիչներ'!$G$6:$GE$68,4,FALSE),0)</f>
        <v>0</v>
      </c>
      <c r="AD849" s="93">
        <f>IFERROR(VLOOKUP(M849,'Վարկանիշային չափորոշիչներ'!$G$6:$GE$68,4,FALSE),0)</f>
        <v>0</v>
      </c>
      <c r="AE849" s="93">
        <f>IFERROR(VLOOKUP(N849,'Վարկանիշային չափորոշիչներ'!$G$6:$GE$68,4,FALSE),0)</f>
        <v>0</v>
      </c>
      <c r="AF849" s="93">
        <f>IFERROR(VLOOKUP(O849,'Վարկանիշային չափորոշիչներ'!$G$6:$GE$68,4,FALSE),0)</f>
        <v>0</v>
      </c>
      <c r="AG849" s="93">
        <f>IFERROR(VLOOKUP(P849,'Վարկանիշային չափորոշիչներ'!$G$6:$GE$68,4,FALSE),0)</f>
        <v>0</v>
      </c>
      <c r="AH849" s="93">
        <f>IFERROR(VLOOKUP(Q849,'Վարկանիշային չափորոշիչներ'!$G$6:$GE$68,4,FALSE),0)</f>
        <v>0</v>
      </c>
      <c r="AI849" s="93">
        <f>IFERROR(VLOOKUP(R849,'Վարկանիշային չափորոշիչներ'!$G$6:$GE$68,4,FALSE),0)</f>
        <v>0</v>
      </c>
      <c r="AJ849" s="93">
        <f>IFERROR(VLOOKUP(S849,'Վարկանիշային չափորոշիչներ'!$G$6:$GE$68,4,FALSE),0)</f>
        <v>0</v>
      </c>
      <c r="AK849" s="93">
        <f>IFERROR(VLOOKUP(T849,'Վարկանիշային չափորոշիչներ'!$G$6:$GE$68,4,FALSE),0)</f>
        <v>0</v>
      </c>
      <c r="AL849" s="93">
        <f>IFERROR(VLOOKUP(U849,'Վարկանիշային չափորոշիչներ'!$G$6:$GE$68,4,FALSE),0)</f>
        <v>0</v>
      </c>
      <c r="AM849" s="93">
        <f>IFERROR(VLOOKUP(V849,'Վարկանիշային չափորոշիչներ'!$G$6:$GE$68,4,FALSE),0)</f>
        <v>0</v>
      </c>
      <c r="AN849" s="93">
        <f t="shared" si="212"/>
        <v>0</v>
      </c>
    </row>
    <row r="850" spans="1:40" ht="24" outlineLevel="2">
      <c r="A850" s="239">
        <v>1198</v>
      </c>
      <c r="B850" s="239">
        <v>11001</v>
      </c>
      <c r="C850" s="333" t="s">
        <v>932</v>
      </c>
      <c r="D850" s="240"/>
      <c r="E850" s="240"/>
      <c r="F850" s="242"/>
      <c r="G850" s="242"/>
      <c r="H850" s="242"/>
      <c r="I850" s="112"/>
      <c r="J850" s="112"/>
      <c r="K850" s="94"/>
      <c r="L850" s="94"/>
      <c r="M850" s="94"/>
      <c r="N850" s="94"/>
      <c r="O850" s="94"/>
      <c r="P850" s="94"/>
      <c r="Q850" s="94"/>
      <c r="R850" s="94"/>
      <c r="S850" s="94"/>
      <c r="T850" s="94"/>
      <c r="U850" s="94"/>
      <c r="V850" s="94"/>
      <c r="W850" s="93">
        <f t="shared" ref="W850:W858" si="214">AN850</f>
        <v>0</v>
      </c>
      <c r="X850" s="108"/>
      <c r="Y850" s="108"/>
      <c r="Z850" s="108"/>
      <c r="AA850" s="108"/>
      <c r="AB850" s="93">
        <f>IFERROR(VLOOKUP(K850,'Վարկանիշային չափորոշիչներ'!$G$6:$GE$68,4,FALSE),0)</f>
        <v>0</v>
      </c>
      <c r="AC850" s="93">
        <f>IFERROR(VLOOKUP(L850,'Վարկանիշային չափորոշիչներ'!$G$6:$GE$68,4,FALSE),0)</f>
        <v>0</v>
      </c>
      <c r="AD850" s="93">
        <f>IFERROR(VLOOKUP(M850,'Վարկանիշային չափորոշիչներ'!$G$6:$GE$68,4,FALSE),0)</f>
        <v>0</v>
      </c>
      <c r="AE850" s="93">
        <f>IFERROR(VLOOKUP(N850,'Վարկանիշային չափորոշիչներ'!$G$6:$GE$68,4,FALSE),0)</f>
        <v>0</v>
      </c>
      <c r="AF850" s="93">
        <f>IFERROR(VLOOKUP(O850,'Վարկանիշային չափորոշիչներ'!$G$6:$GE$68,4,FALSE),0)</f>
        <v>0</v>
      </c>
      <c r="AG850" s="93">
        <f>IFERROR(VLOOKUP(P850,'Վարկանիշային չափորոշիչներ'!$G$6:$GE$68,4,FALSE),0)</f>
        <v>0</v>
      </c>
      <c r="AH850" s="93">
        <f>IFERROR(VLOOKUP(Q850,'Վարկանիշային չափորոշիչներ'!$G$6:$GE$68,4,FALSE),0)</f>
        <v>0</v>
      </c>
      <c r="AI850" s="93">
        <f>IFERROR(VLOOKUP(R850,'Վարկանիշային չափորոշիչներ'!$G$6:$GE$68,4,FALSE),0)</f>
        <v>0</v>
      </c>
      <c r="AJ850" s="93">
        <f>IFERROR(VLOOKUP(S850,'Վարկանիշային չափորոշիչներ'!$G$6:$GE$68,4,FALSE),0)</f>
        <v>0</v>
      </c>
      <c r="AK850" s="93">
        <f>IFERROR(VLOOKUP(T850,'Վարկանիշային չափորոշիչներ'!$G$6:$GE$68,4,FALSE),0)</f>
        <v>0</v>
      </c>
      <c r="AL850" s="93">
        <f>IFERROR(VLOOKUP(U850,'Վարկանիշային չափորոշիչներ'!$G$6:$GE$68,4,FALSE),0)</f>
        <v>0</v>
      </c>
      <c r="AM850" s="93">
        <f>IFERROR(VLOOKUP(V850,'Վարկանիշային չափորոշիչներ'!$G$6:$GE$68,4,FALSE),0)</f>
        <v>0</v>
      </c>
      <c r="AN850" s="93">
        <f t="shared" si="212"/>
        <v>0</v>
      </c>
    </row>
    <row r="851" spans="1:40" ht="24" outlineLevel="2">
      <c r="A851" s="239">
        <v>1198</v>
      </c>
      <c r="B851" s="239">
        <v>11002</v>
      </c>
      <c r="C851" s="333" t="s">
        <v>933</v>
      </c>
      <c r="D851" s="240"/>
      <c r="E851" s="240"/>
      <c r="F851" s="241"/>
      <c r="G851" s="242"/>
      <c r="H851" s="242"/>
      <c r="I851" s="112"/>
      <c r="J851" s="112"/>
      <c r="K851" s="94"/>
      <c r="L851" s="94"/>
      <c r="M851" s="94"/>
      <c r="N851" s="94"/>
      <c r="O851" s="94"/>
      <c r="P851" s="94"/>
      <c r="Q851" s="94"/>
      <c r="R851" s="94"/>
      <c r="S851" s="94"/>
      <c r="T851" s="94"/>
      <c r="U851" s="94"/>
      <c r="V851" s="94"/>
      <c r="W851" s="93">
        <f t="shared" si="214"/>
        <v>0</v>
      </c>
      <c r="X851" s="108"/>
      <c r="Y851" s="108"/>
      <c r="Z851" s="108"/>
      <c r="AA851" s="108"/>
      <c r="AB851" s="93">
        <f>IFERROR(VLOOKUP(K851,'Վարկանիշային չափորոշիչներ'!$G$6:$GE$68,4,FALSE),0)</f>
        <v>0</v>
      </c>
      <c r="AC851" s="93">
        <f>IFERROR(VLOOKUP(L851,'Վարկանիշային չափորոշիչներ'!$G$6:$GE$68,4,FALSE),0)</f>
        <v>0</v>
      </c>
      <c r="AD851" s="93">
        <f>IFERROR(VLOOKUP(M851,'Վարկանիշային չափորոշիչներ'!$G$6:$GE$68,4,FALSE),0)</f>
        <v>0</v>
      </c>
      <c r="AE851" s="93">
        <f>IFERROR(VLOOKUP(N851,'Վարկանիշային չափորոշիչներ'!$G$6:$GE$68,4,FALSE),0)</f>
        <v>0</v>
      </c>
      <c r="AF851" s="93">
        <f>IFERROR(VLOOKUP(O851,'Վարկանիշային չափորոշիչներ'!$G$6:$GE$68,4,FALSE),0)</f>
        <v>0</v>
      </c>
      <c r="AG851" s="93">
        <f>IFERROR(VLOOKUP(P851,'Վարկանիշային չափորոշիչներ'!$G$6:$GE$68,4,FALSE),0)</f>
        <v>0</v>
      </c>
      <c r="AH851" s="93">
        <f>IFERROR(VLOOKUP(Q851,'Վարկանիշային չափորոշիչներ'!$G$6:$GE$68,4,FALSE),0)</f>
        <v>0</v>
      </c>
      <c r="AI851" s="93">
        <f>IFERROR(VLOOKUP(R851,'Վարկանիշային չափորոշիչներ'!$G$6:$GE$68,4,FALSE),0)</f>
        <v>0</v>
      </c>
      <c r="AJ851" s="93">
        <f>IFERROR(VLOOKUP(S851,'Վարկանիշային չափորոշիչներ'!$G$6:$GE$68,4,FALSE),0)</f>
        <v>0</v>
      </c>
      <c r="AK851" s="93">
        <f>IFERROR(VLOOKUP(T851,'Վարկանիշային չափորոշիչներ'!$G$6:$GE$68,4,FALSE),0)</f>
        <v>0</v>
      </c>
      <c r="AL851" s="93">
        <f>IFERROR(VLOOKUP(U851,'Վարկանիշային չափորոշիչներ'!$G$6:$GE$68,4,FALSE),0)</f>
        <v>0</v>
      </c>
      <c r="AM851" s="93">
        <f>IFERROR(VLOOKUP(V851,'Վարկանիշային չափորոշիչներ'!$G$6:$GE$68,4,FALSE),0)</f>
        <v>0</v>
      </c>
      <c r="AN851" s="93">
        <f t="shared" si="212"/>
        <v>0</v>
      </c>
    </row>
    <row r="852" spans="1:40" ht="24" outlineLevel="2">
      <c r="A852" s="239">
        <v>1198</v>
      </c>
      <c r="B852" s="239">
        <v>11003</v>
      </c>
      <c r="C852" s="333" t="s">
        <v>934</v>
      </c>
      <c r="D852" s="240"/>
      <c r="E852" s="240"/>
      <c r="F852" s="242"/>
      <c r="G852" s="242"/>
      <c r="H852" s="242"/>
      <c r="I852" s="112"/>
      <c r="J852" s="112"/>
      <c r="K852" s="94"/>
      <c r="L852" s="94"/>
      <c r="M852" s="94"/>
      <c r="N852" s="94"/>
      <c r="O852" s="94"/>
      <c r="P852" s="94"/>
      <c r="Q852" s="94"/>
      <c r="R852" s="94"/>
      <c r="S852" s="94"/>
      <c r="T852" s="94"/>
      <c r="U852" s="94"/>
      <c r="V852" s="94"/>
      <c r="W852" s="93">
        <f t="shared" si="214"/>
        <v>0</v>
      </c>
      <c r="X852" s="108"/>
      <c r="Y852" s="108"/>
      <c r="Z852" s="108"/>
      <c r="AA852" s="108"/>
      <c r="AB852" s="93">
        <f>IFERROR(VLOOKUP(K852,'Վարկանիշային չափորոշիչներ'!$G$6:$GE$68,4,FALSE),0)</f>
        <v>0</v>
      </c>
      <c r="AC852" s="93">
        <f>IFERROR(VLOOKUP(L852,'Վարկանիշային չափորոշիչներ'!$G$6:$GE$68,4,FALSE),0)</f>
        <v>0</v>
      </c>
      <c r="AD852" s="93">
        <f>IFERROR(VLOOKUP(M852,'Վարկանիշային չափորոշիչներ'!$G$6:$GE$68,4,FALSE),0)</f>
        <v>0</v>
      </c>
      <c r="AE852" s="93">
        <f>IFERROR(VLOOKUP(N852,'Վարկանիշային չափորոշիչներ'!$G$6:$GE$68,4,FALSE),0)</f>
        <v>0</v>
      </c>
      <c r="AF852" s="93">
        <f>IFERROR(VLOOKUP(O852,'Վարկանիշային չափորոշիչներ'!$G$6:$GE$68,4,FALSE),0)</f>
        <v>0</v>
      </c>
      <c r="AG852" s="93">
        <f>IFERROR(VLOOKUP(P852,'Վարկանիշային չափորոշիչներ'!$G$6:$GE$68,4,FALSE),0)</f>
        <v>0</v>
      </c>
      <c r="AH852" s="93">
        <f>IFERROR(VLOOKUP(Q852,'Վարկանիշային չափորոշիչներ'!$G$6:$GE$68,4,FALSE),0)</f>
        <v>0</v>
      </c>
      <c r="AI852" s="93">
        <f>IFERROR(VLOOKUP(R852,'Վարկանիշային չափորոշիչներ'!$G$6:$GE$68,4,FALSE),0)</f>
        <v>0</v>
      </c>
      <c r="AJ852" s="93">
        <f>IFERROR(VLOOKUP(S852,'Վարկանիշային չափորոշիչներ'!$G$6:$GE$68,4,FALSE),0)</f>
        <v>0</v>
      </c>
      <c r="AK852" s="93">
        <f>IFERROR(VLOOKUP(T852,'Վարկանիշային չափորոշիչներ'!$G$6:$GE$68,4,FALSE),0)</f>
        <v>0</v>
      </c>
      <c r="AL852" s="93">
        <f>IFERROR(VLOOKUP(U852,'Վարկանիշային չափորոշիչներ'!$G$6:$GE$68,4,FALSE),0)</f>
        <v>0</v>
      </c>
      <c r="AM852" s="93">
        <f>IFERROR(VLOOKUP(V852,'Վարկանիշային չափորոշիչներ'!$G$6:$GE$68,4,FALSE),0)</f>
        <v>0</v>
      </c>
      <c r="AN852" s="93">
        <f t="shared" si="212"/>
        <v>0</v>
      </c>
    </row>
    <row r="853" spans="1:40" ht="24" outlineLevel="2">
      <c r="A853" s="239">
        <v>1198</v>
      </c>
      <c r="B853" s="239">
        <v>11004</v>
      </c>
      <c r="C853" s="333" t="s">
        <v>935</v>
      </c>
      <c r="D853" s="240"/>
      <c r="E853" s="240"/>
      <c r="F853" s="242"/>
      <c r="G853" s="242"/>
      <c r="H853" s="242"/>
      <c r="I853" s="112"/>
      <c r="J853" s="112"/>
      <c r="K853" s="94"/>
      <c r="L853" s="94"/>
      <c r="M853" s="94"/>
      <c r="N853" s="94"/>
      <c r="O853" s="94"/>
      <c r="P853" s="94"/>
      <c r="Q853" s="94"/>
      <c r="R853" s="94"/>
      <c r="S853" s="94"/>
      <c r="T853" s="94"/>
      <c r="U853" s="94"/>
      <c r="V853" s="94"/>
      <c r="W853" s="93">
        <f t="shared" si="214"/>
        <v>0</v>
      </c>
      <c r="X853" s="108"/>
      <c r="Y853" s="108"/>
      <c r="Z853" s="108"/>
      <c r="AA853" s="108"/>
      <c r="AB853" s="93">
        <f>IFERROR(VLOOKUP(K853,'Վարկանիշային չափորոշիչներ'!$G$6:$GE$68,4,FALSE),0)</f>
        <v>0</v>
      </c>
      <c r="AC853" s="93">
        <f>IFERROR(VLOOKUP(L853,'Վարկանիշային չափորոշիչներ'!$G$6:$GE$68,4,FALSE),0)</f>
        <v>0</v>
      </c>
      <c r="AD853" s="93">
        <f>IFERROR(VLOOKUP(M853,'Վարկանիշային չափորոշիչներ'!$G$6:$GE$68,4,FALSE),0)</f>
        <v>0</v>
      </c>
      <c r="AE853" s="93">
        <f>IFERROR(VLOOKUP(N853,'Վարկանիշային չափորոշիչներ'!$G$6:$GE$68,4,FALSE),0)</f>
        <v>0</v>
      </c>
      <c r="AF853" s="93">
        <f>IFERROR(VLOOKUP(O853,'Վարկանիշային չափորոշիչներ'!$G$6:$GE$68,4,FALSE),0)</f>
        <v>0</v>
      </c>
      <c r="AG853" s="93">
        <f>IFERROR(VLOOKUP(P853,'Վարկանիշային չափորոշիչներ'!$G$6:$GE$68,4,FALSE),0)</f>
        <v>0</v>
      </c>
      <c r="AH853" s="93">
        <f>IFERROR(VLOOKUP(Q853,'Վարկանիշային չափորոշիչներ'!$G$6:$GE$68,4,FALSE),0)</f>
        <v>0</v>
      </c>
      <c r="AI853" s="93">
        <f>IFERROR(VLOOKUP(R853,'Վարկանիշային չափորոշիչներ'!$G$6:$GE$68,4,FALSE),0)</f>
        <v>0</v>
      </c>
      <c r="AJ853" s="93">
        <f>IFERROR(VLOOKUP(S853,'Վարկանիշային չափորոշիչներ'!$G$6:$GE$68,4,FALSE),0)</f>
        <v>0</v>
      </c>
      <c r="AK853" s="93">
        <f>IFERROR(VLOOKUP(T853,'Վարկանիշային չափորոշիչներ'!$G$6:$GE$68,4,FALSE),0)</f>
        <v>0</v>
      </c>
      <c r="AL853" s="93">
        <f>IFERROR(VLOOKUP(U853,'Վարկանիշային չափորոշիչներ'!$G$6:$GE$68,4,FALSE),0)</f>
        <v>0</v>
      </c>
      <c r="AM853" s="93">
        <f>IFERROR(VLOOKUP(V853,'Վարկանիշային չափորոշիչներ'!$G$6:$GE$68,4,FALSE),0)</f>
        <v>0</v>
      </c>
      <c r="AN853" s="93">
        <f t="shared" si="212"/>
        <v>0</v>
      </c>
    </row>
    <row r="854" spans="1:40" outlineLevel="2">
      <c r="A854" s="239">
        <v>1198</v>
      </c>
      <c r="B854" s="239">
        <v>11005</v>
      </c>
      <c r="C854" s="333" t="s">
        <v>936</v>
      </c>
      <c r="D854" s="240"/>
      <c r="E854" s="240"/>
      <c r="F854" s="242"/>
      <c r="G854" s="242"/>
      <c r="H854" s="242"/>
      <c r="I854" s="112"/>
      <c r="J854" s="112"/>
      <c r="K854" s="94"/>
      <c r="L854" s="94"/>
      <c r="M854" s="94"/>
      <c r="N854" s="94"/>
      <c r="O854" s="94"/>
      <c r="P854" s="94"/>
      <c r="Q854" s="94"/>
      <c r="R854" s="94"/>
      <c r="S854" s="94"/>
      <c r="T854" s="94"/>
      <c r="U854" s="94"/>
      <c r="V854" s="94"/>
      <c r="W854" s="93">
        <f t="shared" si="214"/>
        <v>0</v>
      </c>
      <c r="X854" s="108"/>
      <c r="Y854" s="108"/>
      <c r="Z854" s="108"/>
      <c r="AA854" s="108"/>
      <c r="AB854" s="93">
        <f>IFERROR(VLOOKUP(K854,'Վարկանիշային չափորոշիչներ'!$G$6:$GE$68,4,FALSE),0)</f>
        <v>0</v>
      </c>
      <c r="AC854" s="93">
        <f>IFERROR(VLOOKUP(L854,'Վարկանիշային չափորոշիչներ'!$G$6:$GE$68,4,FALSE),0)</f>
        <v>0</v>
      </c>
      <c r="AD854" s="93">
        <f>IFERROR(VLOOKUP(M854,'Վարկանիշային չափորոշիչներ'!$G$6:$GE$68,4,FALSE),0)</f>
        <v>0</v>
      </c>
      <c r="AE854" s="93">
        <f>IFERROR(VLOOKUP(N854,'Վարկանիշային չափորոշիչներ'!$G$6:$GE$68,4,FALSE),0)</f>
        <v>0</v>
      </c>
      <c r="AF854" s="93">
        <f>IFERROR(VLOOKUP(O854,'Վարկանիշային չափորոշիչներ'!$G$6:$GE$68,4,FALSE),0)</f>
        <v>0</v>
      </c>
      <c r="AG854" s="93">
        <f>IFERROR(VLOOKUP(P854,'Վարկանիշային չափորոշիչներ'!$G$6:$GE$68,4,FALSE),0)</f>
        <v>0</v>
      </c>
      <c r="AH854" s="93">
        <f>IFERROR(VLOOKUP(Q854,'Վարկանիշային չափորոշիչներ'!$G$6:$GE$68,4,FALSE),0)</f>
        <v>0</v>
      </c>
      <c r="AI854" s="93">
        <f>IFERROR(VLOOKUP(R854,'Վարկանիշային չափորոշիչներ'!$G$6:$GE$68,4,FALSE),0)</f>
        <v>0</v>
      </c>
      <c r="AJ854" s="93">
        <f>IFERROR(VLOOKUP(S854,'Վարկանիշային չափորոշիչներ'!$G$6:$GE$68,4,FALSE),0)</f>
        <v>0</v>
      </c>
      <c r="AK854" s="93">
        <f>IFERROR(VLOOKUP(T854,'Վարկանիշային չափորոշիչներ'!$G$6:$GE$68,4,FALSE),0)</f>
        <v>0</v>
      </c>
      <c r="AL854" s="93">
        <f>IFERROR(VLOOKUP(U854,'Վարկանիշային չափորոշիչներ'!$G$6:$GE$68,4,FALSE),0)</f>
        <v>0</v>
      </c>
      <c r="AM854" s="93">
        <f>IFERROR(VLOOKUP(V854,'Վարկանիշային չափորոշիչներ'!$G$6:$GE$68,4,FALSE),0)</f>
        <v>0</v>
      </c>
      <c r="AN854" s="93">
        <f t="shared" si="212"/>
        <v>0</v>
      </c>
    </row>
    <row r="855" spans="1:40" outlineLevel="2">
      <c r="A855" s="239">
        <v>1198</v>
      </c>
      <c r="B855" s="239">
        <v>11006</v>
      </c>
      <c r="C855" s="333" t="s">
        <v>839</v>
      </c>
      <c r="D855" s="240"/>
      <c r="E855" s="240"/>
      <c r="F855" s="242"/>
      <c r="G855" s="242"/>
      <c r="H855" s="242"/>
      <c r="I855" s="112"/>
      <c r="J855" s="112"/>
      <c r="K855" s="94"/>
      <c r="L855" s="94"/>
      <c r="M855" s="94"/>
      <c r="N855" s="94"/>
      <c r="O855" s="94"/>
      <c r="P855" s="94"/>
      <c r="Q855" s="94"/>
      <c r="R855" s="94"/>
      <c r="S855" s="94"/>
      <c r="T855" s="94"/>
      <c r="U855" s="94"/>
      <c r="V855" s="94"/>
      <c r="W855" s="93">
        <f t="shared" si="214"/>
        <v>0</v>
      </c>
      <c r="X855" s="108"/>
      <c r="Y855" s="108"/>
      <c r="Z855" s="108"/>
      <c r="AA855" s="108"/>
      <c r="AB855" s="93">
        <f>IFERROR(VLOOKUP(K855,'Վարկանիշային չափորոշիչներ'!$G$6:$GE$68,4,FALSE),0)</f>
        <v>0</v>
      </c>
      <c r="AC855" s="93">
        <f>IFERROR(VLOOKUP(L855,'Վարկանիշային չափորոշիչներ'!$G$6:$GE$68,4,FALSE),0)</f>
        <v>0</v>
      </c>
      <c r="AD855" s="93">
        <f>IFERROR(VLOOKUP(M855,'Վարկանիշային չափորոշիչներ'!$G$6:$GE$68,4,FALSE),0)</f>
        <v>0</v>
      </c>
      <c r="AE855" s="93">
        <f>IFERROR(VLOOKUP(N855,'Վարկանիշային չափորոշիչներ'!$G$6:$GE$68,4,FALSE),0)</f>
        <v>0</v>
      </c>
      <c r="AF855" s="93">
        <f>IFERROR(VLOOKUP(O855,'Վարկանիշային չափորոշիչներ'!$G$6:$GE$68,4,FALSE),0)</f>
        <v>0</v>
      </c>
      <c r="AG855" s="93">
        <f>IFERROR(VLOOKUP(P855,'Վարկանիշային չափորոշիչներ'!$G$6:$GE$68,4,FALSE),0)</f>
        <v>0</v>
      </c>
      <c r="AH855" s="93">
        <f>IFERROR(VLOOKUP(Q855,'Վարկանիշային չափորոշիչներ'!$G$6:$GE$68,4,FALSE),0)</f>
        <v>0</v>
      </c>
      <c r="AI855" s="93">
        <f>IFERROR(VLOOKUP(R855,'Վարկանիշային չափորոշիչներ'!$G$6:$GE$68,4,FALSE),0)</f>
        <v>0</v>
      </c>
      <c r="AJ855" s="93">
        <f>IFERROR(VLOOKUP(S855,'Վարկանիշային չափորոշիչներ'!$G$6:$GE$68,4,FALSE),0)</f>
        <v>0</v>
      </c>
      <c r="AK855" s="93">
        <f>IFERROR(VLOOKUP(T855,'Վարկանիշային չափորոշիչներ'!$G$6:$GE$68,4,FALSE),0)</f>
        <v>0</v>
      </c>
      <c r="AL855" s="93">
        <f>IFERROR(VLOOKUP(U855,'Վարկանիշային չափորոշիչներ'!$G$6:$GE$68,4,FALSE),0)</f>
        <v>0</v>
      </c>
      <c r="AM855" s="93">
        <f>IFERROR(VLOOKUP(V855,'Վարկանիշային չափորոշիչներ'!$G$6:$GE$68,4,FALSE),0)</f>
        <v>0</v>
      </c>
      <c r="AN855" s="93">
        <f t="shared" si="212"/>
        <v>0</v>
      </c>
    </row>
    <row r="856" spans="1:40" outlineLevel="2">
      <c r="A856" s="239">
        <v>1198</v>
      </c>
      <c r="B856" s="239">
        <v>11007</v>
      </c>
      <c r="C856" s="333" t="s">
        <v>840</v>
      </c>
      <c r="D856" s="240"/>
      <c r="E856" s="240"/>
      <c r="F856" s="242"/>
      <c r="G856" s="242"/>
      <c r="H856" s="242"/>
      <c r="I856" s="112"/>
      <c r="J856" s="112"/>
      <c r="K856" s="94"/>
      <c r="L856" s="94"/>
      <c r="M856" s="94"/>
      <c r="N856" s="94"/>
      <c r="O856" s="94"/>
      <c r="P856" s="94"/>
      <c r="Q856" s="94"/>
      <c r="R856" s="94"/>
      <c r="S856" s="94"/>
      <c r="T856" s="94"/>
      <c r="U856" s="94"/>
      <c r="V856" s="94"/>
      <c r="W856" s="93">
        <f t="shared" si="214"/>
        <v>0</v>
      </c>
      <c r="X856" s="108"/>
      <c r="Y856" s="108"/>
      <c r="Z856" s="108"/>
      <c r="AA856" s="108"/>
      <c r="AB856" s="93">
        <f>IFERROR(VLOOKUP(K856,'Վարկանիշային չափորոշիչներ'!$G$6:$GE$68,4,FALSE),0)</f>
        <v>0</v>
      </c>
      <c r="AC856" s="93">
        <f>IFERROR(VLOOKUP(L856,'Վարկանիշային չափորոշիչներ'!$G$6:$GE$68,4,FALSE),0)</f>
        <v>0</v>
      </c>
      <c r="AD856" s="93">
        <f>IFERROR(VLOOKUP(M856,'Վարկանիշային չափորոշիչներ'!$G$6:$GE$68,4,FALSE),0)</f>
        <v>0</v>
      </c>
      <c r="AE856" s="93">
        <f>IFERROR(VLOOKUP(N856,'Վարկանիշային չափորոշիչներ'!$G$6:$GE$68,4,FALSE),0)</f>
        <v>0</v>
      </c>
      <c r="AF856" s="93">
        <f>IFERROR(VLOOKUP(O856,'Վարկանիշային չափորոշիչներ'!$G$6:$GE$68,4,FALSE),0)</f>
        <v>0</v>
      </c>
      <c r="AG856" s="93">
        <f>IFERROR(VLOOKUP(P856,'Վարկանիշային չափորոշիչներ'!$G$6:$GE$68,4,FALSE),0)</f>
        <v>0</v>
      </c>
      <c r="AH856" s="93">
        <f>IFERROR(VLOOKUP(Q856,'Վարկանիշային չափորոշիչներ'!$G$6:$GE$68,4,FALSE),0)</f>
        <v>0</v>
      </c>
      <c r="AI856" s="93">
        <f>IFERROR(VLOOKUP(R856,'Վարկանիշային չափորոշիչներ'!$G$6:$GE$68,4,FALSE),0)</f>
        <v>0</v>
      </c>
      <c r="AJ856" s="93">
        <f>IFERROR(VLOOKUP(S856,'Վարկանիշային չափորոշիչներ'!$G$6:$GE$68,4,FALSE),0)</f>
        <v>0</v>
      </c>
      <c r="AK856" s="93">
        <f>IFERROR(VLOOKUP(T856,'Վարկանիշային չափորոշիչներ'!$G$6:$GE$68,4,FALSE),0)</f>
        <v>0</v>
      </c>
      <c r="AL856" s="93">
        <f>IFERROR(VLOOKUP(U856,'Վարկանիշային չափորոշիչներ'!$G$6:$GE$68,4,FALSE),0)</f>
        <v>0</v>
      </c>
      <c r="AM856" s="93">
        <f>IFERROR(VLOOKUP(V856,'Վարկանիշային չափորոշիչներ'!$G$6:$GE$68,4,FALSE),0)</f>
        <v>0</v>
      </c>
      <c r="AN856" s="93">
        <f t="shared" si="212"/>
        <v>0</v>
      </c>
    </row>
    <row r="857" spans="1:40" ht="24" outlineLevel="2">
      <c r="A857" s="239">
        <v>1198</v>
      </c>
      <c r="B857" s="239">
        <v>11008</v>
      </c>
      <c r="C857" s="333" t="s">
        <v>937</v>
      </c>
      <c r="D857" s="240"/>
      <c r="E857" s="240"/>
      <c r="F857" s="242"/>
      <c r="G857" s="242"/>
      <c r="H857" s="242"/>
      <c r="I857" s="112"/>
      <c r="J857" s="112"/>
      <c r="K857" s="94"/>
      <c r="L857" s="94"/>
      <c r="M857" s="94"/>
      <c r="N857" s="94"/>
      <c r="O857" s="94"/>
      <c r="P857" s="94"/>
      <c r="Q857" s="94"/>
      <c r="R857" s="94"/>
      <c r="S857" s="94"/>
      <c r="T857" s="94"/>
      <c r="U857" s="94"/>
      <c r="V857" s="94"/>
      <c r="W857" s="93">
        <f t="shared" si="214"/>
        <v>0</v>
      </c>
      <c r="X857" s="108"/>
      <c r="Y857" s="108"/>
      <c r="Z857" s="108"/>
      <c r="AA857" s="108"/>
      <c r="AB857" s="93">
        <f>IFERROR(VLOOKUP(K857,'Վարկանիշային չափորոշիչներ'!$G$6:$GE$68,4,FALSE),0)</f>
        <v>0</v>
      </c>
      <c r="AC857" s="93">
        <f>IFERROR(VLOOKUP(L857,'Վարկանիշային չափորոշիչներ'!$G$6:$GE$68,4,FALSE),0)</f>
        <v>0</v>
      </c>
      <c r="AD857" s="93">
        <f>IFERROR(VLOOKUP(M857,'Վարկանիշային չափորոշիչներ'!$G$6:$GE$68,4,FALSE),0)</f>
        <v>0</v>
      </c>
      <c r="AE857" s="93">
        <f>IFERROR(VLOOKUP(N857,'Վարկանիշային չափորոշիչներ'!$G$6:$GE$68,4,FALSE),0)</f>
        <v>0</v>
      </c>
      <c r="AF857" s="93">
        <f>IFERROR(VLOOKUP(O857,'Վարկանիշային չափորոշիչներ'!$G$6:$GE$68,4,FALSE),0)</f>
        <v>0</v>
      </c>
      <c r="AG857" s="93">
        <f>IFERROR(VLOOKUP(P857,'Վարկանիշային չափորոշիչներ'!$G$6:$GE$68,4,FALSE),0)</f>
        <v>0</v>
      </c>
      <c r="AH857" s="93">
        <f>IFERROR(VLOOKUP(Q857,'Վարկանիշային չափորոշիչներ'!$G$6:$GE$68,4,FALSE),0)</f>
        <v>0</v>
      </c>
      <c r="AI857" s="93">
        <f>IFERROR(VLOOKUP(R857,'Վարկանիշային չափորոշիչներ'!$G$6:$GE$68,4,FALSE),0)</f>
        <v>0</v>
      </c>
      <c r="AJ857" s="93">
        <f>IFERROR(VLOOKUP(S857,'Վարկանիշային չափորոշիչներ'!$G$6:$GE$68,4,FALSE),0)</f>
        <v>0</v>
      </c>
      <c r="AK857" s="93">
        <f>IFERROR(VLOOKUP(T857,'Վարկանիշային չափորոշիչներ'!$G$6:$GE$68,4,FALSE),0)</f>
        <v>0</v>
      </c>
      <c r="AL857" s="93">
        <f>IFERROR(VLOOKUP(U857,'Վարկանիշային չափորոշիչներ'!$G$6:$GE$68,4,FALSE),0)</f>
        <v>0</v>
      </c>
      <c r="AM857" s="93">
        <f>IFERROR(VLOOKUP(V857,'Վարկանիշային չափորոշիչներ'!$G$6:$GE$68,4,FALSE),0)</f>
        <v>0</v>
      </c>
      <c r="AN857" s="93">
        <f t="shared" si="212"/>
        <v>0</v>
      </c>
    </row>
    <row r="858" spans="1:40" outlineLevel="2">
      <c r="A858" s="239">
        <v>1198</v>
      </c>
      <c r="B858" s="239">
        <v>11009</v>
      </c>
      <c r="C858" s="333" t="s">
        <v>938</v>
      </c>
      <c r="D858" s="240"/>
      <c r="E858" s="240"/>
      <c r="F858" s="241"/>
      <c r="G858" s="242"/>
      <c r="H858" s="241"/>
      <c r="I858" s="112"/>
      <c r="J858" s="112"/>
      <c r="K858" s="94"/>
      <c r="L858" s="94"/>
      <c r="M858" s="94"/>
      <c r="N858" s="94"/>
      <c r="O858" s="94"/>
      <c r="P858" s="94"/>
      <c r="Q858" s="94"/>
      <c r="R858" s="94"/>
      <c r="S858" s="94"/>
      <c r="T858" s="94"/>
      <c r="U858" s="94"/>
      <c r="V858" s="94"/>
      <c r="W858" s="93">
        <f t="shared" si="214"/>
        <v>0</v>
      </c>
      <c r="X858" s="108"/>
      <c r="Y858" s="108"/>
      <c r="Z858" s="108"/>
      <c r="AA858" s="108"/>
      <c r="AB858" s="93">
        <f>IFERROR(VLOOKUP(K858,'Վարկանիշային չափորոշիչներ'!$G$6:$GE$68,4,FALSE),0)</f>
        <v>0</v>
      </c>
      <c r="AC858" s="93">
        <f>IFERROR(VLOOKUP(L858,'Վարկանիշային չափորոշիչներ'!$G$6:$GE$68,4,FALSE),0)</f>
        <v>0</v>
      </c>
      <c r="AD858" s="93">
        <f>IFERROR(VLOOKUP(M858,'Վարկանիշային չափորոշիչներ'!$G$6:$GE$68,4,FALSE),0)</f>
        <v>0</v>
      </c>
      <c r="AE858" s="93">
        <f>IFERROR(VLOOKUP(N858,'Վարկանիշային չափորոշիչներ'!$G$6:$GE$68,4,FALSE),0)</f>
        <v>0</v>
      </c>
      <c r="AF858" s="93">
        <f>IFERROR(VLOOKUP(O858,'Վարկանիշային չափորոշիչներ'!$G$6:$GE$68,4,FALSE),0)</f>
        <v>0</v>
      </c>
      <c r="AG858" s="93">
        <f>IFERROR(VLOOKUP(P858,'Վարկանիշային չափորոշիչներ'!$G$6:$GE$68,4,FALSE),0)</f>
        <v>0</v>
      </c>
      <c r="AH858" s="93">
        <f>IFERROR(VLOOKUP(Q858,'Վարկանիշային չափորոշիչներ'!$G$6:$GE$68,4,FALSE),0)</f>
        <v>0</v>
      </c>
      <c r="AI858" s="93">
        <f>IFERROR(VLOOKUP(R858,'Վարկանիշային չափորոշիչներ'!$G$6:$GE$68,4,FALSE),0)</f>
        <v>0</v>
      </c>
      <c r="AJ858" s="93">
        <f>IFERROR(VLOOKUP(S858,'Վարկանիշային չափորոշիչներ'!$G$6:$GE$68,4,FALSE),0)</f>
        <v>0</v>
      </c>
      <c r="AK858" s="93">
        <f>IFERROR(VLOOKUP(T858,'Վարկանիշային չափորոշիչներ'!$G$6:$GE$68,4,FALSE),0)</f>
        <v>0</v>
      </c>
      <c r="AL858" s="93">
        <f>IFERROR(VLOOKUP(U858,'Վարկանիշային չափորոշիչներ'!$G$6:$GE$68,4,FALSE),0)</f>
        <v>0</v>
      </c>
      <c r="AM858" s="93">
        <f>IFERROR(VLOOKUP(V858,'Վարկանիշային չափորոշիչներ'!$G$6:$GE$68,4,FALSE),0)</f>
        <v>0</v>
      </c>
      <c r="AN858" s="93">
        <f t="shared" si="212"/>
        <v>0</v>
      </c>
    </row>
    <row r="859" spans="1:40" ht="24" outlineLevel="1">
      <c r="A859" s="236">
        <v>1215</v>
      </c>
      <c r="B859" s="283"/>
      <c r="C859" s="366" t="s">
        <v>939</v>
      </c>
      <c r="D859" s="237">
        <f>SUM(D860:D870)</f>
        <v>0</v>
      </c>
      <c r="E859" s="237">
        <f>SUM(E860:E870)</f>
        <v>0</v>
      </c>
      <c r="F859" s="238">
        <f t="shared" ref="F859:H859" si="215">SUM(F860:F870)</f>
        <v>0</v>
      </c>
      <c r="G859" s="238">
        <f t="shared" si="215"/>
        <v>0</v>
      </c>
      <c r="H859" s="238">
        <f t="shared" si="215"/>
        <v>0</v>
      </c>
      <c r="I859" s="114" t="s">
        <v>79</v>
      </c>
      <c r="J859" s="114" t="s">
        <v>79</v>
      </c>
      <c r="K859" s="114" t="s">
        <v>79</v>
      </c>
      <c r="L859" s="114" t="s">
        <v>79</v>
      </c>
      <c r="M859" s="114" t="s">
        <v>79</v>
      </c>
      <c r="N859" s="114" t="s">
        <v>79</v>
      </c>
      <c r="O859" s="114" t="s">
        <v>79</v>
      </c>
      <c r="P859" s="114" t="s">
        <v>79</v>
      </c>
      <c r="Q859" s="114" t="s">
        <v>79</v>
      </c>
      <c r="R859" s="114" t="s">
        <v>79</v>
      </c>
      <c r="S859" s="114" t="s">
        <v>79</v>
      </c>
      <c r="T859" s="114" t="s">
        <v>79</v>
      </c>
      <c r="U859" s="114" t="s">
        <v>79</v>
      </c>
      <c r="V859" s="114" t="s">
        <v>79</v>
      </c>
      <c r="W859" s="114" t="s">
        <v>79</v>
      </c>
      <c r="X859" s="108"/>
      <c r="Y859" s="108"/>
      <c r="Z859" s="108"/>
      <c r="AA859" s="108"/>
      <c r="AB859" s="93">
        <f>IFERROR(VLOOKUP(K859,'Վարկանիշային չափորոշիչներ'!$G$6:$GE$68,4,FALSE),0)</f>
        <v>0</v>
      </c>
      <c r="AC859" s="93">
        <f>IFERROR(VLOOKUP(L859,'Վարկանիշային չափորոշիչներ'!$G$6:$GE$68,4,FALSE),0)</f>
        <v>0</v>
      </c>
      <c r="AD859" s="93">
        <f>IFERROR(VLOOKUP(M859,'Վարկանիշային չափորոշիչներ'!$G$6:$GE$68,4,FALSE),0)</f>
        <v>0</v>
      </c>
      <c r="AE859" s="93">
        <f>IFERROR(VLOOKUP(N859,'Վարկանիշային չափորոշիչներ'!$G$6:$GE$68,4,FALSE),0)</f>
        <v>0</v>
      </c>
      <c r="AF859" s="93">
        <f>IFERROR(VLOOKUP(O859,'Վարկանիշային չափորոշիչներ'!$G$6:$GE$68,4,FALSE),0)</f>
        <v>0</v>
      </c>
      <c r="AG859" s="93">
        <f>IFERROR(VLOOKUP(P859,'Վարկանիշային չափորոշիչներ'!$G$6:$GE$68,4,FALSE),0)</f>
        <v>0</v>
      </c>
      <c r="AH859" s="93">
        <f>IFERROR(VLOOKUP(Q859,'Վարկանիշային չափորոշիչներ'!$G$6:$GE$68,4,FALSE),0)</f>
        <v>0</v>
      </c>
      <c r="AI859" s="93">
        <f>IFERROR(VLOOKUP(R859,'Վարկանիշային չափորոշիչներ'!$G$6:$GE$68,4,FALSE),0)</f>
        <v>0</v>
      </c>
      <c r="AJ859" s="93">
        <f>IFERROR(VLOOKUP(S859,'Վարկանիշային չափորոշիչներ'!$G$6:$GE$68,4,FALSE),0)</f>
        <v>0</v>
      </c>
      <c r="AK859" s="93">
        <f>IFERROR(VLOOKUP(T859,'Վարկանիշային չափորոշիչներ'!$G$6:$GE$68,4,FALSE),0)</f>
        <v>0</v>
      </c>
      <c r="AL859" s="93">
        <f>IFERROR(VLOOKUP(U859,'Վարկանիշային չափորոշիչներ'!$G$6:$GE$68,4,FALSE),0)</f>
        <v>0</v>
      </c>
      <c r="AM859" s="93">
        <f>IFERROR(VLOOKUP(V859,'Վարկանիշային չափորոշիչներ'!$G$6:$GE$68,4,FALSE),0)</f>
        <v>0</v>
      </c>
      <c r="AN859" s="93">
        <f t="shared" si="212"/>
        <v>0</v>
      </c>
    </row>
    <row r="860" spans="1:40" outlineLevel="2">
      <c r="A860" s="239">
        <v>1215</v>
      </c>
      <c r="B860" s="239">
        <v>11001</v>
      </c>
      <c r="C860" s="333" t="s">
        <v>940</v>
      </c>
      <c r="D860" s="240"/>
      <c r="E860" s="240"/>
      <c r="F860" s="242"/>
      <c r="G860" s="242"/>
      <c r="H860" s="242"/>
      <c r="I860" s="112"/>
      <c r="J860" s="112"/>
      <c r="K860" s="94"/>
      <c r="L860" s="94"/>
      <c r="M860" s="94"/>
      <c r="N860" s="94"/>
      <c r="O860" s="94"/>
      <c r="P860" s="94"/>
      <c r="Q860" s="94"/>
      <c r="R860" s="94"/>
      <c r="S860" s="94"/>
      <c r="T860" s="94"/>
      <c r="U860" s="94"/>
      <c r="V860" s="94"/>
      <c r="W860" s="93">
        <f t="shared" ref="W860:W870" si="216">AN860</f>
        <v>0</v>
      </c>
      <c r="X860" s="108"/>
      <c r="Y860" s="108"/>
      <c r="Z860" s="108"/>
      <c r="AA860" s="108"/>
      <c r="AB860" s="93">
        <f>IFERROR(VLOOKUP(K860,'Վարկանիշային չափորոշիչներ'!$G$6:$GE$68,4,FALSE),0)</f>
        <v>0</v>
      </c>
      <c r="AC860" s="93">
        <f>IFERROR(VLOOKUP(L860,'Վարկանիշային չափորոշիչներ'!$G$6:$GE$68,4,FALSE),0)</f>
        <v>0</v>
      </c>
      <c r="AD860" s="93">
        <f>IFERROR(VLOOKUP(M860,'Վարկանիշային չափորոշիչներ'!$G$6:$GE$68,4,FALSE),0)</f>
        <v>0</v>
      </c>
      <c r="AE860" s="93">
        <f>IFERROR(VLOOKUP(N860,'Վարկանիշային չափորոշիչներ'!$G$6:$GE$68,4,FALSE),0)</f>
        <v>0</v>
      </c>
      <c r="AF860" s="93">
        <f>IFERROR(VLOOKUP(O860,'Վարկանիշային չափորոշիչներ'!$G$6:$GE$68,4,FALSE),0)</f>
        <v>0</v>
      </c>
      <c r="AG860" s="93">
        <f>IFERROR(VLOOKUP(P860,'Վարկանիշային չափորոշիչներ'!$G$6:$GE$68,4,FALSE),0)</f>
        <v>0</v>
      </c>
      <c r="AH860" s="93">
        <f>IFERROR(VLOOKUP(Q860,'Վարկանիշային չափորոշիչներ'!$G$6:$GE$68,4,FALSE),0)</f>
        <v>0</v>
      </c>
      <c r="AI860" s="93">
        <f>IFERROR(VLOOKUP(R860,'Վարկանիշային չափորոշիչներ'!$G$6:$GE$68,4,FALSE),0)</f>
        <v>0</v>
      </c>
      <c r="AJ860" s="93">
        <f>IFERROR(VLOOKUP(S860,'Վարկանիշային չափորոշիչներ'!$G$6:$GE$68,4,FALSE),0)</f>
        <v>0</v>
      </c>
      <c r="AK860" s="93">
        <f>IFERROR(VLOOKUP(T860,'Վարկանիշային չափորոշիչներ'!$G$6:$GE$68,4,FALSE),0)</f>
        <v>0</v>
      </c>
      <c r="AL860" s="93">
        <f>IFERROR(VLOOKUP(U860,'Վարկանիշային չափորոշիչներ'!$G$6:$GE$68,4,FALSE),0)</f>
        <v>0</v>
      </c>
      <c r="AM860" s="93">
        <f>IFERROR(VLOOKUP(V860,'Վարկանիշային չափորոշիչներ'!$G$6:$GE$68,4,FALSE),0)</f>
        <v>0</v>
      </c>
      <c r="AN860" s="93">
        <f t="shared" si="212"/>
        <v>0</v>
      </c>
    </row>
    <row r="861" spans="1:40" outlineLevel="2">
      <c r="A861" s="239">
        <v>1215</v>
      </c>
      <c r="B861" s="239">
        <v>11002</v>
      </c>
      <c r="C861" s="333" t="s">
        <v>941</v>
      </c>
      <c r="D861" s="240"/>
      <c r="E861" s="240"/>
      <c r="F861" s="242"/>
      <c r="G861" s="242"/>
      <c r="H861" s="242"/>
      <c r="I861" s="112"/>
      <c r="J861" s="112"/>
      <c r="K861" s="94"/>
      <c r="L861" s="94"/>
      <c r="M861" s="94"/>
      <c r="N861" s="94"/>
      <c r="O861" s="94"/>
      <c r="P861" s="94"/>
      <c r="Q861" s="94"/>
      <c r="R861" s="94"/>
      <c r="S861" s="94"/>
      <c r="T861" s="94"/>
      <c r="U861" s="94"/>
      <c r="V861" s="94"/>
      <c r="W861" s="93">
        <f t="shared" si="216"/>
        <v>0</v>
      </c>
      <c r="X861" s="108"/>
      <c r="Y861" s="108"/>
      <c r="Z861" s="108"/>
      <c r="AA861" s="108"/>
      <c r="AB861" s="93">
        <f>IFERROR(VLOOKUP(K861,'Վարկանիշային չափորոշիչներ'!$G$6:$GE$68,4,FALSE),0)</f>
        <v>0</v>
      </c>
      <c r="AC861" s="93">
        <f>IFERROR(VLOOKUP(L861,'Վարկանիշային չափորոշիչներ'!$G$6:$GE$68,4,FALSE),0)</f>
        <v>0</v>
      </c>
      <c r="AD861" s="93">
        <f>IFERROR(VLOOKUP(M861,'Վարկանիշային չափորոշիչներ'!$G$6:$GE$68,4,FALSE),0)</f>
        <v>0</v>
      </c>
      <c r="AE861" s="93">
        <f>IFERROR(VLOOKUP(N861,'Վարկանիշային չափորոշիչներ'!$G$6:$GE$68,4,FALSE),0)</f>
        <v>0</v>
      </c>
      <c r="AF861" s="93">
        <f>IFERROR(VLOOKUP(O861,'Վարկանիշային չափորոշիչներ'!$G$6:$GE$68,4,FALSE),0)</f>
        <v>0</v>
      </c>
      <c r="AG861" s="93">
        <f>IFERROR(VLOOKUP(P861,'Վարկանիշային չափորոշիչներ'!$G$6:$GE$68,4,FALSE),0)</f>
        <v>0</v>
      </c>
      <c r="AH861" s="93">
        <f>IFERROR(VLOOKUP(Q861,'Վարկանիշային չափորոշիչներ'!$G$6:$GE$68,4,FALSE),0)</f>
        <v>0</v>
      </c>
      <c r="AI861" s="93">
        <f>IFERROR(VLOOKUP(R861,'Վարկանիշային չափորոշիչներ'!$G$6:$GE$68,4,FALSE),0)</f>
        <v>0</v>
      </c>
      <c r="AJ861" s="93">
        <f>IFERROR(VLOOKUP(S861,'Վարկանիշային չափորոշիչներ'!$G$6:$GE$68,4,FALSE),0)</f>
        <v>0</v>
      </c>
      <c r="AK861" s="93">
        <f>IFERROR(VLOOKUP(T861,'Վարկանիշային չափորոշիչներ'!$G$6:$GE$68,4,FALSE),0)</f>
        <v>0</v>
      </c>
      <c r="AL861" s="93">
        <f>IFERROR(VLOOKUP(U861,'Վարկանիշային չափորոշիչներ'!$G$6:$GE$68,4,FALSE),0)</f>
        <v>0</v>
      </c>
      <c r="AM861" s="93">
        <f>IFERROR(VLOOKUP(V861,'Վարկանիշային չափորոշիչներ'!$G$6:$GE$68,4,FALSE),0)</f>
        <v>0</v>
      </c>
      <c r="AN861" s="93">
        <f t="shared" si="212"/>
        <v>0</v>
      </c>
    </row>
    <row r="862" spans="1:40" ht="24" customHeight="1" outlineLevel="2">
      <c r="A862" s="239">
        <v>1215</v>
      </c>
      <c r="B862" s="239">
        <v>11003</v>
      </c>
      <c r="C862" s="333" t="s">
        <v>942</v>
      </c>
      <c r="D862" s="240"/>
      <c r="E862" s="240"/>
      <c r="F862" s="242"/>
      <c r="G862" s="242"/>
      <c r="H862" s="242"/>
      <c r="I862" s="112"/>
      <c r="J862" s="112"/>
      <c r="K862" s="94"/>
      <c r="L862" s="94"/>
      <c r="M862" s="94"/>
      <c r="N862" s="94"/>
      <c r="O862" s="94"/>
      <c r="P862" s="94"/>
      <c r="Q862" s="94"/>
      <c r="R862" s="94"/>
      <c r="S862" s="94"/>
      <c r="T862" s="94"/>
      <c r="U862" s="94"/>
      <c r="V862" s="94"/>
      <c r="W862" s="93">
        <f t="shared" si="216"/>
        <v>0</v>
      </c>
      <c r="X862" s="108"/>
      <c r="Y862" s="108"/>
      <c r="Z862" s="108"/>
      <c r="AA862" s="108"/>
      <c r="AB862" s="93">
        <f>IFERROR(VLOOKUP(K862,'Վարկանիշային չափորոշիչներ'!$G$6:$GE$68,4,FALSE),0)</f>
        <v>0</v>
      </c>
      <c r="AC862" s="93">
        <f>IFERROR(VLOOKUP(L862,'Վարկանիշային չափորոշիչներ'!$G$6:$GE$68,4,FALSE),0)</f>
        <v>0</v>
      </c>
      <c r="AD862" s="93">
        <f>IFERROR(VLOOKUP(M862,'Վարկանիշային չափորոշիչներ'!$G$6:$GE$68,4,FALSE),0)</f>
        <v>0</v>
      </c>
      <c r="AE862" s="93">
        <f>IFERROR(VLOOKUP(N862,'Վարկանիշային չափորոշիչներ'!$G$6:$GE$68,4,FALSE),0)</f>
        <v>0</v>
      </c>
      <c r="AF862" s="93">
        <f>IFERROR(VLOOKUP(O862,'Վարկանիշային չափորոշիչներ'!$G$6:$GE$68,4,FALSE),0)</f>
        <v>0</v>
      </c>
      <c r="AG862" s="93">
        <f>IFERROR(VLOOKUP(P862,'Վարկանիշային չափորոշիչներ'!$G$6:$GE$68,4,FALSE),0)</f>
        <v>0</v>
      </c>
      <c r="AH862" s="93">
        <f>IFERROR(VLOOKUP(Q862,'Վարկանիշային չափորոշիչներ'!$G$6:$GE$68,4,FALSE),0)</f>
        <v>0</v>
      </c>
      <c r="AI862" s="93">
        <f>IFERROR(VLOOKUP(R862,'Վարկանիշային չափորոշիչներ'!$G$6:$GE$68,4,FALSE),0)</f>
        <v>0</v>
      </c>
      <c r="AJ862" s="93">
        <f>IFERROR(VLOOKUP(S862,'Վարկանիշային չափորոշիչներ'!$G$6:$GE$68,4,FALSE),0)</f>
        <v>0</v>
      </c>
      <c r="AK862" s="93">
        <f>IFERROR(VLOOKUP(T862,'Վարկանիշային չափորոշիչներ'!$G$6:$GE$68,4,FALSE),0)</f>
        <v>0</v>
      </c>
      <c r="AL862" s="93">
        <f>IFERROR(VLOOKUP(U862,'Վարկանիշային չափորոշիչներ'!$G$6:$GE$68,4,FALSE),0)</f>
        <v>0</v>
      </c>
      <c r="AM862" s="93">
        <f>IFERROR(VLOOKUP(V862,'Վարկանիշային չափորոշիչներ'!$G$6:$GE$68,4,FALSE),0)</f>
        <v>0</v>
      </c>
      <c r="AN862" s="93">
        <f t="shared" si="212"/>
        <v>0</v>
      </c>
    </row>
    <row r="863" spans="1:40" ht="24" outlineLevel="2">
      <c r="A863" s="239">
        <v>1215</v>
      </c>
      <c r="B863" s="239">
        <v>12001</v>
      </c>
      <c r="C863" s="333" t="s">
        <v>943</v>
      </c>
      <c r="D863" s="240"/>
      <c r="E863" s="240"/>
      <c r="F863" s="242"/>
      <c r="G863" s="242"/>
      <c r="H863" s="242"/>
      <c r="I863" s="112"/>
      <c r="J863" s="112"/>
      <c r="K863" s="94"/>
      <c r="L863" s="94"/>
      <c r="M863" s="94"/>
      <c r="N863" s="94"/>
      <c r="O863" s="94"/>
      <c r="P863" s="94"/>
      <c r="Q863" s="94"/>
      <c r="R863" s="94"/>
      <c r="S863" s="94"/>
      <c r="T863" s="94"/>
      <c r="U863" s="94"/>
      <c r="V863" s="94"/>
      <c r="W863" s="93">
        <f t="shared" si="216"/>
        <v>0</v>
      </c>
      <c r="X863" s="108"/>
      <c r="Y863" s="108"/>
      <c r="Z863" s="108"/>
      <c r="AA863" s="108"/>
      <c r="AB863" s="93">
        <f>IFERROR(VLOOKUP(K863,'Վարկանիշային չափորոշիչներ'!$G$6:$GE$68,4,FALSE),0)</f>
        <v>0</v>
      </c>
      <c r="AC863" s="93">
        <f>IFERROR(VLOOKUP(L863,'Վարկանիշային չափորոշիչներ'!$G$6:$GE$68,4,FALSE),0)</f>
        <v>0</v>
      </c>
      <c r="AD863" s="93">
        <f>IFERROR(VLOOKUP(M863,'Վարկանիշային չափորոշիչներ'!$G$6:$GE$68,4,FALSE),0)</f>
        <v>0</v>
      </c>
      <c r="AE863" s="93">
        <f>IFERROR(VLOOKUP(N863,'Վարկանիշային չափորոշիչներ'!$G$6:$GE$68,4,FALSE),0)</f>
        <v>0</v>
      </c>
      <c r="AF863" s="93">
        <f>IFERROR(VLOOKUP(O863,'Վարկանիշային չափորոշիչներ'!$G$6:$GE$68,4,FALSE),0)</f>
        <v>0</v>
      </c>
      <c r="AG863" s="93">
        <f>IFERROR(VLOOKUP(P863,'Վարկանիշային չափորոշիչներ'!$G$6:$GE$68,4,FALSE),0)</f>
        <v>0</v>
      </c>
      <c r="AH863" s="93">
        <f>IFERROR(VLOOKUP(Q863,'Վարկանիշային չափորոշիչներ'!$G$6:$GE$68,4,FALSE),0)</f>
        <v>0</v>
      </c>
      <c r="AI863" s="93">
        <f>IFERROR(VLOOKUP(R863,'Վարկանիշային չափորոշիչներ'!$G$6:$GE$68,4,FALSE),0)</f>
        <v>0</v>
      </c>
      <c r="AJ863" s="93">
        <f>IFERROR(VLOOKUP(S863,'Վարկանիշային չափորոշիչներ'!$G$6:$GE$68,4,FALSE),0)</f>
        <v>0</v>
      </c>
      <c r="AK863" s="93">
        <f>IFERROR(VLOOKUP(T863,'Վարկանիշային չափորոշիչներ'!$G$6:$GE$68,4,FALSE),0)</f>
        <v>0</v>
      </c>
      <c r="AL863" s="93">
        <f>IFERROR(VLOOKUP(U863,'Վարկանիշային չափորոշիչներ'!$G$6:$GE$68,4,FALSE),0)</f>
        <v>0</v>
      </c>
      <c r="AM863" s="93">
        <f>IFERROR(VLOOKUP(V863,'Վարկանիշային չափորոշիչներ'!$G$6:$GE$68,4,FALSE),0)</f>
        <v>0</v>
      </c>
      <c r="AN863" s="93">
        <f t="shared" si="212"/>
        <v>0</v>
      </c>
    </row>
    <row r="864" spans="1:40" ht="48" outlineLevel="2">
      <c r="A864" s="239">
        <v>1215</v>
      </c>
      <c r="B864" s="239">
        <v>12002</v>
      </c>
      <c r="C864" s="333" t="s">
        <v>944</v>
      </c>
      <c r="D864" s="240"/>
      <c r="E864" s="240"/>
      <c r="F864" s="242"/>
      <c r="G864" s="242"/>
      <c r="H864" s="242"/>
      <c r="I864" s="112"/>
      <c r="J864" s="112"/>
      <c r="K864" s="94"/>
      <c r="L864" s="94"/>
      <c r="M864" s="94"/>
      <c r="N864" s="94"/>
      <c r="O864" s="94"/>
      <c r="P864" s="94"/>
      <c r="Q864" s="94"/>
      <c r="R864" s="94"/>
      <c r="S864" s="94"/>
      <c r="T864" s="94"/>
      <c r="U864" s="94"/>
      <c r="V864" s="94"/>
      <c r="W864" s="93">
        <f t="shared" si="216"/>
        <v>0</v>
      </c>
      <c r="X864" s="108"/>
      <c r="Y864" s="108"/>
      <c r="Z864" s="108"/>
      <c r="AA864" s="108"/>
      <c r="AB864" s="93">
        <f>IFERROR(VLOOKUP(K864,'Վարկանիշային չափորոշիչներ'!$G$6:$GE$68,4,FALSE),0)</f>
        <v>0</v>
      </c>
      <c r="AC864" s="93">
        <f>IFERROR(VLOOKUP(L864,'Վարկանիշային չափորոշիչներ'!$G$6:$GE$68,4,FALSE),0)</f>
        <v>0</v>
      </c>
      <c r="AD864" s="93">
        <f>IFERROR(VLOOKUP(M864,'Վարկանիշային չափորոշիչներ'!$G$6:$GE$68,4,FALSE),0)</f>
        <v>0</v>
      </c>
      <c r="AE864" s="93">
        <f>IFERROR(VLOOKUP(N864,'Վարկանիշային չափորոշիչներ'!$G$6:$GE$68,4,FALSE),0)</f>
        <v>0</v>
      </c>
      <c r="AF864" s="93">
        <f>IFERROR(VLOOKUP(O864,'Վարկանիշային չափորոշիչներ'!$G$6:$GE$68,4,FALSE),0)</f>
        <v>0</v>
      </c>
      <c r="AG864" s="93">
        <f>IFERROR(VLOOKUP(P864,'Վարկանիշային չափորոշիչներ'!$G$6:$GE$68,4,FALSE),0)</f>
        <v>0</v>
      </c>
      <c r="AH864" s="93">
        <f>IFERROR(VLOOKUP(Q864,'Վարկանիշային չափորոշիչներ'!$G$6:$GE$68,4,FALSE),0)</f>
        <v>0</v>
      </c>
      <c r="AI864" s="93">
        <f>IFERROR(VLOOKUP(R864,'Վարկանիշային չափորոշիչներ'!$G$6:$GE$68,4,FALSE),0)</f>
        <v>0</v>
      </c>
      <c r="AJ864" s="93">
        <f>IFERROR(VLOOKUP(S864,'Վարկանիշային չափորոշիչներ'!$G$6:$GE$68,4,FALSE),0)</f>
        <v>0</v>
      </c>
      <c r="AK864" s="93">
        <f>IFERROR(VLOOKUP(T864,'Վարկանիշային չափորոշիչներ'!$G$6:$GE$68,4,FALSE),0)</f>
        <v>0</v>
      </c>
      <c r="AL864" s="93">
        <f>IFERROR(VLOOKUP(U864,'Վարկանիշային չափորոշիչներ'!$G$6:$GE$68,4,FALSE),0)</f>
        <v>0</v>
      </c>
      <c r="AM864" s="93">
        <f>IFERROR(VLOOKUP(V864,'Վարկանիշային չափորոշիչներ'!$G$6:$GE$68,4,FALSE),0)</f>
        <v>0</v>
      </c>
      <c r="AN864" s="93">
        <f t="shared" si="212"/>
        <v>0</v>
      </c>
    </row>
    <row r="865" spans="1:40" ht="36" outlineLevel="2">
      <c r="A865" s="239">
        <v>1215</v>
      </c>
      <c r="B865" s="239">
        <v>12003</v>
      </c>
      <c r="C865" s="333" t="s">
        <v>945</v>
      </c>
      <c r="D865" s="240"/>
      <c r="E865" s="240"/>
      <c r="F865" s="242"/>
      <c r="G865" s="242"/>
      <c r="H865" s="242"/>
      <c r="I865" s="112"/>
      <c r="J865" s="112"/>
      <c r="K865" s="94"/>
      <c r="L865" s="94"/>
      <c r="M865" s="94"/>
      <c r="N865" s="94"/>
      <c r="O865" s="94"/>
      <c r="P865" s="94"/>
      <c r="Q865" s="94"/>
      <c r="R865" s="94"/>
      <c r="S865" s="94"/>
      <c r="T865" s="94"/>
      <c r="U865" s="94"/>
      <c r="V865" s="94"/>
      <c r="W865" s="93">
        <f t="shared" si="216"/>
        <v>0</v>
      </c>
      <c r="X865" s="108"/>
      <c r="Y865" s="108"/>
      <c r="Z865" s="108"/>
      <c r="AA865" s="108"/>
      <c r="AB865" s="93">
        <f>IFERROR(VLOOKUP(K865,'Վարկանիշային չափորոշիչներ'!$G$6:$GE$68,4,FALSE),0)</f>
        <v>0</v>
      </c>
      <c r="AC865" s="93">
        <f>IFERROR(VLOOKUP(L865,'Վարկանիշային չափորոշիչներ'!$G$6:$GE$68,4,FALSE),0)</f>
        <v>0</v>
      </c>
      <c r="AD865" s="93">
        <f>IFERROR(VLOOKUP(M865,'Վարկանիշային չափորոշիչներ'!$G$6:$GE$68,4,FALSE),0)</f>
        <v>0</v>
      </c>
      <c r="AE865" s="93">
        <f>IFERROR(VLOOKUP(N865,'Վարկանիշային չափորոշիչներ'!$G$6:$GE$68,4,FALSE),0)</f>
        <v>0</v>
      </c>
      <c r="AF865" s="93">
        <f>IFERROR(VLOOKUP(O865,'Վարկանիշային չափորոշիչներ'!$G$6:$GE$68,4,FALSE),0)</f>
        <v>0</v>
      </c>
      <c r="AG865" s="93">
        <f>IFERROR(VLOOKUP(P865,'Վարկանիշային չափորոշիչներ'!$G$6:$GE$68,4,FALSE),0)</f>
        <v>0</v>
      </c>
      <c r="AH865" s="93">
        <f>IFERROR(VLOOKUP(Q865,'Վարկանիշային չափորոշիչներ'!$G$6:$GE$68,4,FALSE),0)</f>
        <v>0</v>
      </c>
      <c r="AI865" s="93">
        <f>IFERROR(VLOOKUP(R865,'Վարկանիշային չափորոշիչներ'!$G$6:$GE$68,4,FALSE),0)</f>
        <v>0</v>
      </c>
      <c r="AJ865" s="93">
        <f>IFERROR(VLOOKUP(S865,'Վարկանիշային չափորոշիչներ'!$G$6:$GE$68,4,FALSE),0)</f>
        <v>0</v>
      </c>
      <c r="AK865" s="93">
        <f>IFERROR(VLOOKUP(T865,'Վարկանիշային չափորոշիչներ'!$G$6:$GE$68,4,FALSE),0)</f>
        <v>0</v>
      </c>
      <c r="AL865" s="93">
        <f>IFERROR(VLOOKUP(U865,'Վարկանիշային չափորոշիչներ'!$G$6:$GE$68,4,FALSE),0)</f>
        <v>0</v>
      </c>
      <c r="AM865" s="93">
        <f>IFERROR(VLOOKUP(V865,'Վարկանիշային չափորոշիչներ'!$G$6:$GE$68,4,FALSE),0)</f>
        <v>0</v>
      </c>
      <c r="AN865" s="93">
        <f t="shared" si="212"/>
        <v>0</v>
      </c>
    </row>
    <row r="866" spans="1:40" ht="48" outlineLevel="2">
      <c r="A866" s="239">
        <v>1215</v>
      </c>
      <c r="B866" s="239">
        <v>12004</v>
      </c>
      <c r="C866" s="333" t="s">
        <v>946</v>
      </c>
      <c r="D866" s="240"/>
      <c r="E866" s="240"/>
      <c r="F866" s="242"/>
      <c r="G866" s="242"/>
      <c r="H866" s="242"/>
      <c r="I866" s="112"/>
      <c r="J866" s="112"/>
      <c r="K866" s="94"/>
      <c r="L866" s="94"/>
      <c r="M866" s="94"/>
      <c r="N866" s="94"/>
      <c r="O866" s="94"/>
      <c r="P866" s="94"/>
      <c r="Q866" s="94"/>
      <c r="R866" s="94"/>
      <c r="S866" s="94"/>
      <c r="T866" s="94"/>
      <c r="U866" s="94"/>
      <c r="V866" s="94"/>
      <c r="W866" s="93">
        <f t="shared" si="216"/>
        <v>0</v>
      </c>
      <c r="X866" s="108"/>
      <c r="Y866" s="108"/>
      <c r="Z866" s="108"/>
      <c r="AA866" s="108"/>
      <c r="AB866" s="93">
        <f>IFERROR(VLOOKUP(K866,'Վարկանիշային չափորոշիչներ'!$G$6:$GE$68,4,FALSE),0)</f>
        <v>0</v>
      </c>
      <c r="AC866" s="93">
        <f>IFERROR(VLOOKUP(L866,'Վարկանիշային չափորոշիչներ'!$G$6:$GE$68,4,FALSE),0)</f>
        <v>0</v>
      </c>
      <c r="AD866" s="93">
        <f>IFERROR(VLOOKUP(M866,'Վարկանիշային չափորոշիչներ'!$G$6:$GE$68,4,FALSE),0)</f>
        <v>0</v>
      </c>
      <c r="AE866" s="93">
        <f>IFERROR(VLOOKUP(N866,'Վարկանիշային չափորոշիչներ'!$G$6:$GE$68,4,FALSE),0)</f>
        <v>0</v>
      </c>
      <c r="AF866" s="93">
        <f>IFERROR(VLOOKUP(O866,'Վարկանիշային չափորոշիչներ'!$G$6:$GE$68,4,FALSE),0)</f>
        <v>0</v>
      </c>
      <c r="AG866" s="93">
        <f>IFERROR(VLOOKUP(P866,'Վարկանիշային չափորոշիչներ'!$G$6:$GE$68,4,FALSE),0)</f>
        <v>0</v>
      </c>
      <c r="AH866" s="93">
        <f>IFERROR(VLOOKUP(Q866,'Վարկանիշային չափորոշիչներ'!$G$6:$GE$68,4,FALSE),0)</f>
        <v>0</v>
      </c>
      <c r="AI866" s="93">
        <f>IFERROR(VLOOKUP(R866,'Վարկանիշային չափորոշիչներ'!$G$6:$GE$68,4,FALSE),0)</f>
        <v>0</v>
      </c>
      <c r="AJ866" s="93">
        <f>IFERROR(VLOOKUP(S866,'Վարկանիշային չափորոշիչներ'!$G$6:$GE$68,4,FALSE),0)</f>
        <v>0</v>
      </c>
      <c r="AK866" s="93">
        <f>IFERROR(VLOOKUP(T866,'Վարկանիշային չափորոշիչներ'!$G$6:$GE$68,4,FALSE),0)</f>
        <v>0</v>
      </c>
      <c r="AL866" s="93">
        <f>IFERROR(VLOOKUP(U866,'Վարկանիշային չափորոշիչներ'!$G$6:$GE$68,4,FALSE),0)</f>
        <v>0</v>
      </c>
      <c r="AM866" s="93">
        <f>IFERROR(VLOOKUP(V866,'Վարկանիշային չափորոշիչներ'!$G$6:$GE$68,4,FALSE),0)</f>
        <v>0</v>
      </c>
      <c r="AN866" s="93">
        <f t="shared" si="212"/>
        <v>0</v>
      </c>
    </row>
    <row r="867" spans="1:40" ht="36" outlineLevel="2">
      <c r="A867" s="239">
        <v>1215</v>
      </c>
      <c r="B867" s="239">
        <v>12005</v>
      </c>
      <c r="C867" s="333" t="s">
        <v>947</v>
      </c>
      <c r="D867" s="240"/>
      <c r="E867" s="240"/>
      <c r="F867" s="242"/>
      <c r="G867" s="242"/>
      <c r="H867" s="242"/>
      <c r="I867" s="112"/>
      <c r="J867" s="112"/>
      <c r="K867" s="94"/>
      <c r="L867" s="94"/>
      <c r="M867" s="94"/>
      <c r="N867" s="94"/>
      <c r="O867" s="94"/>
      <c r="P867" s="94"/>
      <c r="Q867" s="94"/>
      <c r="R867" s="94"/>
      <c r="S867" s="94"/>
      <c r="T867" s="94"/>
      <c r="U867" s="94"/>
      <c r="V867" s="94"/>
      <c r="W867" s="93">
        <f t="shared" si="216"/>
        <v>0</v>
      </c>
      <c r="X867" s="108"/>
      <c r="Y867" s="108"/>
      <c r="Z867" s="108"/>
      <c r="AA867" s="108"/>
      <c r="AB867" s="93">
        <f>IFERROR(VLOOKUP(K867,'Վարկանիշային չափորոշիչներ'!$G$6:$GE$68,4,FALSE),0)</f>
        <v>0</v>
      </c>
      <c r="AC867" s="93">
        <f>IFERROR(VLOOKUP(L867,'Վարկանիշային չափորոշիչներ'!$G$6:$GE$68,4,FALSE),0)</f>
        <v>0</v>
      </c>
      <c r="AD867" s="93">
        <f>IFERROR(VLOOKUP(M867,'Վարկանիշային չափորոշիչներ'!$G$6:$GE$68,4,FALSE),0)</f>
        <v>0</v>
      </c>
      <c r="AE867" s="93">
        <f>IFERROR(VLOOKUP(N867,'Վարկանիշային չափորոշիչներ'!$G$6:$GE$68,4,FALSE),0)</f>
        <v>0</v>
      </c>
      <c r="AF867" s="93">
        <f>IFERROR(VLOOKUP(O867,'Վարկանիշային չափորոշիչներ'!$G$6:$GE$68,4,FALSE),0)</f>
        <v>0</v>
      </c>
      <c r="AG867" s="93">
        <f>IFERROR(VLOOKUP(P867,'Վարկանիշային չափորոշիչներ'!$G$6:$GE$68,4,FALSE),0)</f>
        <v>0</v>
      </c>
      <c r="AH867" s="93">
        <f>IFERROR(VLOOKUP(Q867,'Վարկանիշային չափորոշիչներ'!$G$6:$GE$68,4,FALSE),0)</f>
        <v>0</v>
      </c>
      <c r="AI867" s="93">
        <f>IFERROR(VLOOKUP(R867,'Վարկանիշային չափորոշիչներ'!$G$6:$GE$68,4,FALSE),0)</f>
        <v>0</v>
      </c>
      <c r="AJ867" s="93">
        <f>IFERROR(VLOOKUP(S867,'Վարկանիշային չափորոշիչներ'!$G$6:$GE$68,4,FALSE),0)</f>
        <v>0</v>
      </c>
      <c r="AK867" s="93">
        <f>IFERROR(VLOOKUP(T867,'Վարկանիշային չափորոշիչներ'!$G$6:$GE$68,4,FALSE),0)</f>
        <v>0</v>
      </c>
      <c r="AL867" s="93">
        <f>IFERROR(VLOOKUP(U867,'Վարկանիշային չափորոշիչներ'!$G$6:$GE$68,4,FALSE),0)</f>
        <v>0</v>
      </c>
      <c r="AM867" s="93">
        <f>IFERROR(VLOOKUP(V867,'Վարկանիշային չափորոշիչներ'!$G$6:$GE$68,4,FALSE),0)</f>
        <v>0</v>
      </c>
      <c r="AN867" s="93">
        <f t="shared" si="212"/>
        <v>0</v>
      </c>
    </row>
    <row r="868" spans="1:40" ht="24" outlineLevel="2">
      <c r="A868" s="239">
        <v>1215</v>
      </c>
      <c r="B868" s="239">
        <v>12006</v>
      </c>
      <c r="C868" s="333" t="s">
        <v>948</v>
      </c>
      <c r="D868" s="240"/>
      <c r="E868" s="240"/>
      <c r="F868" s="242"/>
      <c r="G868" s="242"/>
      <c r="H868" s="242"/>
      <c r="I868" s="112"/>
      <c r="J868" s="112"/>
      <c r="K868" s="94"/>
      <c r="L868" s="94"/>
      <c r="M868" s="94"/>
      <c r="N868" s="94"/>
      <c r="O868" s="94"/>
      <c r="P868" s="94"/>
      <c r="Q868" s="94"/>
      <c r="R868" s="94"/>
      <c r="S868" s="94"/>
      <c r="T868" s="94"/>
      <c r="U868" s="94"/>
      <c r="V868" s="94"/>
      <c r="W868" s="93">
        <f t="shared" si="216"/>
        <v>0</v>
      </c>
      <c r="X868" s="108"/>
      <c r="Y868" s="108"/>
      <c r="Z868" s="108"/>
      <c r="AA868" s="108"/>
      <c r="AB868" s="93">
        <f>IFERROR(VLOOKUP(K868,'Վարկանիշային չափորոշիչներ'!$G$6:$GE$68,4,FALSE),0)</f>
        <v>0</v>
      </c>
      <c r="AC868" s="93">
        <f>IFERROR(VLOOKUP(L868,'Վարկանիշային չափորոշիչներ'!$G$6:$GE$68,4,FALSE),0)</f>
        <v>0</v>
      </c>
      <c r="AD868" s="93">
        <f>IFERROR(VLOOKUP(M868,'Վարկանիշային չափորոշիչներ'!$G$6:$GE$68,4,FALSE),0)</f>
        <v>0</v>
      </c>
      <c r="AE868" s="93">
        <f>IFERROR(VLOOKUP(N868,'Վարկանիշային չափորոշիչներ'!$G$6:$GE$68,4,FALSE),0)</f>
        <v>0</v>
      </c>
      <c r="AF868" s="93">
        <f>IFERROR(VLOOKUP(O868,'Վարկանիշային չափորոշիչներ'!$G$6:$GE$68,4,FALSE),0)</f>
        <v>0</v>
      </c>
      <c r="AG868" s="93">
        <f>IFERROR(VLOOKUP(P868,'Վարկանիշային չափորոշիչներ'!$G$6:$GE$68,4,FALSE),0)</f>
        <v>0</v>
      </c>
      <c r="AH868" s="93">
        <f>IFERROR(VLOOKUP(Q868,'Վարկանիշային չափորոշիչներ'!$G$6:$GE$68,4,FALSE),0)</f>
        <v>0</v>
      </c>
      <c r="AI868" s="93">
        <f>IFERROR(VLOOKUP(R868,'Վարկանիշային չափորոշիչներ'!$G$6:$GE$68,4,FALSE),0)</f>
        <v>0</v>
      </c>
      <c r="AJ868" s="93">
        <f>IFERROR(VLOOKUP(S868,'Վարկանիշային չափորոշիչներ'!$G$6:$GE$68,4,FALSE),0)</f>
        <v>0</v>
      </c>
      <c r="AK868" s="93">
        <f>IFERROR(VLOOKUP(T868,'Վարկանիշային չափորոշիչներ'!$G$6:$GE$68,4,FALSE),0)</f>
        <v>0</v>
      </c>
      <c r="AL868" s="93">
        <f>IFERROR(VLOOKUP(U868,'Վարկանիշային չափորոշիչներ'!$G$6:$GE$68,4,FALSE),0)</f>
        <v>0</v>
      </c>
      <c r="AM868" s="93">
        <f>IFERROR(VLOOKUP(V868,'Վարկանիշային չափորոշիչներ'!$G$6:$GE$68,4,FALSE),0)</f>
        <v>0</v>
      </c>
      <c r="AN868" s="93">
        <f t="shared" si="212"/>
        <v>0</v>
      </c>
    </row>
    <row r="869" spans="1:40" ht="24" outlineLevel="2">
      <c r="A869" s="239">
        <v>1215</v>
      </c>
      <c r="B869" s="239">
        <v>12007</v>
      </c>
      <c r="C869" s="333" t="s">
        <v>949</v>
      </c>
      <c r="D869" s="240"/>
      <c r="E869" s="240"/>
      <c r="F869" s="242"/>
      <c r="G869" s="242"/>
      <c r="H869" s="242"/>
      <c r="I869" s="112"/>
      <c r="J869" s="112"/>
      <c r="K869" s="94"/>
      <c r="L869" s="94"/>
      <c r="M869" s="94"/>
      <c r="N869" s="94"/>
      <c r="O869" s="94"/>
      <c r="P869" s="94"/>
      <c r="Q869" s="94"/>
      <c r="R869" s="94"/>
      <c r="S869" s="94"/>
      <c r="T869" s="94"/>
      <c r="U869" s="94"/>
      <c r="V869" s="94"/>
      <c r="W869" s="93">
        <f t="shared" si="216"/>
        <v>0</v>
      </c>
      <c r="X869" s="108"/>
      <c r="Y869" s="108"/>
      <c r="Z869" s="108"/>
      <c r="AA869" s="108"/>
      <c r="AB869" s="93">
        <f>IFERROR(VLOOKUP(K869,'Վարկանիշային չափորոշիչներ'!$G$6:$GE$68,4,FALSE),0)</f>
        <v>0</v>
      </c>
      <c r="AC869" s="93">
        <f>IFERROR(VLOOKUP(L869,'Վարկանիշային չափորոշիչներ'!$G$6:$GE$68,4,FALSE),0)</f>
        <v>0</v>
      </c>
      <c r="AD869" s="93">
        <f>IFERROR(VLOOKUP(M869,'Վարկանիշային չափորոշիչներ'!$G$6:$GE$68,4,FALSE),0)</f>
        <v>0</v>
      </c>
      <c r="AE869" s="93">
        <f>IFERROR(VLOOKUP(N869,'Վարկանիշային չափորոշիչներ'!$G$6:$GE$68,4,FALSE),0)</f>
        <v>0</v>
      </c>
      <c r="AF869" s="93">
        <f>IFERROR(VLOOKUP(O869,'Վարկանիշային չափորոշիչներ'!$G$6:$GE$68,4,FALSE),0)</f>
        <v>0</v>
      </c>
      <c r="AG869" s="93">
        <f>IFERROR(VLOOKUP(P869,'Վարկանիշային չափորոշիչներ'!$G$6:$GE$68,4,FALSE),0)</f>
        <v>0</v>
      </c>
      <c r="AH869" s="93">
        <f>IFERROR(VLOOKUP(Q869,'Վարկանիշային չափորոշիչներ'!$G$6:$GE$68,4,FALSE),0)</f>
        <v>0</v>
      </c>
      <c r="AI869" s="93">
        <f>IFERROR(VLOOKUP(R869,'Վարկանիշային չափորոշիչներ'!$G$6:$GE$68,4,FALSE),0)</f>
        <v>0</v>
      </c>
      <c r="AJ869" s="93">
        <f>IFERROR(VLOOKUP(S869,'Վարկանիշային չափորոշիչներ'!$G$6:$GE$68,4,FALSE),0)</f>
        <v>0</v>
      </c>
      <c r="AK869" s="93">
        <f>IFERROR(VLOOKUP(T869,'Վարկանիշային չափորոշիչներ'!$G$6:$GE$68,4,FALSE),0)</f>
        <v>0</v>
      </c>
      <c r="AL869" s="93">
        <f>IFERROR(VLOOKUP(U869,'Վարկանիշային չափորոշիչներ'!$G$6:$GE$68,4,FALSE),0)</f>
        <v>0</v>
      </c>
      <c r="AM869" s="93">
        <f>IFERROR(VLOOKUP(V869,'Վարկանիշային չափորոշիչներ'!$G$6:$GE$68,4,FALSE),0)</f>
        <v>0</v>
      </c>
      <c r="AN869" s="93">
        <f t="shared" si="212"/>
        <v>0</v>
      </c>
    </row>
    <row r="870" spans="1:40" ht="24" outlineLevel="2">
      <c r="A870" s="239">
        <v>1215</v>
      </c>
      <c r="B870" s="239">
        <v>11005</v>
      </c>
      <c r="C870" s="333" t="s">
        <v>950</v>
      </c>
      <c r="D870" s="240"/>
      <c r="E870" s="240"/>
      <c r="F870" s="242"/>
      <c r="G870" s="242"/>
      <c r="H870" s="242"/>
      <c r="I870" s="112"/>
      <c r="J870" s="112"/>
      <c r="K870" s="94"/>
      <c r="L870" s="94"/>
      <c r="M870" s="94"/>
      <c r="N870" s="94"/>
      <c r="O870" s="94"/>
      <c r="P870" s="94"/>
      <c r="Q870" s="94"/>
      <c r="R870" s="94"/>
      <c r="S870" s="94"/>
      <c r="T870" s="94"/>
      <c r="U870" s="94"/>
      <c r="V870" s="94"/>
      <c r="W870" s="93">
        <f t="shared" si="216"/>
        <v>0</v>
      </c>
      <c r="X870" s="108"/>
      <c r="Y870" s="108"/>
      <c r="Z870" s="108"/>
      <c r="AA870" s="108"/>
      <c r="AB870" s="93">
        <f>IFERROR(VLOOKUP(K870,'Վարկանիշային չափորոշիչներ'!$G$6:$GE$68,4,FALSE),0)</f>
        <v>0</v>
      </c>
      <c r="AC870" s="93">
        <f>IFERROR(VLOOKUP(L870,'Վարկանիշային չափորոշիչներ'!$G$6:$GE$68,4,FALSE),0)</f>
        <v>0</v>
      </c>
      <c r="AD870" s="93">
        <f>IFERROR(VLOOKUP(M870,'Վարկանիշային չափորոշիչներ'!$G$6:$GE$68,4,FALSE),0)</f>
        <v>0</v>
      </c>
      <c r="AE870" s="93">
        <f>IFERROR(VLOOKUP(N870,'Վարկանիշային չափորոշիչներ'!$G$6:$GE$68,4,FALSE),0)</f>
        <v>0</v>
      </c>
      <c r="AF870" s="93">
        <f>IFERROR(VLOOKUP(O870,'Վարկանիշային չափորոշիչներ'!$G$6:$GE$68,4,FALSE),0)</f>
        <v>0</v>
      </c>
      <c r="AG870" s="93">
        <f>IFERROR(VLOOKUP(P870,'Վարկանիշային չափորոշիչներ'!$G$6:$GE$68,4,FALSE),0)</f>
        <v>0</v>
      </c>
      <c r="AH870" s="93">
        <f>IFERROR(VLOOKUP(Q870,'Վարկանիշային չափորոշիչներ'!$G$6:$GE$68,4,FALSE),0)</f>
        <v>0</v>
      </c>
      <c r="AI870" s="93">
        <f>IFERROR(VLOOKUP(R870,'Վարկանիշային չափորոշիչներ'!$G$6:$GE$68,4,FALSE),0)</f>
        <v>0</v>
      </c>
      <c r="AJ870" s="93">
        <f>IFERROR(VLOOKUP(S870,'Վարկանիշային չափորոշիչներ'!$G$6:$GE$68,4,FALSE),0)</f>
        <v>0</v>
      </c>
      <c r="AK870" s="93">
        <f>IFERROR(VLOOKUP(T870,'Վարկանիշային չափորոշիչներ'!$G$6:$GE$68,4,FALSE),0)</f>
        <v>0</v>
      </c>
      <c r="AL870" s="93">
        <f>IFERROR(VLOOKUP(U870,'Վարկանիշային չափորոշիչներ'!$G$6:$GE$68,4,FALSE),0)</f>
        <v>0</v>
      </c>
      <c r="AM870" s="93">
        <f>IFERROR(VLOOKUP(V870,'Վարկանիշային չափորոշիչներ'!$G$6:$GE$68,4,FALSE),0)</f>
        <v>0</v>
      </c>
      <c r="AN870" s="93">
        <f t="shared" si="212"/>
        <v>0</v>
      </c>
    </row>
    <row r="871" spans="1:40" ht="24" outlineLevel="1">
      <c r="A871" s="236">
        <v>1227</v>
      </c>
      <c r="B871" s="283"/>
      <c r="C871" s="366" t="s">
        <v>951</v>
      </c>
      <c r="D871" s="237">
        <f>SUM(D872:D874)</f>
        <v>0</v>
      </c>
      <c r="E871" s="237">
        <f>SUM(E872:E874)</f>
        <v>0</v>
      </c>
      <c r="F871" s="238">
        <f t="shared" ref="F871:H871" si="217">SUM(F872:F874)</f>
        <v>0</v>
      </c>
      <c r="G871" s="238">
        <f t="shared" si="217"/>
        <v>0</v>
      </c>
      <c r="H871" s="238">
        <f t="shared" si="217"/>
        <v>0</v>
      </c>
      <c r="I871" s="114" t="s">
        <v>79</v>
      </c>
      <c r="J871" s="114" t="s">
        <v>79</v>
      </c>
      <c r="K871" s="114" t="s">
        <v>79</v>
      </c>
      <c r="L871" s="114" t="s">
        <v>79</v>
      </c>
      <c r="M871" s="114" t="s">
        <v>79</v>
      </c>
      <c r="N871" s="114" t="s">
        <v>79</v>
      </c>
      <c r="O871" s="114" t="s">
        <v>79</v>
      </c>
      <c r="P871" s="114" t="s">
        <v>79</v>
      </c>
      <c r="Q871" s="114" t="s">
        <v>79</v>
      </c>
      <c r="R871" s="114" t="s">
        <v>79</v>
      </c>
      <c r="S871" s="114" t="s">
        <v>79</v>
      </c>
      <c r="T871" s="114" t="s">
        <v>79</v>
      </c>
      <c r="U871" s="114" t="s">
        <v>79</v>
      </c>
      <c r="V871" s="114" t="s">
        <v>79</v>
      </c>
      <c r="W871" s="114" t="s">
        <v>79</v>
      </c>
      <c r="X871" s="108"/>
      <c r="Y871" s="108"/>
      <c r="Z871" s="108"/>
      <c r="AA871" s="108"/>
      <c r="AB871" s="93">
        <f>IFERROR(VLOOKUP(K871,'Վարկանիշային չափորոշիչներ'!$G$6:$GE$68,4,FALSE),0)</f>
        <v>0</v>
      </c>
      <c r="AC871" s="93">
        <f>IFERROR(VLOOKUP(L871,'Վարկանիշային չափորոշիչներ'!$G$6:$GE$68,4,FALSE),0)</f>
        <v>0</v>
      </c>
      <c r="AD871" s="93">
        <f>IFERROR(VLOOKUP(M871,'Վարկանիշային չափորոշիչներ'!$G$6:$GE$68,4,FALSE),0)</f>
        <v>0</v>
      </c>
      <c r="AE871" s="93">
        <f>IFERROR(VLOOKUP(N871,'Վարկանիշային չափորոշիչներ'!$G$6:$GE$68,4,FALSE),0)</f>
        <v>0</v>
      </c>
      <c r="AF871" s="93">
        <f>IFERROR(VLOOKUP(O871,'Վարկանիշային չափորոշիչներ'!$G$6:$GE$68,4,FALSE),0)</f>
        <v>0</v>
      </c>
      <c r="AG871" s="93">
        <f>IFERROR(VLOOKUP(P871,'Վարկանիշային չափորոշիչներ'!$G$6:$GE$68,4,FALSE),0)</f>
        <v>0</v>
      </c>
      <c r="AH871" s="93">
        <f>IFERROR(VLOOKUP(Q871,'Վարկանիշային չափորոշիչներ'!$G$6:$GE$68,4,FALSE),0)</f>
        <v>0</v>
      </c>
      <c r="AI871" s="93">
        <f>IFERROR(VLOOKUP(R871,'Վարկանիշային չափորոշիչներ'!$G$6:$GE$68,4,FALSE),0)</f>
        <v>0</v>
      </c>
      <c r="AJ871" s="93">
        <f>IFERROR(VLOOKUP(S871,'Վարկանիշային չափորոշիչներ'!$G$6:$GE$68,4,FALSE),0)</f>
        <v>0</v>
      </c>
      <c r="AK871" s="93">
        <f>IFERROR(VLOOKUP(T871,'Վարկանիշային չափորոշիչներ'!$G$6:$GE$68,4,FALSE),0)</f>
        <v>0</v>
      </c>
      <c r="AL871" s="93">
        <f>IFERROR(VLOOKUP(U871,'Վարկանիշային չափորոշիչներ'!$G$6:$GE$68,4,FALSE),0)</f>
        <v>0</v>
      </c>
      <c r="AM871" s="93">
        <f>IFERROR(VLOOKUP(V871,'Վարկանիշային չափորոշիչներ'!$G$6:$GE$68,4,FALSE),0)</f>
        <v>0</v>
      </c>
      <c r="AN871" s="93">
        <f t="shared" si="212"/>
        <v>0</v>
      </c>
    </row>
    <row r="872" spans="1:40" outlineLevel="2">
      <c r="A872" s="239">
        <v>1227</v>
      </c>
      <c r="B872" s="239">
        <v>11001</v>
      </c>
      <c r="C872" s="333" t="s">
        <v>952</v>
      </c>
      <c r="D872" s="240"/>
      <c r="E872" s="240"/>
      <c r="F872" s="242"/>
      <c r="G872" s="242"/>
      <c r="H872" s="242"/>
      <c r="I872" s="112"/>
      <c r="J872" s="112"/>
      <c r="K872" s="94"/>
      <c r="L872" s="94"/>
      <c r="M872" s="94"/>
      <c r="N872" s="94"/>
      <c r="O872" s="94"/>
      <c r="P872" s="94"/>
      <c r="Q872" s="94"/>
      <c r="R872" s="94"/>
      <c r="S872" s="94"/>
      <c r="T872" s="94"/>
      <c r="U872" s="94"/>
      <c r="V872" s="94"/>
      <c r="W872" s="93">
        <f t="shared" ref="W872:W881" si="218">AN872</f>
        <v>0</v>
      </c>
      <c r="X872" s="108"/>
      <c r="Y872" s="108"/>
      <c r="Z872" s="108"/>
      <c r="AA872" s="108"/>
      <c r="AB872" s="93">
        <f>IFERROR(VLOOKUP(K872,'Վարկանիշային չափորոշիչներ'!$G$6:$GE$68,4,FALSE),0)</f>
        <v>0</v>
      </c>
      <c r="AC872" s="93">
        <f>IFERROR(VLOOKUP(L872,'Վարկանիշային չափորոշիչներ'!$G$6:$GE$68,4,FALSE),0)</f>
        <v>0</v>
      </c>
      <c r="AD872" s="93">
        <f>IFERROR(VLOOKUP(M872,'Վարկանիշային չափորոշիչներ'!$G$6:$GE$68,4,FALSE),0)</f>
        <v>0</v>
      </c>
      <c r="AE872" s="93">
        <f>IFERROR(VLOOKUP(N872,'Վարկանիշային չափորոշիչներ'!$G$6:$GE$68,4,FALSE),0)</f>
        <v>0</v>
      </c>
      <c r="AF872" s="93">
        <f>IFERROR(VLOOKUP(O872,'Վարկանիշային չափորոշիչներ'!$G$6:$GE$68,4,FALSE),0)</f>
        <v>0</v>
      </c>
      <c r="AG872" s="93">
        <f>IFERROR(VLOOKUP(P872,'Վարկանիշային չափորոշիչներ'!$G$6:$GE$68,4,FALSE),0)</f>
        <v>0</v>
      </c>
      <c r="AH872" s="93">
        <f>IFERROR(VLOOKUP(Q872,'Վարկանիշային չափորոշիչներ'!$G$6:$GE$68,4,FALSE),0)</f>
        <v>0</v>
      </c>
      <c r="AI872" s="93">
        <f>IFERROR(VLOOKUP(R872,'Վարկանիշային չափորոշիչներ'!$G$6:$GE$68,4,FALSE),0)</f>
        <v>0</v>
      </c>
      <c r="AJ872" s="93">
        <f>IFERROR(VLOOKUP(S872,'Վարկանիշային չափորոշիչներ'!$G$6:$GE$68,4,FALSE),0)</f>
        <v>0</v>
      </c>
      <c r="AK872" s="93">
        <f>IFERROR(VLOOKUP(T872,'Վարկանիշային չափորոշիչներ'!$G$6:$GE$68,4,FALSE),0)</f>
        <v>0</v>
      </c>
      <c r="AL872" s="93">
        <f>IFERROR(VLOOKUP(U872,'Վարկանիշային չափորոշիչներ'!$G$6:$GE$68,4,FALSE),0)</f>
        <v>0</v>
      </c>
      <c r="AM872" s="93">
        <f>IFERROR(VLOOKUP(V872,'Վարկանիշային չափորոշիչներ'!$G$6:$GE$68,4,FALSE),0)</f>
        <v>0</v>
      </c>
      <c r="AN872" s="93">
        <f t="shared" si="212"/>
        <v>0</v>
      </c>
    </row>
    <row r="873" spans="1:40" outlineLevel="2">
      <c r="A873" s="239">
        <v>1227</v>
      </c>
      <c r="B873" s="239">
        <v>11002</v>
      </c>
      <c r="C873" s="333" t="s">
        <v>953</v>
      </c>
      <c r="D873" s="240"/>
      <c r="E873" s="240"/>
      <c r="F873" s="242"/>
      <c r="G873" s="242"/>
      <c r="H873" s="242"/>
      <c r="I873" s="112"/>
      <c r="J873" s="112"/>
      <c r="K873" s="94"/>
      <c r="L873" s="94"/>
      <c r="M873" s="94"/>
      <c r="N873" s="94"/>
      <c r="O873" s="94"/>
      <c r="P873" s="94"/>
      <c r="Q873" s="94"/>
      <c r="R873" s="94"/>
      <c r="S873" s="94"/>
      <c r="T873" s="94"/>
      <c r="U873" s="94"/>
      <c r="V873" s="94"/>
      <c r="W873" s="93">
        <f t="shared" si="218"/>
        <v>0</v>
      </c>
      <c r="X873" s="108"/>
      <c r="Y873" s="108"/>
      <c r="Z873" s="108"/>
      <c r="AA873" s="108"/>
      <c r="AB873" s="93">
        <f>IFERROR(VLOOKUP(K873,'Վարկանիշային չափորոշիչներ'!$G$6:$GE$68,4,FALSE),0)</f>
        <v>0</v>
      </c>
      <c r="AC873" s="93">
        <f>IFERROR(VLOOKUP(L873,'Վարկանիշային չափորոշիչներ'!$G$6:$GE$68,4,FALSE),0)</f>
        <v>0</v>
      </c>
      <c r="AD873" s="93">
        <f>IFERROR(VLOOKUP(M873,'Վարկանիշային չափորոշիչներ'!$G$6:$GE$68,4,FALSE),0)</f>
        <v>0</v>
      </c>
      <c r="AE873" s="93">
        <f>IFERROR(VLOOKUP(N873,'Վարկանիշային չափորոշիչներ'!$G$6:$GE$68,4,FALSE),0)</f>
        <v>0</v>
      </c>
      <c r="AF873" s="93">
        <f>IFERROR(VLOOKUP(O873,'Վարկանիշային չափորոշիչներ'!$G$6:$GE$68,4,FALSE),0)</f>
        <v>0</v>
      </c>
      <c r="AG873" s="93">
        <f>IFERROR(VLOOKUP(P873,'Վարկանիշային չափորոշիչներ'!$G$6:$GE$68,4,FALSE),0)</f>
        <v>0</v>
      </c>
      <c r="AH873" s="93">
        <f>IFERROR(VLOOKUP(Q873,'Վարկանիշային չափորոշիչներ'!$G$6:$GE$68,4,FALSE),0)</f>
        <v>0</v>
      </c>
      <c r="AI873" s="93">
        <f>IFERROR(VLOOKUP(R873,'Վարկանիշային չափորոշիչներ'!$G$6:$GE$68,4,FALSE),0)</f>
        <v>0</v>
      </c>
      <c r="AJ873" s="93">
        <f>IFERROR(VLOOKUP(S873,'Վարկանիշային չափորոշիչներ'!$G$6:$GE$68,4,FALSE),0)</f>
        <v>0</v>
      </c>
      <c r="AK873" s="93">
        <f>IFERROR(VLOOKUP(T873,'Վարկանիշային չափորոշիչներ'!$G$6:$GE$68,4,FALSE),0)</f>
        <v>0</v>
      </c>
      <c r="AL873" s="93">
        <f>IFERROR(VLOOKUP(U873,'Վարկանիշային չափորոշիչներ'!$G$6:$GE$68,4,FALSE),0)</f>
        <v>0</v>
      </c>
      <c r="AM873" s="93">
        <f>IFERROR(VLOOKUP(V873,'Վարկանիշային չափորոշիչներ'!$G$6:$GE$68,4,FALSE),0)</f>
        <v>0</v>
      </c>
      <c r="AN873" s="93">
        <f t="shared" si="212"/>
        <v>0</v>
      </c>
    </row>
    <row r="874" spans="1:40" ht="24" outlineLevel="2">
      <c r="A874" s="239">
        <v>1227</v>
      </c>
      <c r="B874" s="239">
        <v>11003</v>
      </c>
      <c r="C874" s="333" t="s">
        <v>954</v>
      </c>
      <c r="D874" s="240"/>
      <c r="E874" s="240"/>
      <c r="F874" s="242"/>
      <c r="G874" s="242"/>
      <c r="H874" s="242"/>
      <c r="I874" s="112"/>
      <c r="J874" s="112"/>
      <c r="K874" s="94"/>
      <c r="L874" s="94"/>
      <c r="M874" s="94"/>
      <c r="N874" s="94"/>
      <c r="O874" s="94"/>
      <c r="P874" s="94"/>
      <c r="Q874" s="94"/>
      <c r="R874" s="94"/>
      <c r="S874" s="94"/>
      <c r="T874" s="94"/>
      <c r="U874" s="94"/>
      <c r="V874" s="94"/>
      <c r="W874" s="93">
        <f t="shared" si="218"/>
        <v>0</v>
      </c>
      <c r="X874" s="108"/>
      <c r="Y874" s="108"/>
      <c r="Z874" s="108"/>
      <c r="AA874" s="108"/>
      <c r="AB874" s="93">
        <f>IFERROR(VLOOKUP(K874,'Վարկանիշային չափորոշիչներ'!$G$6:$GE$68,4,FALSE),0)</f>
        <v>0</v>
      </c>
      <c r="AC874" s="93">
        <f>IFERROR(VLOOKUP(L874,'Վարկանիշային չափորոշիչներ'!$G$6:$GE$68,4,FALSE),0)</f>
        <v>0</v>
      </c>
      <c r="AD874" s="93">
        <f>IFERROR(VLOOKUP(M874,'Վարկանիշային չափորոշիչներ'!$G$6:$GE$68,4,FALSE),0)</f>
        <v>0</v>
      </c>
      <c r="AE874" s="93">
        <f>IFERROR(VLOOKUP(N874,'Վարկանիշային չափորոշիչներ'!$G$6:$GE$68,4,FALSE),0)</f>
        <v>0</v>
      </c>
      <c r="AF874" s="93">
        <f>IFERROR(VLOOKUP(O874,'Վարկանիշային չափորոշիչներ'!$G$6:$GE$68,4,FALSE),0)</f>
        <v>0</v>
      </c>
      <c r="AG874" s="93">
        <f>IFERROR(VLOOKUP(P874,'Վարկանիշային չափորոշիչներ'!$G$6:$GE$68,4,FALSE),0)</f>
        <v>0</v>
      </c>
      <c r="AH874" s="93">
        <f>IFERROR(VLOOKUP(Q874,'Վարկանիշային չափորոշիչներ'!$G$6:$GE$68,4,FALSE),0)</f>
        <v>0</v>
      </c>
      <c r="AI874" s="93">
        <f>IFERROR(VLOOKUP(R874,'Վարկանիշային չափորոշիչներ'!$G$6:$GE$68,4,FALSE),0)</f>
        <v>0</v>
      </c>
      <c r="AJ874" s="93">
        <f>IFERROR(VLOOKUP(S874,'Վարկանիշային չափորոշիչներ'!$G$6:$GE$68,4,FALSE),0)</f>
        <v>0</v>
      </c>
      <c r="AK874" s="93">
        <f>IFERROR(VLOOKUP(T874,'Վարկանիշային չափորոշիչներ'!$G$6:$GE$68,4,FALSE),0)</f>
        <v>0</v>
      </c>
      <c r="AL874" s="93">
        <f>IFERROR(VLOOKUP(U874,'Վարկանիշային չափորոշիչներ'!$G$6:$GE$68,4,FALSE),0)</f>
        <v>0</v>
      </c>
      <c r="AM874" s="93">
        <f>IFERROR(VLOOKUP(V874,'Վարկանիշային չափորոշիչներ'!$G$6:$GE$68,4,FALSE),0)</f>
        <v>0</v>
      </c>
      <c r="AN874" s="93">
        <f t="shared" si="212"/>
        <v>0</v>
      </c>
    </row>
    <row r="875" spans="1:40" ht="24" outlineLevel="1">
      <c r="A875" s="243">
        <v>1236</v>
      </c>
      <c r="B875" s="239"/>
      <c r="C875" s="366" t="s">
        <v>955</v>
      </c>
      <c r="D875" s="237">
        <f>SUM(D876:D881)</f>
        <v>0</v>
      </c>
      <c r="E875" s="237">
        <f>SUM(E876:E881)</f>
        <v>0</v>
      </c>
      <c r="F875" s="238"/>
      <c r="G875" s="238"/>
      <c r="H875" s="238"/>
      <c r="I875" s="112"/>
      <c r="J875" s="112"/>
      <c r="K875" s="94"/>
      <c r="L875" s="94"/>
      <c r="M875" s="94"/>
      <c r="N875" s="94"/>
      <c r="O875" s="94"/>
      <c r="P875" s="94"/>
      <c r="Q875" s="94"/>
      <c r="R875" s="94"/>
      <c r="S875" s="94"/>
      <c r="T875" s="94"/>
      <c r="U875" s="94"/>
      <c r="V875" s="94"/>
      <c r="W875" s="93">
        <f t="shared" si="218"/>
        <v>0</v>
      </c>
      <c r="X875" s="108"/>
      <c r="Y875" s="108"/>
      <c r="Z875" s="108"/>
      <c r="AA875" s="108"/>
      <c r="AB875" s="93">
        <f>IFERROR(VLOOKUP(K875,'Վարկանիշային չափորոշիչներ'!$G$6:$GE$68,4,FALSE),0)</f>
        <v>0</v>
      </c>
      <c r="AC875" s="93">
        <f>IFERROR(VLOOKUP(L875,'Վարկանիշային չափորոշիչներ'!$G$6:$GE$68,4,FALSE),0)</f>
        <v>0</v>
      </c>
      <c r="AD875" s="93">
        <f>IFERROR(VLOOKUP(M875,'Վարկանիշային չափորոշիչներ'!$G$6:$GE$68,4,FALSE),0)</f>
        <v>0</v>
      </c>
      <c r="AE875" s="93">
        <f>IFERROR(VLOOKUP(N875,'Վարկանիշային չափորոշիչներ'!$G$6:$GE$68,4,FALSE),0)</f>
        <v>0</v>
      </c>
      <c r="AF875" s="93">
        <f>IFERROR(VLOOKUP(O875,'Վարկանիշային չափորոշիչներ'!$G$6:$GE$68,4,FALSE),0)</f>
        <v>0</v>
      </c>
      <c r="AG875" s="93">
        <f>IFERROR(VLOOKUP(P875,'Վարկանիշային չափորոշիչներ'!$G$6:$GE$68,4,FALSE),0)</f>
        <v>0</v>
      </c>
      <c r="AH875" s="93">
        <f>IFERROR(VLOOKUP(Q875,'Վարկանիշային չափորոշիչներ'!$G$6:$GE$68,4,FALSE),0)</f>
        <v>0</v>
      </c>
      <c r="AI875" s="93">
        <f>IFERROR(VLOOKUP(R875,'Վարկանիշային չափորոշիչներ'!$G$6:$GE$68,4,FALSE),0)</f>
        <v>0</v>
      </c>
      <c r="AJ875" s="93">
        <f>IFERROR(VLOOKUP(S875,'Վարկանիշային չափորոշիչներ'!$G$6:$GE$68,4,FALSE),0)</f>
        <v>0</v>
      </c>
      <c r="AK875" s="93">
        <f>IFERROR(VLOOKUP(T875,'Վարկանիշային չափորոշիչներ'!$G$6:$GE$68,4,FALSE),0)</f>
        <v>0</v>
      </c>
      <c r="AL875" s="93">
        <f>IFERROR(VLOOKUP(U875,'Վարկանիշային չափորոշիչներ'!$G$6:$GE$68,4,FALSE),0)</f>
        <v>0</v>
      </c>
      <c r="AM875" s="93">
        <f>IFERROR(VLOOKUP(V875,'Վարկանիշային չափորոշիչներ'!$G$6:$GE$68,4,FALSE),0)</f>
        <v>0</v>
      </c>
      <c r="AN875" s="93">
        <f t="shared" si="212"/>
        <v>0</v>
      </c>
    </row>
    <row r="876" spans="1:40" outlineLevel="2">
      <c r="A876" s="239">
        <v>1236</v>
      </c>
      <c r="B876" s="239">
        <v>32001</v>
      </c>
      <c r="C876" s="333" t="s">
        <v>956</v>
      </c>
      <c r="D876" s="240"/>
      <c r="E876" s="240"/>
      <c r="F876" s="242"/>
      <c r="G876" s="242"/>
      <c r="H876" s="242"/>
      <c r="I876" s="112"/>
      <c r="J876" s="112"/>
      <c r="K876" s="94"/>
      <c r="L876" s="94"/>
      <c r="M876" s="94"/>
      <c r="N876" s="94"/>
      <c r="O876" s="94"/>
      <c r="P876" s="94"/>
      <c r="Q876" s="94"/>
      <c r="R876" s="94"/>
      <c r="S876" s="94"/>
      <c r="T876" s="94"/>
      <c r="U876" s="94"/>
      <c r="V876" s="94"/>
      <c r="W876" s="93">
        <f t="shared" si="218"/>
        <v>0</v>
      </c>
      <c r="X876" s="108"/>
      <c r="Y876" s="108"/>
      <c r="Z876" s="108"/>
      <c r="AA876" s="108"/>
      <c r="AB876" s="93">
        <f>IFERROR(VLOOKUP(K876,'Վարկանիշային չափորոշիչներ'!$G$6:$GE$68,4,FALSE),0)</f>
        <v>0</v>
      </c>
      <c r="AC876" s="93">
        <f>IFERROR(VLOOKUP(L876,'Վարկանիշային չափորոշիչներ'!$G$6:$GE$68,4,FALSE),0)</f>
        <v>0</v>
      </c>
      <c r="AD876" s="93">
        <f>IFERROR(VLOOKUP(M876,'Վարկանիշային չափորոշիչներ'!$G$6:$GE$68,4,FALSE),0)</f>
        <v>0</v>
      </c>
      <c r="AE876" s="93">
        <f>IFERROR(VLOOKUP(N876,'Վարկանիշային չափորոշիչներ'!$G$6:$GE$68,4,FALSE),0)</f>
        <v>0</v>
      </c>
      <c r="AF876" s="93">
        <f>IFERROR(VLOOKUP(O876,'Վարկանիշային չափորոշիչներ'!$G$6:$GE$68,4,FALSE),0)</f>
        <v>0</v>
      </c>
      <c r="AG876" s="93">
        <f>IFERROR(VLOOKUP(P876,'Վարկանիշային չափորոշիչներ'!$G$6:$GE$68,4,FALSE),0)</f>
        <v>0</v>
      </c>
      <c r="AH876" s="93">
        <f>IFERROR(VLOOKUP(Q876,'Վարկանիշային չափորոշիչներ'!$G$6:$GE$68,4,FALSE),0)</f>
        <v>0</v>
      </c>
      <c r="AI876" s="93">
        <f>IFERROR(VLOOKUP(R876,'Վարկանիշային չափորոշիչներ'!$G$6:$GE$68,4,FALSE),0)</f>
        <v>0</v>
      </c>
      <c r="AJ876" s="93">
        <f>IFERROR(VLOOKUP(S876,'Վարկանիշային չափորոշիչներ'!$G$6:$GE$68,4,FALSE),0)</f>
        <v>0</v>
      </c>
      <c r="AK876" s="93">
        <f>IFERROR(VLOOKUP(T876,'Վարկանիշային չափորոշիչներ'!$G$6:$GE$68,4,FALSE),0)</f>
        <v>0</v>
      </c>
      <c r="AL876" s="93">
        <f>IFERROR(VLOOKUP(U876,'Վարկանիշային չափորոշիչներ'!$G$6:$GE$68,4,FALSE),0)</f>
        <v>0</v>
      </c>
      <c r="AM876" s="93">
        <f>IFERROR(VLOOKUP(V876,'Վարկանիշային չափորոշիչներ'!$G$6:$GE$68,4,FALSE),0)</f>
        <v>0</v>
      </c>
      <c r="AN876" s="93">
        <f t="shared" si="212"/>
        <v>0</v>
      </c>
    </row>
    <row r="877" spans="1:40" outlineLevel="2">
      <c r="A877" s="239">
        <v>1236</v>
      </c>
      <c r="B877" s="239">
        <v>32002</v>
      </c>
      <c r="C877" s="333" t="s">
        <v>957</v>
      </c>
      <c r="D877" s="240"/>
      <c r="E877" s="240"/>
      <c r="F877" s="242"/>
      <c r="G877" s="242"/>
      <c r="H877" s="242"/>
      <c r="I877" s="112"/>
      <c r="J877" s="112"/>
      <c r="K877" s="94"/>
      <c r="L877" s="94"/>
      <c r="M877" s="94"/>
      <c r="N877" s="94"/>
      <c r="O877" s="94"/>
      <c r="P877" s="94"/>
      <c r="Q877" s="94"/>
      <c r="R877" s="94"/>
      <c r="S877" s="94"/>
      <c r="T877" s="94"/>
      <c r="U877" s="94"/>
      <c r="V877" s="94"/>
      <c r="W877" s="93">
        <f t="shared" si="218"/>
        <v>0</v>
      </c>
      <c r="X877" s="108"/>
      <c r="Y877" s="108"/>
      <c r="Z877" s="108"/>
      <c r="AA877" s="108"/>
      <c r="AB877" s="93">
        <f>IFERROR(VLOOKUP(K877,'Վարկանիշային չափորոշիչներ'!$G$6:$GE$68,4,FALSE),0)</f>
        <v>0</v>
      </c>
      <c r="AC877" s="93">
        <f>IFERROR(VLOOKUP(L877,'Վարկանիշային չափորոշիչներ'!$G$6:$GE$68,4,FALSE),0)</f>
        <v>0</v>
      </c>
      <c r="AD877" s="93">
        <f>IFERROR(VLOOKUP(M877,'Վարկանիշային չափորոշիչներ'!$G$6:$GE$68,4,FALSE),0)</f>
        <v>0</v>
      </c>
      <c r="AE877" s="93">
        <f>IFERROR(VLOOKUP(N877,'Վարկանիշային չափորոշիչներ'!$G$6:$GE$68,4,FALSE),0)</f>
        <v>0</v>
      </c>
      <c r="AF877" s="93">
        <f>IFERROR(VLOOKUP(O877,'Վարկանիշային չափորոշիչներ'!$G$6:$GE$68,4,FALSE),0)</f>
        <v>0</v>
      </c>
      <c r="AG877" s="93">
        <f>IFERROR(VLOOKUP(P877,'Վարկանիշային չափորոշիչներ'!$G$6:$GE$68,4,FALSE),0)</f>
        <v>0</v>
      </c>
      <c r="AH877" s="93">
        <f>IFERROR(VLOOKUP(Q877,'Վարկանիշային չափորոշիչներ'!$G$6:$GE$68,4,FALSE),0)</f>
        <v>0</v>
      </c>
      <c r="AI877" s="93">
        <f>IFERROR(VLOOKUP(R877,'Վարկանիշային չափորոշիչներ'!$G$6:$GE$68,4,FALSE),0)</f>
        <v>0</v>
      </c>
      <c r="AJ877" s="93">
        <f>IFERROR(VLOOKUP(S877,'Վարկանիշային չափորոշիչներ'!$G$6:$GE$68,4,FALSE),0)</f>
        <v>0</v>
      </c>
      <c r="AK877" s="93">
        <f>IFERROR(VLOOKUP(T877,'Վարկանիշային չափորոշիչներ'!$G$6:$GE$68,4,FALSE),0)</f>
        <v>0</v>
      </c>
      <c r="AL877" s="93">
        <f>IFERROR(VLOOKUP(U877,'Վարկանիշային չափորոշիչներ'!$G$6:$GE$68,4,FALSE),0)</f>
        <v>0</v>
      </c>
      <c r="AM877" s="93">
        <f>IFERROR(VLOOKUP(V877,'Վարկանիշային չափորոշիչներ'!$G$6:$GE$68,4,FALSE),0)</f>
        <v>0</v>
      </c>
      <c r="AN877" s="93">
        <f t="shared" si="212"/>
        <v>0</v>
      </c>
    </row>
    <row r="878" spans="1:40" outlineLevel="2">
      <c r="A878" s="239">
        <v>1236</v>
      </c>
      <c r="B878" s="239">
        <v>32003</v>
      </c>
      <c r="C878" s="333" t="s">
        <v>958</v>
      </c>
      <c r="D878" s="240"/>
      <c r="E878" s="240"/>
      <c r="F878" s="277"/>
      <c r="G878" s="242"/>
      <c r="H878" s="242"/>
      <c r="I878" s="112"/>
      <c r="J878" s="112"/>
      <c r="K878" s="94"/>
      <c r="L878" s="94"/>
      <c r="M878" s="94"/>
      <c r="N878" s="94"/>
      <c r="O878" s="94"/>
      <c r="P878" s="94"/>
      <c r="Q878" s="94"/>
      <c r="R878" s="94"/>
      <c r="S878" s="94"/>
      <c r="T878" s="94"/>
      <c r="U878" s="94"/>
      <c r="V878" s="94"/>
      <c r="W878" s="93">
        <f t="shared" si="218"/>
        <v>0</v>
      </c>
      <c r="X878" s="108"/>
      <c r="Y878" s="108"/>
      <c r="Z878" s="108"/>
      <c r="AA878" s="108"/>
      <c r="AB878" s="93">
        <f>IFERROR(VLOOKUP(K878,'Վարկանիշային չափորոշիչներ'!$G$6:$GE$68,4,FALSE),0)</f>
        <v>0</v>
      </c>
      <c r="AC878" s="93">
        <f>IFERROR(VLOOKUP(L878,'Վարկանիշային չափորոշիչներ'!$G$6:$GE$68,4,FALSE),0)</f>
        <v>0</v>
      </c>
      <c r="AD878" s="93">
        <f>IFERROR(VLOOKUP(M878,'Վարկանիշային չափորոշիչներ'!$G$6:$GE$68,4,FALSE),0)</f>
        <v>0</v>
      </c>
      <c r="AE878" s="93">
        <f>IFERROR(VLOOKUP(N878,'Վարկանիշային չափորոշիչներ'!$G$6:$GE$68,4,FALSE),0)</f>
        <v>0</v>
      </c>
      <c r="AF878" s="93">
        <f>IFERROR(VLOOKUP(O878,'Վարկանիշային չափորոշիչներ'!$G$6:$GE$68,4,FALSE),0)</f>
        <v>0</v>
      </c>
      <c r="AG878" s="93">
        <f>IFERROR(VLOOKUP(P878,'Վարկանիշային չափորոշիչներ'!$G$6:$GE$68,4,FALSE),0)</f>
        <v>0</v>
      </c>
      <c r="AH878" s="93">
        <f>IFERROR(VLOOKUP(Q878,'Վարկանիշային չափորոշիչներ'!$G$6:$GE$68,4,FALSE),0)</f>
        <v>0</v>
      </c>
      <c r="AI878" s="93">
        <f>IFERROR(VLOOKUP(R878,'Վարկանիշային չափորոշիչներ'!$G$6:$GE$68,4,FALSE),0)</f>
        <v>0</v>
      </c>
      <c r="AJ878" s="93">
        <f>IFERROR(VLOOKUP(S878,'Վարկանիշային չափորոշիչներ'!$G$6:$GE$68,4,FALSE),0)</f>
        <v>0</v>
      </c>
      <c r="AK878" s="93">
        <f>IFERROR(VLOOKUP(T878,'Վարկանիշային չափորոշիչներ'!$G$6:$GE$68,4,FALSE),0)</f>
        <v>0</v>
      </c>
      <c r="AL878" s="93">
        <f>IFERROR(VLOOKUP(U878,'Վարկանիշային չափորոշիչներ'!$G$6:$GE$68,4,FALSE),0)</f>
        <v>0</v>
      </c>
      <c r="AM878" s="93">
        <f>IFERROR(VLOOKUP(V878,'Վարկանիշային չափորոշիչներ'!$G$6:$GE$68,4,FALSE),0)</f>
        <v>0</v>
      </c>
      <c r="AN878" s="93">
        <f t="shared" si="212"/>
        <v>0</v>
      </c>
    </row>
    <row r="879" spans="1:40" outlineLevel="2">
      <c r="A879" s="239">
        <v>1236</v>
      </c>
      <c r="B879" s="239">
        <v>32004</v>
      </c>
      <c r="C879" s="333" t="s">
        <v>959</v>
      </c>
      <c r="D879" s="240"/>
      <c r="E879" s="240"/>
      <c r="F879" s="242"/>
      <c r="G879" s="242"/>
      <c r="H879" s="242"/>
      <c r="I879" s="112"/>
      <c r="J879" s="112"/>
      <c r="K879" s="94"/>
      <c r="L879" s="94"/>
      <c r="M879" s="94"/>
      <c r="N879" s="94"/>
      <c r="O879" s="94"/>
      <c r="P879" s="94"/>
      <c r="Q879" s="94"/>
      <c r="R879" s="94"/>
      <c r="S879" s="94"/>
      <c r="T879" s="94"/>
      <c r="U879" s="94"/>
      <c r="V879" s="94"/>
      <c r="W879" s="93">
        <f t="shared" si="218"/>
        <v>0</v>
      </c>
      <c r="X879" s="108"/>
      <c r="Y879" s="108"/>
      <c r="Z879" s="108"/>
      <c r="AA879" s="108"/>
      <c r="AB879" s="93">
        <f>IFERROR(VLOOKUP(K879,'Վարկանիշային չափորոշիչներ'!$G$6:$GE$68,4,FALSE),0)</f>
        <v>0</v>
      </c>
      <c r="AC879" s="93">
        <f>IFERROR(VLOOKUP(L879,'Վարկանիշային չափորոշիչներ'!$G$6:$GE$68,4,FALSE),0)</f>
        <v>0</v>
      </c>
      <c r="AD879" s="93">
        <f>IFERROR(VLOOKUP(M879,'Վարկանիշային չափորոշիչներ'!$G$6:$GE$68,4,FALSE),0)</f>
        <v>0</v>
      </c>
      <c r="AE879" s="93">
        <f>IFERROR(VLOOKUP(N879,'Վարկանիշային չափորոշիչներ'!$G$6:$GE$68,4,FALSE),0)</f>
        <v>0</v>
      </c>
      <c r="AF879" s="93">
        <f>IFERROR(VLOOKUP(O879,'Վարկանիշային չափորոշիչներ'!$G$6:$GE$68,4,FALSE),0)</f>
        <v>0</v>
      </c>
      <c r="AG879" s="93">
        <f>IFERROR(VLOOKUP(P879,'Վարկանիշային չափորոշիչներ'!$G$6:$GE$68,4,FALSE),0)</f>
        <v>0</v>
      </c>
      <c r="AH879" s="93">
        <f>IFERROR(VLOOKUP(Q879,'Վարկանիշային չափորոշիչներ'!$G$6:$GE$68,4,FALSE),0)</f>
        <v>0</v>
      </c>
      <c r="AI879" s="93">
        <f>IFERROR(VLOOKUP(R879,'Վարկանիշային չափորոշիչներ'!$G$6:$GE$68,4,FALSE),0)</f>
        <v>0</v>
      </c>
      <c r="AJ879" s="93">
        <f>IFERROR(VLOOKUP(S879,'Վարկանիշային չափորոշիչներ'!$G$6:$GE$68,4,FALSE),0)</f>
        <v>0</v>
      </c>
      <c r="AK879" s="93">
        <f>IFERROR(VLOOKUP(T879,'Վարկանիշային չափորոշիչներ'!$G$6:$GE$68,4,FALSE),0)</f>
        <v>0</v>
      </c>
      <c r="AL879" s="93">
        <f>IFERROR(VLOOKUP(U879,'Վարկանիշային չափորոշիչներ'!$G$6:$GE$68,4,FALSE),0)</f>
        <v>0</v>
      </c>
      <c r="AM879" s="93">
        <f>IFERROR(VLOOKUP(V879,'Վարկանիշային չափորոշիչներ'!$G$6:$GE$68,4,FALSE),0)</f>
        <v>0</v>
      </c>
      <c r="AN879" s="93">
        <f t="shared" si="212"/>
        <v>0</v>
      </c>
    </row>
    <row r="880" spans="1:40" outlineLevel="2">
      <c r="A880" s="239">
        <v>1236</v>
      </c>
      <c r="B880" s="239">
        <v>32005</v>
      </c>
      <c r="C880" s="333" t="s">
        <v>960</v>
      </c>
      <c r="D880" s="240"/>
      <c r="E880" s="240"/>
      <c r="F880" s="242"/>
      <c r="G880" s="242"/>
      <c r="H880" s="242"/>
      <c r="I880" s="112"/>
      <c r="J880" s="112"/>
      <c r="K880" s="94"/>
      <c r="L880" s="94"/>
      <c r="M880" s="94"/>
      <c r="N880" s="94"/>
      <c r="O880" s="94"/>
      <c r="P880" s="94"/>
      <c r="Q880" s="94"/>
      <c r="R880" s="94"/>
      <c r="S880" s="94"/>
      <c r="T880" s="94"/>
      <c r="U880" s="94"/>
      <c r="V880" s="94"/>
      <c r="W880" s="93">
        <f t="shared" si="218"/>
        <v>0</v>
      </c>
      <c r="X880" s="108"/>
      <c r="Y880" s="108"/>
      <c r="Z880" s="108"/>
      <c r="AA880" s="108"/>
      <c r="AB880" s="93">
        <f>IFERROR(VLOOKUP(K880,'Վարկանիշային չափորոշիչներ'!$G$6:$GE$68,4,FALSE),0)</f>
        <v>0</v>
      </c>
      <c r="AC880" s="93">
        <f>IFERROR(VLOOKUP(L880,'Վարկանիշային չափորոշիչներ'!$G$6:$GE$68,4,FALSE),0)</f>
        <v>0</v>
      </c>
      <c r="AD880" s="93">
        <f>IFERROR(VLOOKUP(M880,'Վարկանիշային չափորոշիչներ'!$G$6:$GE$68,4,FALSE),0)</f>
        <v>0</v>
      </c>
      <c r="AE880" s="93">
        <f>IFERROR(VLOOKUP(N880,'Վարկանիշային չափորոշիչներ'!$G$6:$GE$68,4,FALSE),0)</f>
        <v>0</v>
      </c>
      <c r="AF880" s="93">
        <f>IFERROR(VLOOKUP(O880,'Վարկանիշային չափորոշիչներ'!$G$6:$GE$68,4,FALSE),0)</f>
        <v>0</v>
      </c>
      <c r="AG880" s="93">
        <f>IFERROR(VLOOKUP(P880,'Վարկանիշային չափորոշիչներ'!$G$6:$GE$68,4,FALSE),0)</f>
        <v>0</v>
      </c>
      <c r="AH880" s="93">
        <f>IFERROR(VLOOKUP(Q880,'Վարկանիշային չափորոշիչներ'!$G$6:$GE$68,4,FALSE),0)</f>
        <v>0</v>
      </c>
      <c r="AI880" s="93">
        <f>IFERROR(VLOOKUP(R880,'Վարկանիշային չափորոշիչներ'!$G$6:$GE$68,4,FALSE),0)</f>
        <v>0</v>
      </c>
      <c r="AJ880" s="93">
        <f>IFERROR(VLOOKUP(S880,'Վարկանիշային չափորոշիչներ'!$G$6:$GE$68,4,FALSE),0)</f>
        <v>0</v>
      </c>
      <c r="AK880" s="93">
        <f>IFERROR(VLOOKUP(T880,'Վարկանիշային չափորոշիչներ'!$G$6:$GE$68,4,FALSE),0)</f>
        <v>0</v>
      </c>
      <c r="AL880" s="93">
        <f>IFERROR(VLOOKUP(U880,'Վարկանիշային չափորոշիչներ'!$G$6:$GE$68,4,FALSE),0)</f>
        <v>0</v>
      </c>
      <c r="AM880" s="93">
        <f>IFERROR(VLOOKUP(V880,'Վարկանիշային չափորոշիչներ'!$G$6:$GE$68,4,FALSE),0)</f>
        <v>0</v>
      </c>
      <c r="AN880" s="93">
        <f t="shared" si="212"/>
        <v>0</v>
      </c>
    </row>
    <row r="881" spans="1:40" ht="24" outlineLevel="2">
      <c r="A881" s="239">
        <v>1236</v>
      </c>
      <c r="B881" s="239">
        <v>32006</v>
      </c>
      <c r="C881" s="333" t="s">
        <v>961</v>
      </c>
      <c r="D881" s="240"/>
      <c r="E881" s="240"/>
      <c r="F881" s="242"/>
      <c r="G881" s="242"/>
      <c r="H881" s="242"/>
      <c r="I881" s="112"/>
      <c r="J881" s="112"/>
      <c r="K881" s="94"/>
      <c r="L881" s="94"/>
      <c r="M881" s="94"/>
      <c r="N881" s="94"/>
      <c r="O881" s="94"/>
      <c r="P881" s="94"/>
      <c r="Q881" s="94"/>
      <c r="R881" s="94"/>
      <c r="S881" s="94"/>
      <c r="T881" s="94"/>
      <c r="U881" s="94"/>
      <c r="V881" s="94"/>
      <c r="W881" s="93">
        <f t="shared" si="218"/>
        <v>0</v>
      </c>
      <c r="X881" s="108"/>
      <c r="Y881" s="108"/>
      <c r="Z881" s="108"/>
      <c r="AA881" s="108"/>
      <c r="AB881" s="93">
        <f>IFERROR(VLOOKUP(K881,'Վարկանիշային չափորոշիչներ'!$G$6:$GE$68,4,FALSE),0)</f>
        <v>0</v>
      </c>
      <c r="AC881" s="93">
        <f>IFERROR(VLOOKUP(L881,'Վարկանիշային չափորոշիչներ'!$G$6:$GE$68,4,FALSE),0)</f>
        <v>0</v>
      </c>
      <c r="AD881" s="93">
        <f>IFERROR(VLOOKUP(M881,'Վարկանիշային չափորոշիչներ'!$G$6:$GE$68,4,FALSE),0)</f>
        <v>0</v>
      </c>
      <c r="AE881" s="93">
        <f>IFERROR(VLOOKUP(N881,'Վարկանիշային չափորոշիչներ'!$G$6:$GE$68,4,FALSE),0)</f>
        <v>0</v>
      </c>
      <c r="AF881" s="93">
        <f>IFERROR(VLOOKUP(O881,'Վարկանիշային չափորոշիչներ'!$G$6:$GE$68,4,FALSE),0)</f>
        <v>0</v>
      </c>
      <c r="AG881" s="93">
        <f>IFERROR(VLOOKUP(P881,'Վարկանիշային չափորոշիչներ'!$G$6:$GE$68,4,FALSE),0)</f>
        <v>0</v>
      </c>
      <c r="AH881" s="93">
        <f>IFERROR(VLOOKUP(Q881,'Վարկանիշային չափորոշիչներ'!$G$6:$GE$68,4,FALSE),0)</f>
        <v>0</v>
      </c>
      <c r="AI881" s="93">
        <f>IFERROR(VLOOKUP(R881,'Վարկանիշային չափորոշիչներ'!$G$6:$GE$68,4,FALSE),0)</f>
        <v>0</v>
      </c>
      <c r="AJ881" s="93">
        <f>IFERROR(VLOOKUP(S881,'Վարկանիշային չափորոշիչներ'!$G$6:$GE$68,4,FALSE),0)</f>
        <v>0</v>
      </c>
      <c r="AK881" s="93">
        <f>IFERROR(VLOOKUP(T881,'Վարկանիշային չափորոշիչներ'!$G$6:$GE$68,4,FALSE),0)</f>
        <v>0</v>
      </c>
      <c r="AL881" s="93">
        <f>IFERROR(VLOOKUP(U881,'Վարկանիշային չափորոշիչներ'!$G$6:$GE$68,4,FALSE),0)</f>
        <v>0</v>
      </c>
      <c r="AM881" s="93">
        <f>IFERROR(VLOOKUP(V881,'Վարկանիշային չափորոշիչներ'!$G$6:$GE$68,4,FALSE),0)</f>
        <v>0</v>
      </c>
      <c r="AN881" s="93">
        <f t="shared" si="212"/>
        <v>0</v>
      </c>
    </row>
    <row r="882" spans="1:40" s="52" customFormat="1" outlineLevel="1">
      <c r="A882" s="243">
        <v>1238</v>
      </c>
      <c r="B882" s="239"/>
      <c r="C882" s="380" t="s">
        <v>962</v>
      </c>
      <c r="D882" s="302">
        <f>SUM(D883:D889)</f>
        <v>0</v>
      </c>
      <c r="E882" s="302">
        <f>SUM(E883:E886)</f>
        <v>0</v>
      </c>
      <c r="F882" s="303">
        <f t="shared" ref="F882:H882" si="219">SUM(F883:F886)</f>
        <v>0</v>
      </c>
      <c r="G882" s="303">
        <f t="shared" si="219"/>
        <v>0</v>
      </c>
      <c r="H882" s="303">
        <f t="shared" si="219"/>
        <v>0</v>
      </c>
      <c r="I882" s="136" t="s">
        <v>79</v>
      </c>
      <c r="J882" s="136" t="s">
        <v>79</v>
      </c>
      <c r="K882" s="136" t="s">
        <v>79</v>
      </c>
      <c r="L882" s="136" t="s">
        <v>79</v>
      </c>
      <c r="M882" s="136" t="s">
        <v>79</v>
      </c>
      <c r="N882" s="136" t="s">
        <v>79</v>
      </c>
      <c r="O882" s="136" t="s">
        <v>79</v>
      </c>
      <c r="P882" s="136" t="s">
        <v>79</v>
      </c>
      <c r="Q882" s="136" t="s">
        <v>79</v>
      </c>
      <c r="R882" s="136" t="s">
        <v>79</v>
      </c>
      <c r="S882" s="136" t="s">
        <v>79</v>
      </c>
      <c r="T882" s="136" t="s">
        <v>79</v>
      </c>
      <c r="U882" s="136" t="s">
        <v>79</v>
      </c>
      <c r="V882" s="136" t="s">
        <v>79</v>
      </c>
      <c r="W882" s="114" t="s">
        <v>79</v>
      </c>
      <c r="X882" s="137"/>
      <c r="Y882" s="137"/>
      <c r="Z882" s="137"/>
      <c r="AA882" s="137"/>
      <c r="AB882" s="93">
        <f>IFERROR(VLOOKUP(K882,'Վարկանիշային չափորոշիչներ'!$G$6:$GE$68,4,FALSE),0)</f>
        <v>0</v>
      </c>
      <c r="AC882" s="93">
        <f>IFERROR(VLOOKUP(L882,'Վարկանիշային չափորոշիչներ'!$G$6:$GE$68,4,FALSE),0)</f>
        <v>0</v>
      </c>
      <c r="AD882" s="93">
        <f>IFERROR(VLOOKUP(M882,'Վարկանիշային չափորոշիչներ'!$G$6:$GE$68,4,FALSE),0)</f>
        <v>0</v>
      </c>
      <c r="AE882" s="93">
        <f>IFERROR(VLOOKUP(N882,'Վարկանիշային չափորոշիչներ'!$G$6:$GE$68,4,FALSE),0)</f>
        <v>0</v>
      </c>
      <c r="AF882" s="93">
        <f>IFERROR(VLOOKUP(O882,'Վարկանիշային չափորոշիչներ'!$G$6:$GE$68,4,FALSE),0)</f>
        <v>0</v>
      </c>
      <c r="AG882" s="93">
        <f>IFERROR(VLOOKUP(P882,'Վարկանիշային չափորոշիչներ'!$G$6:$GE$68,4,FALSE),0)</f>
        <v>0</v>
      </c>
      <c r="AH882" s="93">
        <f>IFERROR(VLOOKUP(Q882,'Վարկանիշային չափորոշիչներ'!$G$6:$GE$68,4,FALSE),0)</f>
        <v>0</v>
      </c>
      <c r="AI882" s="93">
        <f>IFERROR(VLOOKUP(R882,'Վարկանիշային չափորոշիչներ'!$G$6:$GE$68,4,FALSE),0)</f>
        <v>0</v>
      </c>
      <c r="AJ882" s="93">
        <f>IFERROR(VLOOKUP(S882,'Վարկանիշային չափորոշիչներ'!$G$6:$GE$68,4,FALSE),0)</f>
        <v>0</v>
      </c>
      <c r="AK882" s="93">
        <f>IFERROR(VLOOKUP(T882,'Վարկանիշային չափորոշիչներ'!$G$6:$GE$68,4,FALSE),0)</f>
        <v>0</v>
      </c>
      <c r="AL882" s="93">
        <f>IFERROR(VLOOKUP(U882,'Վարկանիշային չափորոշիչներ'!$G$6:$GE$68,4,FALSE),0)</f>
        <v>0</v>
      </c>
      <c r="AM882" s="93">
        <f>IFERROR(VLOOKUP(V882,'Վարկանիշային չափորոշիչներ'!$G$6:$GE$68,4,FALSE),0)</f>
        <v>0</v>
      </c>
      <c r="AN882" s="93">
        <f t="shared" si="212"/>
        <v>0</v>
      </c>
    </row>
    <row r="883" spans="1:40" outlineLevel="2">
      <c r="A883" s="239">
        <v>1238</v>
      </c>
      <c r="B883" s="239">
        <v>11001</v>
      </c>
      <c r="C883" s="333" t="s">
        <v>806</v>
      </c>
      <c r="D883" s="240"/>
      <c r="E883" s="240"/>
      <c r="F883" s="242"/>
      <c r="G883" s="242"/>
      <c r="H883" s="242"/>
      <c r="I883" s="112"/>
      <c r="J883" s="112"/>
      <c r="K883" s="94"/>
      <c r="L883" s="94"/>
      <c r="M883" s="94"/>
      <c r="N883" s="94"/>
      <c r="O883" s="94"/>
      <c r="P883" s="94"/>
      <c r="Q883" s="94"/>
      <c r="R883" s="94"/>
      <c r="S883" s="94"/>
      <c r="T883" s="94"/>
      <c r="U883" s="94"/>
      <c r="V883" s="94"/>
      <c r="W883" s="93">
        <f>AN883</f>
        <v>0</v>
      </c>
      <c r="X883" s="108"/>
      <c r="Y883" s="108"/>
      <c r="Z883" s="108"/>
      <c r="AA883" s="108"/>
      <c r="AB883" s="93">
        <f>IFERROR(VLOOKUP(K883,'Վարկանիշային չափորոշիչներ'!$G$6:$GE$68,4,FALSE),0)</f>
        <v>0</v>
      </c>
      <c r="AC883" s="93">
        <f>IFERROR(VLOOKUP(L883,'Վարկանիշային չափորոշիչներ'!$G$6:$GE$68,4,FALSE),0)</f>
        <v>0</v>
      </c>
      <c r="AD883" s="93">
        <f>IFERROR(VLOOKUP(M883,'Վարկանիշային չափորոշիչներ'!$G$6:$GE$68,4,FALSE),0)</f>
        <v>0</v>
      </c>
      <c r="AE883" s="93">
        <f>IFERROR(VLOOKUP(N883,'Վարկանիշային չափորոշիչներ'!$G$6:$GE$68,4,FALSE),0)</f>
        <v>0</v>
      </c>
      <c r="AF883" s="93">
        <f>IFERROR(VLOOKUP(O883,'Վարկանիշային չափորոշիչներ'!$G$6:$GE$68,4,FALSE),0)</f>
        <v>0</v>
      </c>
      <c r="AG883" s="93">
        <f>IFERROR(VLOOKUP(P883,'Վարկանիշային չափորոշիչներ'!$G$6:$GE$68,4,FALSE),0)</f>
        <v>0</v>
      </c>
      <c r="AH883" s="93">
        <f>IFERROR(VLOOKUP(Q883,'Վարկանիշային չափորոշիչներ'!$G$6:$GE$68,4,FALSE),0)</f>
        <v>0</v>
      </c>
      <c r="AI883" s="93">
        <f>IFERROR(VLOOKUP(R883,'Վարկանիշային չափորոշիչներ'!$G$6:$GE$68,4,FALSE),0)</f>
        <v>0</v>
      </c>
      <c r="AJ883" s="93">
        <f>IFERROR(VLOOKUP(S883,'Վարկանիշային չափորոշիչներ'!$G$6:$GE$68,4,FALSE),0)</f>
        <v>0</v>
      </c>
      <c r="AK883" s="93">
        <f>IFERROR(VLOOKUP(T883,'Վարկանիշային չափորոշիչներ'!$G$6:$GE$68,4,FALSE),0)</f>
        <v>0</v>
      </c>
      <c r="AL883" s="93">
        <f>IFERROR(VLOOKUP(U883,'Վարկանիշային չափորոշիչներ'!$G$6:$GE$68,4,FALSE),0)</f>
        <v>0</v>
      </c>
      <c r="AM883" s="93">
        <f>IFERROR(VLOOKUP(V883,'Վարկանիշային չափորոշիչներ'!$G$6:$GE$68,4,FALSE),0)</f>
        <v>0</v>
      </c>
      <c r="AN883" s="93">
        <f t="shared" si="212"/>
        <v>0</v>
      </c>
    </row>
    <row r="884" spans="1:40" ht="24" outlineLevel="2">
      <c r="A884" s="239">
        <v>1238</v>
      </c>
      <c r="B884" s="239">
        <v>11002</v>
      </c>
      <c r="C884" s="333" t="s">
        <v>826</v>
      </c>
      <c r="D884" s="240"/>
      <c r="E884" s="240"/>
      <c r="F884" s="242"/>
      <c r="G884" s="242"/>
      <c r="H884" s="242"/>
      <c r="I884" s="112"/>
      <c r="J884" s="112"/>
      <c r="K884" s="94"/>
      <c r="L884" s="94"/>
      <c r="M884" s="94"/>
      <c r="N884" s="94"/>
      <c r="O884" s="94"/>
      <c r="P884" s="94"/>
      <c r="Q884" s="94"/>
      <c r="R884" s="94"/>
      <c r="S884" s="94"/>
      <c r="T884" s="94"/>
      <c r="U884" s="94"/>
      <c r="V884" s="94"/>
      <c r="W884" s="93">
        <f>AN884</f>
        <v>0</v>
      </c>
      <c r="X884" s="108"/>
      <c r="Y884" s="108"/>
      <c r="Z884" s="108"/>
      <c r="AA884" s="108"/>
      <c r="AB884" s="93">
        <f>IFERROR(VLOOKUP(K884,'Վարկանիշային չափորոշիչներ'!$G$6:$GE$68,4,FALSE),0)</f>
        <v>0</v>
      </c>
      <c r="AC884" s="93">
        <f>IFERROR(VLOOKUP(L884,'Վարկանիշային չափորոշիչներ'!$G$6:$GE$68,4,FALSE),0)</f>
        <v>0</v>
      </c>
      <c r="AD884" s="93">
        <f>IFERROR(VLOOKUP(M884,'Վարկանիշային չափորոշիչներ'!$G$6:$GE$68,4,FALSE),0)</f>
        <v>0</v>
      </c>
      <c r="AE884" s="93">
        <f>IFERROR(VLOOKUP(N884,'Վարկանիշային չափորոշիչներ'!$G$6:$GE$68,4,FALSE),0)</f>
        <v>0</v>
      </c>
      <c r="AF884" s="93">
        <f>IFERROR(VLOOKUP(O884,'Վարկանիշային չափորոշիչներ'!$G$6:$GE$68,4,FALSE),0)</f>
        <v>0</v>
      </c>
      <c r="AG884" s="93">
        <f>IFERROR(VLOOKUP(P884,'Վարկանիշային չափորոշիչներ'!$G$6:$GE$68,4,FALSE),0)</f>
        <v>0</v>
      </c>
      <c r="AH884" s="93">
        <f>IFERROR(VLOOKUP(Q884,'Վարկանիշային չափորոշիչներ'!$G$6:$GE$68,4,FALSE),0)</f>
        <v>0</v>
      </c>
      <c r="AI884" s="93">
        <f>IFERROR(VLOOKUP(R884,'Վարկանիշային չափորոշիչներ'!$G$6:$GE$68,4,FALSE),0)</f>
        <v>0</v>
      </c>
      <c r="AJ884" s="93">
        <f>IFERROR(VLOOKUP(S884,'Վարկանիշային չափորոշիչներ'!$G$6:$GE$68,4,FALSE),0)</f>
        <v>0</v>
      </c>
      <c r="AK884" s="93">
        <f>IFERROR(VLOOKUP(T884,'Վարկանիշային չափորոշիչներ'!$G$6:$GE$68,4,FALSE),0)</f>
        <v>0</v>
      </c>
      <c r="AL884" s="93">
        <f>IFERROR(VLOOKUP(U884,'Վարկանիշային չափորոշիչներ'!$G$6:$GE$68,4,FALSE),0)</f>
        <v>0</v>
      </c>
      <c r="AM884" s="93">
        <f>IFERROR(VLOOKUP(V884,'Վարկանիշային չափորոշիչներ'!$G$6:$GE$68,4,FALSE),0)</f>
        <v>0</v>
      </c>
      <c r="AN884" s="93">
        <f t="shared" si="212"/>
        <v>0</v>
      </c>
    </row>
    <row r="885" spans="1:40" ht="24" outlineLevel="2">
      <c r="A885" s="239">
        <v>1238</v>
      </c>
      <c r="B885" s="239">
        <v>12001</v>
      </c>
      <c r="C885" s="333" t="s">
        <v>825</v>
      </c>
      <c r="D885" s="240"/>
      <c r="E885" s="240"/>
      <c r="F885" s="242"/>
      <c r="G885" s="242"/>
      <c r="H885" s="242"/>
      <c r="I885" s="112"/>
      <c r="J885" s="112"/>
      <c r="K885" s="94"/>
      <c r="L885" s="94"/>
      <c r="M885" s="94"/>
      <c r="N885" s="94"/>
      <c r="O885" s="94"/>
      <c r="P885" s="94"/>
      <c r="Q885" s="94"/>
      <c r="R885" s="94"/>
      <c r="S885" s="94"/>
      <c r="T885" s="94"/>
      <c r="U885" s="94"/>
      <c r="V885" s="94"/>
      <c r="W885" s="93">
        <f>AN885</f>
        <v>0</v>
      </c>
      <c r="X885" s="108"/>
      <c r="Y885" s="108"/>
      <c r="Z885" s="108"/>
      <c r="AA885" s="108"/>
      <c r="AB885" s="93">
        <f>IFERROR(VLOOKUP(K885,'Վարկանիշային չափորոշիչներ'!$G$6:$GE$68,4,FALSE),0)</f>
        <v>0</v>
      </c>
      <c r="AC885" s="93">
        <f>IFERROR(VLOOKUP(L885,'Վարկանիշային չափորոշիչներ'!$G$6:$GE$68,4,FALSE),0)</f>
        <v>0</v>
      </c>
      <c r="AD885" s="93">
        <f>IFERROR(VLOOKUP(M885,'Վարկանիշային չափորոշիչներ'!$G$6:$GE$68,4,FALSE),0)</f>
        <v>0</v>
      </c>
      <c r="AE885" s="93">
        <f>IFERROR(VLOOKUP(N885,'Վարկանիշային չափորոշիչներ'!$G$6:$GE$68,4,FALSE),0)</f>
        <v>0</v>
      </c>
      <c r="AF885" s="93">
        <f>IFERROR(VLOOKUP(O885,'Վարկանիշային չափորոշիչներ'!$G$6:$GE$68,4,FALSE),0)</f>
        <v>0</v>
      </c>
      <c r="AG885" s="93">
        <f>IFERROR(VLOOKUP(P885,'Վարկանիշային չափորոշիչներ'!$G$6:$GE$68,4,FALSE),0)</f>
        <v>0</v>
      </c>
      <c r="AH885" s="93">
        <f>IFERROR(VLOOKUP(Q885,'Վարկանիշային չափորոշիչներ'!$G$6:$GE$68,4,FALSE),0)</f>
        <v>0</v>
      </c>
      <c r="AI885" s="93">
        <f>IFERROR(VLOOKUP(R885,'Վարկանիշային չափորոշիչներ'!$G$6:$GE$68,4,FALSE),0)</f>
        <v>0</v>
      </c>
      <c r="AJ885" s="93">
        <f>IFERROR(VLOOKUP(S885,'Վարկանիշային չափորոշիչներ'!$G$6:$GE$68,4,FALSE),0)</f>
        <v>0</v>
      </c>
      <c r="AK885" s="93">
        <f>IFERROR(VLOOKUP(T885,'Վարկանիշային չափորոշիչներ'!$G$6:$GE$68,4,FALSE),0)</f>
        <v>0</v>
      </c>
      <c r="AL885" s="93">
        <f>IFERROR(VLOOKUP(U885,'Վարկանիշային չափորոշիչներ'!$G$6:$GE$68,4,FALSE),0)</f>
        <v>0</v>
      </c>
      <c r="AM885" s="93">
        <f>IFERROR(VLOOKUP(V885,'Վարկանիշային չափորոշիչներ'!$G$6:$GE$68,4,FALSE),0)</f>
        <v>0</v>
      </c>
      <c r="AN885" s="93">
        <f t="shared" si="212"/>
        <v>0</v>
      </c>
    </row>
    <row r="886" spans="1:40" ht="36" outlineLevel="2">
      <c r="A886" s="239">
        <v>1238</v>
      </c>
      <c r="B886" s="239">
        <v>12002</v>
      </c>
      <c r="C886" s="333" t="s">
        <v>827</v>
      </c>
      <c r="D886" s="240"/>
      <c r="E886" s="240"/>
      <c r="F886" s="242"/>
      <c r="G886" s="242"/>
      <c r="H886" s="242"/>
      <c r="I886" s="112"/>
      <c r="J886" s="112"/>
      <c r="K886" s="94"/>
      <c r="L886" s="94"/>
      <c r="M886" s="94"/>
      <c r="N886" s="94"/>
      <c r="O886" s="94"/>
      <c r="P886" s="94"/>
      <c r="Q886" s="94"/>
      <c r="R886" s="94"/>
      <c r="S886" s="94"/>
      <c r="T886" s="94"/>
      <c r="U886" s="94"/>
      <c r="V886" s="94"/>
      <c r="W886" s="93">
        <f>AN886</f>
        <v>0</v>
      </c>
      <c r="X886" s="108"/>
      <c r="Y886" s="108"/>
      <c r="Z886" s="108"/>
      <c r="AA886" s="108"/>
      <c r="AB886" s="93">
        <f>IFERROR(VLOOKUP(K886,'Վարկանիշային չափորոշիչներ'!$G$6:$GE$68,4,FALSE),0)</f>
        <v>0</v>
      </c>
      <c r="AC886" s="93">
        <f>IFERROR(VLOOKUP(L886,'Վարկանիշային չափորոշիչներ'!$G$6:$GE$68,4,FALSE),0)</f>
        <v>0</v>
      </c>
      <c r="AD886" s="93">
        <f>IFERROR(VLOOKUP(M886,'Վարկանիշային չափորոշիչներ'!$G$6:$GE$68,4,FALSE),0)</f>
        <v>0</v>
      </c>
      <c r="AE886" s="93">
        <f>IFERROR(VLOOKUP(N886,'Վարկանիշային չափորոշիչներ'!$G$6:$GE$68,4,FALSE),0)</f>
        <v>0</v>
      </c>
      <c r="AF886" s="93">
        <f>IFERROR(VLOOKUP(O886,'Վարկանիշային չափորոշիչներ'!$G$6:$GE$68,4,FALSE),0)</f>
        <v>0</v>
      </c>
      <c r="AG886" s="93">
        <f>IFERROR(VLOOKUP(P886,'Վարկանիշային չափորոշիչներ'!$G$6:$GE$68,4,FALSE),0)</f>
        <v>0</v>
      </c>
      <c r="AH886" s="93">
        <f>IFERROR(VLOOKUP(Q886,'Վարկանիշային չափորոշիչներ'!$G$6:$GE$68,4,FALSE),0)</f>
        <v>0</v>
      </c>
      <c r="AI886" s="93">
        <f>IFERROR(VLOOKUP(R886,'Վարկանիշային չափորոշիչներ'!$G$6:$GE$68,4,FALSE),0)</f>
        <v>0</v>
      </c>
      <c r="AJ886" s="93">
        <f>IFERROR(VLOOKUP(S886,'Վարկանիշային չափորոշիչներ'!$G$6:$GE$68,4,FALSE),0)</f>
        <v>0</v>
      </c>
      <c r="AK886" s="93">
        <f>IFERROR(VLOOKUP(T886,'Վարկանիշային չափորոշիչներ'!$G$6:$GE$68,4,FALSE),0)</f>
        <v>0</v>
      </c>
      <c r="AL886" s="93">
        <f>IFERROR(VLOOKUP(U886,'Վարկանիշային չափորոշիչներ'!$G$6:$GE$68,4,FALSE),0)</f>
        <v>0</v>
      </c>
      <c r="AM886" s="93">
        <f>IFERROR(VLOOKUP(V886,'Վարկանիշային չափորոշիչներ'!$G$6:$GE$68,4,FALSE),0)</f>
        <v>0</v>
      </c>
      <c r="AN886" s="93">
        <f t="shared" si="212"/>
        <v>0</v>
      </c>
    </row>
    <row r="887" spans="1:40" s="52" customFormat="1" outlineLevel="2">
      <c r="A887" s="243">
        <v>1240</v>
      </c>
      <c r="B887" s="239"/>
      <c r="C887" s="380" t="s">
        <v>963</v>
      </c>
      <c r="D887" s="302">
        <f t="shared" ref="D887:H887" si="220">+D888+D889</f>
        <v>0</v>
      </c>
      <c r="E887" s="302">
        <f t="shared" si="220"/>
        <v>0</v>
      </c>
      <c r="F887" s="303">
        <f t="shared" si="220"/>
        <v>0</v>
      </c>
      <c r="G887" s="303">
        <f t="shared" si="220"/>
        <v>0</v>
      </c>
      <c r="H887" s="303">
        <f t="shared" si="220"/>
        <v>0</v>
      </c>
      <c r="I887" s="136" t="s">
        <v>79</v>
      </c>
      <c r="J887" s="136" t="s">
        <v>79</v>
      </c>
      <c r="K887" s="136" t="s">
        <v>79</v>
      </c>
      <c r="L887" s="136" t="s">
        <v>79</v>
      </c>
      <c r="M887" s="136" t="s">
        <v>79</v>
      </c>
      <c r="N887" s="136" t="s">
        <v>79</v>
      </c>
      <c r="O887" s="136" t="s">
        <v>79</v>
      </c>
      <c r="P887" s="136" t="s">
        <v>79</v>
      </c>
      <c r="Q887" s="136" t="s">
        <v>79</v>
      </c>
      <c r="R887" s="136" t="s">
        <v>79</v>
      </c>
      <c r="S887" s="136" t="s">
        <v>79</v>
      </c>
      <c r="T887" s="136" t="s">
        <v>79</v>
      </c>
      <c r="U887" s="136" t="s">
        <v>79</v>
      </c>
      <c r="V887" s="136" t="s">
        <v>79</v>
      </c>
      <c r="W887" s="114" t="s">
        <v>79</v>
      </c>
      <c r="X887" s="137"/>
      <c r="Y887" s="137"/>
      <c r="Z887" s="137"/>
      <c r="AA887" s="137"/>
      <c r="AB887" s="93">
        <f>IFERROR(VLOOKUP(K887,'Վարկանիշային չափորոշիչներ'!$G$6:$GE$68,4,FALSE),0)</f>
        <v>0</v>
      </c>
      <c r="AC887" s="93">
        <f>IFERROR(VLOOKUP(L887,'Վարկանիշային չափորոշիչներ'!$G$6:$GE$68,4,FALSE),0)</f>
        <v>0</v>
      </c>
      <c r="AD887" s="93">
        <f>IFERROR(VLOOKUP(M887,'Վարկանիշային չափորոշիչներ'!$G$6:$GE$68,4,FALSE),0)</f>
        <v>0</v>
      </c>
      <c r="AE887" s="93">
        <f>IFERROR(VLOOKUP(N887,'Վարկանիշային չափորոշիչներ'!$G$6:$GE$68,4,FALSE),0)</f>
        <v>0</v>
      </c>
      <c r="AF887" s="93">
        <f>IFERROR(VLOOKUP(O887,'Վարկանիշային չափորոշիչներ'!$G$6:$GE$68,4,FALSE),0)</f>
        <v>0</v>
      </c>
      <c r="AG887" s="93">
        <f>IFERROR(VLOOKUP(P887,'Վարկանիշային չափորոշիչներ'!$G$6:$GE$68,4,FALSE),0)</f>
        <v>0</v>
      </c>
      <c r="AH887" s="93">
        <f>IFERROR(VLOOKUP(Q887,'Վարկանիշային չափորոշիչներ'!$G$6:$GE$68,4,FALSE),0)</f>
        <v>0</v>
      </c>
      <c r="AI887" s="93">
        <f>IFERROR(VLOOKUP(R887,'Վարկանիշային չափորոշիչներ'!$G$6:$GE$68,4,FALSE),0)</f>
        <v>0</v>
      </c>
      <c r="AJ887" s="93">
        <f>IFERROR(VLOOKUP(S887,'Վարկանիշային չափորոշիչներ'!$G$6:$GE$68,4,FALSE),0)</f>
        <v>0</v>
      </c>
      <c r="AK887" s="93">
        <f>IFERROR(VLOOKUP(T887,'Վարկանիշային չափորոշիչներ'!$G$6:$GE$68,4,FALSE),0)</f>
        <v>0</v>
      </c>
      <c r="AL887" s="93">
        <f>IFERROR(VLOOKUP(U887,'Վարկանիշային չափորոշիչներ'!$G$6:$GE$68,4,FALSE),0)</f>
        <v>0</v>
      </c>
      <c r="AM887" s="93">
        <f>IFERROR(VLOOKUP(V887,'Վարկանիշային չափորոշիչներ'!$G$6:$GE$68,4,FALSE),0)</f>
        <v>0</v>
      </c>
      <c r="AN887" s="93">
        <f t="shared" si="212"/>
        <v>0</v>
      </c>
    </row>
    <row r="888" spans="1:40" ht="24" outlineLevel="2">
      <c r="A888" s="243">
        <v>1240</v>
      </c>
      <c r="B888" s="331">
        <v>11001</v>
      </c>
      <c r="C888" s="333" t="s">
        <v>964</v>
      </c>
      <c r="D888" s="240"/>
      <c r="E888" s="240"/>
      <c r="F888" s="241"/>
      <c r="G888" s="241"/>
      <c r="H888" s="241"/>
      <c r="I888" s="112"/>
      <c r="J888" s="112"/>
      <c r="K888" s="94"/>
      <c r="L888" s="94"/>
      <c r="M888" s="94"/>
      <c r="N888" s="94"/>
      <c r="O888" s="94"/>
      <c r="P888" s="94"/>
      <c r="Q888" s="94"/>
      <c r="R888" s="94"/>
      <c r="S888" s="94"/>
      <c r="T888" s="94"/>
      <c r="U888" s="94"/>
      <c r="V888" s="94"/>
      <c r="W888" s="93">
        <f>AN888</f>
        <v>0</v>
      </c>
      <c r="X888" s="108"/>
      <c r="Y888" s="108"/>
      <c r="Z888" s="108"/>
      <c r="AA888" s="108"/>
      <c r="AB888" s="93">
        <f>IFERROR(VLOOKUP(K888,'Վարկանիշային չափորոշիչներ'!$G$6:$GE$68,4,FALSE),0)</f>
        <v>0</v>
      </c>
      <c r="AC888" s="93">
        <f>IFERROR(VLOOKUP(L888,'Վարկանիշային չափորոշիչներ'!$G$6:$GE$68,4,FALSE),0)</f>
        <v>0</v>
      </c>
      <c r="AD888" s="93">
        <f>IFERROR(VLOOKUP(M888,'Վարկանիշային չափորոշիչներ'!$G$6:$GE$68,4,FALSE),0)</f>
        <v>0</v>
      </c>
      <c r="AE888" s="93">
        <f>IFERROR(VLOOKUP(N888,'Վարկանիշային չափորոշիչներ'!$G$6:$GE$68,4,FALSE),0)</f>
        <v>0</v>
      </c>
      <c r="AF888" s="93">
        <f>IFERROR(VLOOKUP(O888,'Վարկանիշային չափորոշիչներ'!$G$6:$GE$68,4,FALSE),0)</f>
        <v>0</v>
      </c>
      <c r="AG888" s="93">
        <f>IFERROR(VLOOKUP(P888,'Վարկանիշային չափորոշիչներ'!$G$6:$GE$68,4,FALSE),0)</f>
        <v>0</v>
      </c>
      <c r="AH888" s="93">
        <f>IFERROR(VLOOKUP(Q888,'Վարկանիշային չափորոշիչներ'!$G$6:$GE$68,4,FALSE),0)</f>
        <v>0</v>
      </c>
      <c r="AI888" s="93">
        <f>IFERROR(VLOOKUP(R888,'Վարկանիշային չափորոշիչներ'!$G$6:$GE$68,4,FALSE),0)</f>
        <v>0</v>
      </c>
      <c r="AJ888" s="93">
        <f>IFERROR(VLOOKUP(S888,'Վարկանիշային չափորոշիչներ'!$G$6:$GE$68,4,FALSE),0)</f>
        <v>0</v>
      </c>
      <c r="AK888" s="93">
        <f>IFERROR(VLOOKUP(T888,'Վարկանիշային չափորոշիչներ'!$G$6:$GE$68,4,FALSE),0)</f>
        <v>0</v>
      </c>
      <c r="AL888" s="93">
        <f>IFERROR(VLOOKUP(U888,'Վարկանիշային չափորոշիչներ'!$G$6:$GE$68,4,FALSE),0)</f>
        <v>0</v>
      </c>
      <c r="AM888" s="93">
        <f>IFERROR(VLOOKUP(V888,'Վարկանիշային չափորոշիչներ'!$G$6:$GE$68,4,FALSE),0)</f>
        <v>0</v>
      </c>
      <c r="AN888" s="93">
        <f t="shared" si="212"/>
        <v>0</v>
      </c>
    </row>
    <row r="889" spans="1:40" ht="24" outlineLevel="2">
      <c r="A889" s="243">
        <v>1240</v>
      </c>
      <c r="B889" s="331">
        <v>32001</v>
      </c>
      <c r="C889" s="333" t="s">
        <v>965</v>
      </c>
      <c r="D889" s="240"/>
      <c r="E889" s="240"/>
      <c r="F889" s="242"/>
      <c r="G889" s="242"/>
      <c r="H889" s="242"/>
      <c r="I889" s="112"/>
      <c r="J889" s="112"/>
      <c r="K889" s="94"/>
      <c r="L889" s="94"/>
      <c r="M889" s="94"/>
      <c r="N889" s="94"/>
      <c r="O889" s="94"/>
      <c r="P889" s="94"/>
      <c r="Q889" s="94"/>
      <c r="R889" s="94"/>
      <c r="S889" s="94"/>
      <c r="T889" s="94"/>
      <c r="U889" s="94"/>
      <c r="V889" s="94"/>
      <c r="W889" s="93">
        <f>AN889</f>
        <v>0</v>
      </c>
      <c r="X889" s="108"/>
      <c r="Y889" s="108"/>
      <c r="Z889" s="108"/>
      <c r="AA889" s="108"/>
      <c r="AB889" s="93">
        <f>IFERROR(VLOOKUP(K889,'Վարկանիշային չափորոշիչներ'!$G$6:$GE$68,4,FALSE),0)</f>
        <v>0</v>
      </c>
      <c r="AC889" s="93">
        <f>IFERROR(VLOOKUP(L889,'Վարկանիշային չափորոշիչներ'!$G$6:$GE$68,4,FALSE),0)</f>
        <v>0</v>
      </c>
      <c r="AD889" s="93">
        <f>IFERROR(VLOOKUP(M889,'Վարկանիշային չափորոշիչներ'!$G$6:$GE$68,4,FALSE),0)</f>
        <v>0</v>
      </c>
      <c r="AE889" s="93">
        <f>IFERROR(VLOOKUP(N889,'Վարկանիշային չափորոշիչներ'!$G$6:$GE$68,4,FALSE),0)</f>
        <v>0</v>
      </c>
      <c r="AF889" s="93">
        <f>IFERROR(VLOOKUP(O889,'Վարկանիշային չափորոշիչներ'!$G$6:$GE$68,4,FALSE),0)</f>
        <v>0</v>
      </c>
      <c r="AG889" s="93">
        <f>IFERROR(VLOOKUP(P889,'Վարկանիշային չափորոշիչներ'!$G$6:$GE$68,4,FALSE),0)</f>
        <v>0</v>
      </c>
      <c r="AH889" s="93">
        <f>IFERROR(VLOOKUP(Q889,'Վարկանիշային չափորոշիչներ'!$G$6:$GE$68,4,FALSE),0)</f>
        <v>0</v>
      </c>
      <c r="AI889" s="93">
        <f>IFERROR(VLOOKUP(R889,'Վարկանիշային չափորոշիչներ'!$G$6:$GE$68,4,FALSE),0)</f>
        <v>0</v>
      </c>
      <c r="AJ889" s="93">
        <f>IFERROR(VLOOKUP(S889,'Վարկանիշային չափորոշիչներ'!$G$6:$GE$68,4,FALSE),0)</f>
        <v>0</v>
      </c>
      <c r="AK889" s="93">
        <f>IFERROR(VLOOKUP(T889,'Վարկանիշային չափորոշիչներ'!$G$6:$GE$68,4,FALSE),0)</f>
        <v>0</v>
      </c>
      <c r="AL889" s="93">
        <f>IFERROR(VLOOKUP(U889,'Վարկանիշային չափորոշիչներ'!$G$6:$GE$68,4,FALSE),0)</f>
        <v>0</v>
      </c>
      <c r="AM889" s="93">
        <f>IFERROR(VLOOKUP(V889,'Վարկանիշային չափորոշիչներ'!$G$6:$GE$68,4,FALSE),0)</f>
        <v>0</v>
      </c>
      <c r="AN889" s="93">
        <f t="shared" si="212"/>
        <v>0</v>
      </c>
    </row>
    <row r="890" spans="1:40" outlineLevel="1">
      <c r="A890" s="243">
        <v>9999</v>
      </c>
      <c r="B890" s="239"/>
      <c r="C890" s="333" t="s">
        <v>104</v>
      </c>
      <c r="D890" s="240"/>
      <c r="E890" s="240"/>
      <c r="F890" s="241"/>
      <c r="G890" s="242"/>
      <c r="H890" s="242"/>
      <c r="I890" s="112"/>
      <c r="J890" s="112"/>
      <c r="K890" s="94"/>
      <c r="L890" s="94"/>
      <c r="M890" s="94"/>
      <c r="N890" s="94"/>
      <c r="O890" s="94"/>
      <c r="P890" s="94"/>
      <c r="Q890" s="94"/>
      <c r="R890" s="94"/>
      <c r="S890" s="94"/>
      <c r="T890" s="94"/>
      <c r="U890" s="94"/>
      <c r="V890" s="94"/>
      <c r="W890" s="93">
        <f>AN890</f>
        <v>0</v>
      </c>
      <c r="X890" s="108"/>
      <c r="Y890" s="108"/>
      <c r="Z890" s="108"/>
      <c r="AA890" s="108"/>
      <c r="AB890" s="93">
        <f>IFERROR(VLOOKUP(K890,'Վարկանիշային չափորոշիչներ'!$G$6:$GE$68,4,FALSE),0)</f>
        <v>0</v>
      </c>
      <c r="AC890" s="93">
        <f>IFERROR(VLOOKUP(L890,'Վարկանիշային չափորոշիչներ'!$G$6:$GE$68,4,FALSE),0)</f>
        <v>0</v>
      </c>
      <c r="AD890" s="93">
        <f>IFERROR(VLOOKUP(M890,'Վարկանիշային չափորոշիչներ'!$G$6:$GE$68,4,FALSE),0)</f>
        <v>0</v>
      </c>
      <c r="AE890" s="93">
        <f>IFERROR(VLOOKUP(N890,'Վարկանիշային չափորոշիչներ'!$G$6:$GE$68,4,FALSE),0)</f>
        <v>0</v>
      </c>
      <c r="AF890" s="93">
        <f>IFERROR(VLOOKUP(O890,'Վարկանիշային չափորոշիչներ'!$G$6:$GE$68,4,FALSE),0)</f>
        <v>0</v>
      </c>
      <c r="AG890" s="93">
        <f>IFERROR(VLOOKUP(P890,'Վարկանիշային չափորոշիչներ'!$G$6:$GE$68,4,FALSE),0)</f>
        <v>0</v>
      </c>
      <c r="AH890" s="93">
        <f>IFERROR(VLOOKUP(Q890,'Վարկանիշային չափորոշիչներ'!$G$6:$GE$68,4,FALSE),0)</f>
        <v>0</v>
      </c>
      <c r="AI890" s="93">
        <f>IFERROR(VLOOKUP(R890,'Վարկանիշային չափորոշիչներ'!$G$6:$GE$68,4,FALSE),0)</f>
        <v>0</v>
      </c>
      <c r="AJ890" s="93">
        <f>IFERROR(VLOOKUP(S890,'Վարկանիշային չափորոշիչներ'!$G$6:$GE$68,4,FALSE),0)</f>
        <v>0</v>
      </c>
      <c r="AK890" s="93">
        <f>IFERROR(VLOOKUP(T890,'Վարկանիշային չափորոշիչներ'!$G$6:$GE$68,4,FALSE),0)</f>
        <v>0</v>
      </c>
      <c r="AL890" s="93">
        <f>IFERROR(VLOOKUP(U890,'Վարկանիշային չափորոշիչներ'!$G$6:$GE$68,4,FALSE),0)</f>
        <v>0</v>
      </c>
      <c r="AM890" s="93">
        <f>IFERROR(VLOOKUP(V890,'Վարկանիշային չափորոշիչներ'!$G$6:$GE$68,4,FALSE),0)</f>
        <v>0</v>
      </c>
      <c r="AN890" s="93">
        <f t="shared" si="212"/>
        <v>0</v>
      </c>
    </row>
    <row r="891" spans="1:40">
      <c r="A891" s="244" t="s">
        <v>0</v>
      </c>
      <c r="B891" s="283"/>
      <c r="C891" s="367" t="s">
        <v>966</v>
      </c>
      <c r="D891" s="245">
        <f>D892+D894+D901+D903+D905+D911</f>
        <v>0</v>
      </c>
      <c r="E891" s="245">
        <f>E892+E894+E901+E903+E905+E911</f>
        <v>0</v>
      </c>
      <c r="F891" s="246">
        <f t="shared" ref="F891:H891" si="221">F892+F894+F901+F903+F905+F911</f>
        <v>0</v>
      </c>
      <c r="G891" s="246">
        <f t="shared" si="221"/>
        <v>0</v>
      </c>
      <c r="H891" s="246">
        <f t="shared" si="221"/>
        <v>0</v>
      </c>
      <c r="I891" s="113" t="s">
        <v>79</v>
      </c>
      <c r="J891" s="113" t="s">
        <v>79</v>
      </c>
      <c r="K891" s="113" t="s">
        <v>79</v>
      </c>
      <c r="L891" s="113" t="s">
        <v>79</v>
      </c>
      <c r="M891" s="113" t="s">
        <v>79</v>
      </c>
      <c r="N891" s="113" t="s">
        <v>79</v>
      </c>
      <c r="O891" s="113" t="s">
        <v>79</v>
      </c>
      <c r="P891" s="113" t="s">
        <v>79</v>
      </c>
      <c r="Q891" s="113" t="s">
        <v>79</v>
      </c>
      <c r="R891" s="113" t="s">
        <v>79</v>
      </c>
      <c r="S891" s="113" t="s">
        <v>79</v>
      </c>
      <c r="T891" s="113" t="s">
        <v>79</v>
      </c>
      <c r="U891" s="113" t="s">
        <v>79</v>
      </c>
      <c r="V891" s="113" t="s">
        <v>79</v>
      </c>
      <c r="W891" s="113" t="s">
        <v>79</v>
      </c>
      <c r="X891" s="108"/>
      <c r="Y891" s="108"/>
      <c r="Z891" s="108"/>
      <c r="AA891" s="108"/>
      <c r="AB891" s="93">
        <f>IFERROR(VLOOKUP(K891,'Վարկանիշային չափորոշիչներ'!$G$6:$GE$68,4,FALSE),0)</f>
        <v>0</v>
      </c>
      <c r="AC891" s="93">
        <f>IFERROR(VLOOKUP(L891,'Վարկանիշային չափորոշիչներ'!$G$6:$GE$68,4,FALSE),0)</f>
        <v>0</v>
      </c>
      <c r="AD891" s="93">
        <f>IFERROR(VLOOKUP(M891,'Վարկանիշային չափորոշիչներ'!$G$6:$GE$68,4,FALSE),0)</f>
        <v>0</v>
      </c>
      <c r="AE891" s="93">
        <f>IFERROR(VLOOKUP(N891,'Վարկանիշային չափորոշիչներ'!$G$6:$GE$68,4,FALSE),0)</f>
        <v>0</v>
      </c>
      <c r="AF891" s="93">
        <f>IFERROR(VLOOKUP(O891,'Վարկանիշային չափորոշիչներ'!$G$6:$GE$68,4,FALSE),0)</f>
        <v>0</v>
      </c>
      <c r="AG891" s="93">
        <f>IFERROR(VLOOKUP(P891,'Վարկանիշային չափորոշիչներ'!$G$6:$GE$68,4,FALSE),0)</f>
        <v>0</v>
      </c>
      <c r="AH891" s="93">
        <f>IFERROR(VLOOKUP(Q891,'Վարկանիշային չափորոշիչներ'!$G$6:$GE$68,4,FALSE),0)</f>
        <v>0</v>
      </c>
      <c r="AI891" s="93">
        <f>IFERROR(VLOOKUP(R891,'Վարկանիշային չափորոշիչներ'!$G$6:$GE$68,4,FALSE),0)</f>
        <v>0</v>
      </c>
      <c r="AJ891" s="93">
        <f>IFERROR(VLOOKUP(S891,'Վարկանիշային չափորոշիչներ'!$G$6:$GE$68,4,FALSE),0)</f>
        <v>0</v>
      </c>
      <c r="AK891" s="93">
        <f>IFERROR(VLOOKUP(T891,'Վարկանիշային չափորոշիչներ'!$G$6:$GE$68,4,FALSE),0)</f>
        <v>0</v>
      </c>
      <c r="AL891" s="93">
        <f>IFERROR(VLOOKUP(U891,'Վարկանիշային չափորոշիչներ'!$G$6:$GE$68,4,FALSE),0)</f>
        <v>0</v>
      </c>
      <c r="AM891" s="93">
        <f>IFERROR(VLOOKUP(V891,'Վարկանիշային չափորոշիչներ'!$G$6:$GE$68,4,FALSE),0)</f>
        <v>0</v>
      </c>
      <c r="AN891" s="93">
        <f t="shared" si="212"/>
        <v>0</v>
      </c>
    </row>
    <row r="892" spans="1:40" outlineLevel="1">
      <c r="A892" s="236">
        <v>1125</v>
      </c>
      <c r="B892" s="283"/>
      <c r="C892" s="366" t="s">
        <v>967</v>
      </c>
      <c r="D892" s="237">
        <f>SUM(D893)</f>
        <v>0</v>
      </c>
      <c r="E892" s="237">
        <f>SUM(E893)</f>
        <v>0</v>
      </c>
      <c r="F892" s="238">
        <f t="shared" ref="F892:H892" si="222">SUM(F893)</f>
        <v>0</v>
      </c>
      <c r="G892" s="238">
        <f t="shared" si="222"/>
        <v>0</v>
      </c>
      <c r="H892" s="238">
        <f t="shared" si="222"/>
        <v>0</v>
      </c>
      <c r="I892" s="114" t="s">
        <v>79</v>
      </c>
      <c r="J892" s="114" t="s">
        <v>79</v>
      </c>
      <c r="K892" s="114" t="s">
        <v>79</v>
      </c>
      <c r="L892" s="114" t="s">
        <v>79</v>
      </c>
      <c r="M892" s="114" t="s">
        <v>79</v>
      </c>
      <c r="N892" s="114" t="s">
        <v>79</v>
      </c>
      <c r="O892" s="114" t="s">
        <v>79</v>
      </c>
      <c r="P892" s="114" t="s">
        <v>79</v>
      </c>
      <c r="Q892" s="114" t="s">
        <v>79</v>
      </c>
      <c r="R892" s="114" t="s">
        <v>79</v>
      </c>
      <c r="S892" s="114" t="s">
        <v>79</v>
      </c>
      <c r="T892" s="114" t="s">
        <v>79</v>
      </c>
      <c r="U892" s="114" t="s">
        <v>79</v>
      </c>
      <c r="V892" s="114" t="s">
        <v>79</v>
      </c>
      <c r="W892" s="114" t="s">
        <v>79</v>
      </c>
      <c r="X892" s="108"/>
      <c r="Y892" s="108"/>
      <c r="Z892" s="108"/>
      <c r="AA892" s="108"/>
      <c r="AB892" s="93">
        <f>IFERROR(VLOOKUP(K892,'Վարկանիշային չափորոշիչներ'!$G$6:$GE$68,4,FALSE),0)</f>
        <v>0</v>
      </c>
      <c r="AC892" s="93">
        <f>IFERROR(VLOOKUP(L892,'Վարկանիշային չափորոշիչներ'!$G$6:$GE$68,4,FALSE),0)</f>
        <v>0</v>
      </c>
      <c r="AD892" s="93">
        <f>IFERROR(VLOOKUP(M892,'Վարկանիշային չափորոշիչներ'!$G$6:$GE$68,4,FALSE),0)</f>
        <v>0</v>
      </c>
      <c r="AE892" s="93">
        <f>IFERROR(VLOOKUP(N892,'Վարկանիշային չափորոշիչներ'!$G$6:$GE$68,4,FALSE),0)</f>
        <v>0</v>
      </c>
      <c r="AF892" s="93">
        <f>IFERROR(VLOOKUP(O892,'Վարկանիշային չափորոշիչներ'!$G$6:$GE$68,4,FALSE),0)</f>
        <v>0</v>
      </c>
      <c r="AG892" s="93">
        <f>IFERROR(VLOOKUP(P892,'Վարկանիշային չափորոշիչներ'!$G$6:$GE$68,4,FALSE),0)</f>
        <v>0</v>
      </c>
      <c r="AH892" s="93">
        <f>IFERROR(VLOOKUP(Q892,'Վարկանիշային չափորոշիչներ'!$G$6:$GE$68,4,FALSE),0)</f>
        <v>0</v>
      </c>
      <c r="AI892" s="93">
        <f>IFERROR(VLOOKUP(R892,'Վարկանիշային չափորոշիչներ'!$G$6:$GE$68,4,FALSE),0)</f>
        <v>0</v>
      </c>
      <c r="AJ892" s="93">
        <f>IFERROR(VLOOKUP(S892,'Վարկանիշային չափորոշիչներ'!$G$6:$GE$68,4,FALSE),0)</f>
        <v>0</v>
      </c>
      <c r="AK892" s="93">
        <f>IFERROR(VLOOKUP(T892,'Վարկանիշային չափորոշիչներ'!$G$6:$GE$68,4,FALSE),0)</f>
        <v>0</v>
      </c>
      <c r="AL892" s="93">
        <f>IFERROR(VLOOKUP(U892,'Վարկանիշային չափորոշիչներ'!$G$6:$GE$68,4,FALSE),0)</f>
        <v>0</v>
      </c>
      <c r="AM892" s="93">
        <f>IFERROR(VLOOKUP(V892,'Վարկանիշային չափորոշիչներ'!$G$6:$GE$68,4,FALSE),0)</f>
        <v>0</v>
      </c>
      <c r="AN892" s="93">
        <f t="shared" si="212"/>
        <v>0</v>
      </c>
    </row>
    <row r="893" spans="1:40" ht="24" outlineLevel="2">
      <c r="A893" s="239">
        <v>1125</v>
      </c>
      <c r="B893" s="239">
        <v>11001</v>
      </c>
      <c r="C893" s="333" t="s">
        <v>968</v>
      </c>
      <c r="D893" s="240"/>
      <c r="E893" s="240"/>
      <c r="F893" s="241"/>
      <c r="G893" s="242"/>
      <c r="H893" s="242"/>
      <c r="I893" s="112"/>
      <c r="J893" s="112"/>
      <c r="K893" s="94"/>
      <c r="L893" s="94"/>
      <c r="M893" s="94"/>
      <c r="N893" s="94"/>
      <c r="O893" s="94"/>
      <c r="P893" s="94"/>
      <c r="Q893" s="94"/>
      <c r="R893" s="94"/>
      <c r="S893" s="94"/>
      <c r="T893" s="94"/>
      <c r="U893" s="94"/>
      <c r="V893" s="94"/>
      <c r="W893" s="93">
        <f>AN893</f>
        <v>0</v>
      </c>
      <c r="X893" s="108"/>
      <c r="Y893" s="108"/>
      <c r="Z893" s="108"/>
      <c r="AA893" s="108"/>
      <c r="AB893" s="93">
        <f>IFERROR(VLOOKUP(K893,'Վարկանիշային չափորոշիչներ'!$G$6:$GE$68,4,FALSE),0)</f>
        <v>0</v>
      </c>
      <c r="AC893" s="93">
        <f>IFERROR(VLOOKUP(L893,'Վարկանիշային չափորոշիչներ'!$G$6:$GE$68,4,FALSE),0)</f>
        <v>0</v>
      </c>
      <c r="AD893" s="93">
        <f>IFERROR(VLOOKUP(M893,'Վարկանիշային չափորոշիչներ'!$G$6:$GE$68,4,FALSE),0)</f>
        <v>0</v>
      </c>
      <c r="AE893" s="93">
        <f>IFERROR(VLOOKUP(N893,'Վարկանիշային չափորոշիչներ'!$G$6:$GE$68,4,FALSE),0)</f>
        <v>0</v>
      </c>
      <c r="AF893" s="93">
        <f>IFERROR(VLOOKUP(O893,'Վարկանիշային չափորոշիչներ'!$G$6:$GE$68,4,FALSE),0)</f>
        <v>0</v>
      </c>
      <c r="AG893" s="93">
        <f>IFERROR(VLOOKUP(P893,'Վարկանիշային չափորոշիչներ'!$G$6:$GE$68,4,FALSE),0)</f>
        <v>0</v>
      </c>
      <c r="AH893" s="93">
        <f>IFERROR(VLOOKUP(Q893,'Վարկանիշային չափորոշիչներ'!$G$6:$GE$68,4,FALSE),0)</f>
        <v>0</v>
      </c>
      <c r="AI893" s="93">
        <f>IFERROR(VLOOKUP(R893,'Վարկանիշային չափորոշիչներ'!$G$6:$GE$68,4,FALSE),0)</f>
        <v>0</v>
      </c>
      <c r="AJ893" s="93">
        <f>IFERROR(VLOOKUP(S893,'Վարկանիշային չափորոշիչներ'!$G$6:$GE$68,4,FALSE),0)</f>
        <v>0</v>
      </c>
      <c r="AK893" s="93">
        <f>IFERROR(VLOOKUP(T893,'Վարկանիշային չափորոշիչներ'!$G$6:$GE$68,4,FALSE),0)</f>
        <v>0</v>
      </c>
      <c r="AL893" s="93">
        <f>IFERROR(VLOOKUP(U893,'Վարկանիշային չափորոշիչներ'!$G$6:$GE$68,4,FALSE),0)</f>
        <v>0</v>
      </c>
      <c r="AM893" s="93">
        <f>IFERROR(VLOOKUP(V893,'Վարկանիշային չափորոշիչներ'!$G$6:$GE$68,4,FALSE),0)</f>
        <v>0</v>
      </c>
      <c r="AN893" s="93">
        <f t="shared" si="212"/>
        <v>0</v>
      </c>
    </row>
    <row r="894" spans="1:40" outlineLevel="1">
      <c r="A894" s="236">
        <v>1169</v>
      </c>
      <c r="B894" s="283"/>
      <c r="C894" s="366" t="s">
        <v>969</v>
      </c>
      <c r="D894" s="237">
        <f>SUM(D895:D900)</f>
        <v>0</v>
      </c>
      <c r="E894" s="237">
        <f>SUM(E895:E900)</f>
        <v>0</v>
      </c>
      <c r="F894" s="238">
        <f t="shared" ref="F894:H894" si="223">SUM(F895:F900)</f>
        <v>0</v>
      </c>
      <c r="G894" s="238">
        <f t="shared" si="223"/>
        <v>0</v>
      </c>
      <c r="H894" s="238">
        <f t="shared" si="223"/>
        <v>0</v>
      </c>
      <c r="I894" s="114" t="s">
        <v>79</v>
      </c>
      <c r="J894" s="114" t="s">
        <v>79</v>
      </c>
      <c r="K894" s="114" t="s">
        <v>79</v>
      </c>
      <c r="L894" s="114" t="s">
        <v>79</v>
      </c>
      <c r="M894" s="114" t="s">
        <v>79</v>
      </c>
      <c r="N894" s="114" t="s">
        <v>79</v>
      </c>
      <c r="O894" s="114" t="s">
        <v>79</v>
      </c>
      <c r="P894" s="114" t="s">
        <v>79</v>
      </c>
      <c r="Q894" s="114" t="s">
        <v>79</v>
      </c>
      <c r="R894" s="114" t="s">
        <v>79</v>
      </c>
      <c r="S894" s="114" t="s">
        <v>79</v>
      </c>
      <c r="T894" s="114" t="s">
        <v>79</v>
      </c>
      <c r="U894" s="114" t="s">
        <v>79</v>
      </c>
      <c r="V894" s="114" t="s">
        <v>79</v>
      </c>
      <c r="W894" s="114" t="s">
        <v>79</v>
      </c>
      <c r="X894" s="108"/>
      <c r="Y894" s="108"/>
      <c r="Z894" s="108"/>
      <c r="AA894" s="108"/>
      <c r="AB894" s="93">
        <f>IFERROR(VLOOKUP(K894,'Վարկանիշային չափորոշիչներ'!$G$6:$GE$68,4,FALSE),0)</f>
        <v>0</v>
      </c>
      <c r="AC894" s="93">
        <f>IFERROR(VLOOKUP(L894,'Վարկանիշային չափորոշիչներ'!$G$6:$GE$68,4,FALSE),0)</f>
        <v>0</v>
      </c>
      <c r="AD894" s="93">
        <f>IFERROR(VLOOKUP(M894,'Վարկանիշային չափորոշիչներ'!$G$6:$GE$68,4,FALSE),0)</f>
        <v>0</v>
      </c>
      <c r="AE894" s="93">
        <f>IFERROR(VLOOKUP(N894,'Վարկանիշային չափորոշիչներ'!$G$6:$GE$68,4,FALSE),0)</f>
        <v>0</v>
      </c>
      <c r="AF894" s="93">
        <f>IFERROR(VLOOKUP(O894,'Վարկանիշային չափորոշիչներ'!$G$6:$GE$68,4,FALSE),0)</f>
        <v>0</v>
      </c>
      <c r="AG894" s="93">
        <f>IFERROR(VLOOKUP(P894,'Վարկանիշային չափորոշիչներ'!$G$6:$GE$68,4,FALSE),0)</f>
        <v>0</v>
      </c>
      <c r="AH894" s="93">
        <f>IFERROR(VLOOKUP(Q894,'Վարկանիշային չափորոշիչներ'!$G$6:$GE$68,4,FALSE),0)</f>
        <v>0</v>
      </c>
      <c r="AI894" s="93">
        <f>IFERROR(VLOOKUP(R894,'Վարկանիշային չափորոշիչներ'!$G$6:$GE$68,4,FALSE),0)</f>
        <v>0</v>
      </c>
      <c r="AJ894" s="93">
        <f>IFERROR(VLOOKUP(S894,'Վարկանիշային չափորոշիչներ'!$G$6:$GE$68,4,FALSE),0)</f>
        <v>0</v>
      </c>
      <c r="AK894" s="93">
        <f>IFERROR(VLOOKUP(T894,'Վարկանիշային չափորոշիչներ'!$G$6:$GE$68,4,FALSE),0)</f>
        <v>0</v>
      </c>
      <c r="AL894" s="93">
        <f>IFERROR(VLOOKUP(U894,'Վարկանիշային չափորոշիչներ'!$G$6:$GE$68,4,FALSE),0)</f>
        <v>0</v>
      </c>
      <c r="AM894" s="93">
        <f>IFERROR(VLOOKUP(V894,'Վարկանիշային չափորոշիչներ'!$G$6:$GE$68,4,FALSE),0)</f>
        <v>0</v>
      </c>
      <c r="AN894" s="93">
        <f t="shared" si="212"/>
        <v>0</v>
      </c>
    </row>
    <row r="895" spans="1:40" outlineLevel="2">
      <c r="A895" s="239">
        <v>1169</v>
      </c>
      <c r="B895" s="239">
        <v>11001</v>
      </c>
      <c r="C895" s="333" t="s">
        <v>970</v>
      </c>
      <c r="D895" s="240"/>
      <c r="E895" s="240"/>
      <c r="F895" s="242"/>
      <c r="G895" s="242"/>
      <c r="H895" s="242"/>
      <c r="I895" s="112"/>
      <c r="J895" s="112"/>
      <c r="K895" s="94"/>
      <c r="L895" s="94"/>
      <c r="M895" s="94"/>
      <c r="N895" s="94"/>
      <c r="O895" s="94"/>
      <c r="P895" s="94"/>
      <c r="Q895" s="94"/>
      <c r="R895" s="94"/>
      <c r="S895" s="94"/>
      <c r="T895" s="94"/>
      <c r="U895" s="94"/>
      <c r="V895" s="94"/>
      <c r="W895" s="93">
        <f t="shared" ref="W895:W900" si="224">AN895</f>
        <v>0</v>
      </c>
      <c r="X895" s="108"/>
      <c r="Y895" s="108"/>
      <c r="Z895" s="108"/>
      <c r="AA895" s="108"/>
      <c r="AB895" s="93">
        <f>IFERROR(VLOOKUP(K895,'Վարկանիշային չափորոշիչներ'!$G$6:$GE$68,4,FALSE),0)</f>
        <v>0</v>
      </c>
      <c r="AC895" s="93">
        <f>IFERROR(VLOOKUP(L895,'Վարկանիշային չափորոշիչներ'!$G$6:$GE$68,4,FALSE),0)</f>
        <v>0</v>
      </c>
      <c r="AD895" s="93">
        <f>IFERROR(VLOOKUP(M895,'Վարկանիշային չափորոշիչներ'!$G$6:$GE$68,4,FALSE),0)</f>
        <v>0</v>
      </c>
      <c r="AE895" s="93">
        <f>IFERROR(VLOOKUP(N895,'Վարկանիշային չափորոշիչներ'!$G$6:$GE$68,4,FALSE),0)</f>
        <v>0</v>
      </c>
      <c r="AF895" s="93">
        <f>IFERROR(VLOOKUP(O895,'Վարկանիշային չափորոշիչներ'!$G$6:$GE$68,4,FALSE),0)</f>
        <v>0</v>
      </c>
      <c r="AG895" s="93">
        <f>IFERROR(VLOOKUP(P895,'Վարկանիշային չափորոշիչներ'!$G$6:$GE$68,4,FALSE),0)</f>
        <v>0</v>
      </c>
      <c r="AH895" s="93">
        <f>IFERROR(VLOOKUP(Q895,'Վարկանիշային չափորոշիչներ'!$G$6:$GE$68,4,FALSE),0)</f>
        <v>0</v>
      </c>
      <c r="AI895" s="93">
        <f>IFERROR(VLOOKUP(R895,'Վարկանիշային չափորոշիչներ'!$G$6:$GE$68,4,FALSE),0)</f>
        <v>0</v>
      </c>
      <c r="AJ895" s="93">
        <f>IFERROR(VLOOKUP(S895,'Վարկանիշային չափորոշիչներ'!$G$6:$GE$68,4,FALSE),0)</f>
        <v>0</v>
      </c>
      <c r="AK895" s="93">
        <f>IFERROR(VLOOKUP(T895,'Վարկանիշային չափորոշիչներ'!$G$6:$GE$68,4,FALSE),0)</f>
        <v>0</v>
      </c>
      <c r="AL895" s="93">
        <f>IFERROR(VLOOKUP(U895,'Վարկանիշային չափորոշիչներ'!$G$6:$GE$68,4,FALSE),0)</f>
        <v>0</v>
      </c>
      <c r="AM895" s="93">
        <f>IFERROR(VLOOKUP(V895,'Վարկանիշային չափորոշիչներ'!$G$6:$GE$68,4,FALSE),0)</f>
        <v>0</v>
      </c>
      <c r="AN895" s="93">
        <f t="shared" si="212"/>
        <v>0</v>
      </c>
    </row>
    <row r="896" spans="1:40" ht="24" outlineLevel="2">
      <c r="A896" s="239">
        <v>1169</v>
      </c>
      <c r="B896" s="239">
        <v>11002</v>
      </c>
      <c r="C896" s="333" t="s">
        <v>971</v>
      </c>
      <c r="D896" s="240"/>
      <c r="E896" s="240"/>
      <c r="F896" s="242"/>
      <c r="G896" s="242"/>
      <c r="H896" s="242"/>
      <c r="I896" s="112"/>
      <c r="J896" s="112"/>
      <c r="K896" s="94"/>
      <c r="L896" s="94"/>
      <c r="M896" s="94"/>
      <c r="N896" s="94"/>
      <c r="O896" s="94"/>
      <c r="P896" s="94"/>
      <c r="Q896" s="94"/>
      <c r="R896" s="94"/>
      <c r="S896" s="94"/>
      <c r="T896" s="94"/>
      <c r="U896" s="94"/>
      <c r="V896" s="94"/>
      <c r="W896" s="93">
        <f t="shared" si="224"/>
        <v>0</v>
      </c>
      <c r="X896" s="108"/>
      <c r="Y896" s="108"/>
      <c r="Z896" s="108"/>
      <c r="AA896" s="108"/>
      <c r="AB896" s="93">
        <f>IFERROR(VLOOKUP(K896,'Վարկանիշային չափորոշիչներ'!$G$6:$GE$68,4,FALSE),0)</f>
        <v>0</v>
      </c>
      <c r="AC896" s="93">
        <f>IFERROR(VLOOKUP(L896,'Վարկանիշային չափորոշիչներ'!$G$6:$GE$68,4,FALSE),0)</f>
        <v>0</v>
      </c>
      <c r="AD896" s="93">
        <f>IFERROR(VLOOKUP(M896,'Վարկանիշային չափորոշիչներ'!$G$6:$GE$68,4,FALSE),0)</f>
        <v>0</v>
      </c>
      <c r="AE896" s="93">
        <f>IFERROR(VLOOKUP(N896,'Վարկանիշային չափորոշիչներ'!$G$6:$GE$68,4,FALSE),0)</f>
        <v>0</v>
      </c>
      <c r="AF896" s="93">
        <f>IFERROR(VLOOKUP(O896,'Վարկանիշային չափորոշիչներ'!$G$6:$GE$68,4,FALSE),0)</f>
        <v>0</v>
      </c>
      <c r="AG896" s="93">
        <f>IFERROR(VLOOKUP(P896,'Վարկանիշային չափորոշիչներ'!$G$6:$GE$68,4,FALSE),0)</f>
        <v>0</v>
      </c>
      <c r="AH896" s="93">
        <f>IFERROR(VLOOKUP(Q896,'Վարկանիշային չափորոշիչներ'!$G$6:$GE$68,4,FALSE),0)</f>
        <v>0</v>
      </c>
      <c r="AI896" s="93">
        <f>IFERROR(VLOOKUP(R896,'Վարկանիշային չափորոշիչներ'!$G$6:$GE$68,4,FALSE),0)</f>
        <v>0</v>
      </c>
      <c r="AJ896" s="93">
        <f>IFERROR(VLOOKUP(S896,'Վարկանիշային չափորոշիչներ'!$G$6:$GE$68,4,FALSE),0)</f>
        <v>0</v>
      </c>
      <c r="AK896" s="93">
        <f>IFERROR(VLOOKUP(T896,'Վարկանիշային չափորոշիչներ'!$G$6:$GE$68,4,FALSE),0)</f>
        <v>0</v>
      </c>
      <c r="AL896" s="93">
        <f>IFERROR(VLOOKUP(U896,'Վարկանիշային չափորոշիչներ'!$G$6:$GE$68,4,FALSE),0)</f>
        <v>0</v>
      </c>
      <c r="AM896" s="93">
        <f>IFERROR(VLOOKUP(V896,'Վարկանիշային չափորոշիչներ'!$G$6:$GE$68,4,FALSE),0)</f>
        <v>0</v>
      </c>
      <c r="AN896" s="93">
        <f t="shared" si="212"/>
        <v>0</v>
      </c>
    </row>
    <row r="897" spans="1:40" outlineLevel="2">
      <c r="A897" s="239">
        <v>1169</v>
      </c>
      <c r="B897" s="239">
        <v>11003</v>
      </c>
      <c r="C897" s="333" t="s">
        <v>972</v>
      </c>
      <c r="D897" s="240"/>
      <c r="E897" s="240"/>
      <c r="F897" s="242"/>
      <c r="G897" s="242"/>
      <c r="H897" s="242"/>
      <c r="I897" s="112"/>
      <c r="J897" s="112"/>
      <c r="K897" s="94"/>
      <c r="L897" s="94"/>
      <c r="M897" s="94"/>
      <c r="N897" s="94"/>
      <c r="O897" s="94"/>
      <c r="P897" s="94"/>
      <c r="Q897" s="94"/>
      <c r="R897" s="94"/>
      <c r="S897" s="94"/>
      <c r="T897" s="94"/>
      <c r="U897" s="94"/>
      <c r="V897" s="94"/>
      <c r="W897" s="93">
        <f t="shared" si="224"/>
        <v>0</v>
      </c>
      <c r="X897" s="108"/>
      <c r="Y897" s="108"/>
      <c r="Z897" s="108"/>
      <c r="AA897" s="108"/>
      <c r="AB897" s="93">
        <f>IFERROR(VLOOKUP(K897,'Վարկանիշային չափորոշիչներ'!$G$6:$GE$68,4,FALSE),0)</f>
        <v>0</v>
      </c>
      <c r="AC897" s="93">
        <f>IFERROR(VLOOKUP(L897,'Վարկանիշային չափորոշիչներ'!$G$6:$GE$68,4,FALSE),0)</f>
        <v>0</v>
      </c>
      <c r="AD897" s="93">
        <f>IFERROR(VLOOKUP(M897,'Վարկանիշային չափորոշիչներ'!$G$6:$GE$68,4,FALSE),0)</f>
        <v>0</v>
      </c>
      <c r="AE897" s="93">
        <f>IFERROR(VLOOKUP(N897,'Վարկանիշային չափորոշիչներ'!$G$6:$GE$68,4,FALSE),0)</f>
        <v>0</v>
      </c>
      <c r="AF897" s="93">
        <f>IFERROR(VLOOKUP(O897,'Վարկանիշային չափորոշիչներ'!$G$6:$GE$68,4,FALSE),0)</f>
        <v>0</v>
      </c>
      <c r="AG897" s="93">
        <f>IFERROR(VLOOKUP(P897,'Վարկանիշային չափորոշիչներ'!$G$6:$GE$68,4,FALSE),0)</f>
        <v>0</v>
      </c>
      <c r="AH897" s="93">
        <f>IFERROR(VLOOKUP(Q897,'Վարկանիշային չափորոշիչներ'!$G$6:$GE$68,4,FALSE),0)</f>
        <v>0</v>
      </c>
      <c r="AI897" s="93">
        <f>IFERROR(VLOOKUP(R897,'Վարկանիշային չափորոշիչներ'!$G$6:$GE$68,4,FALSE),0)</f>
        <v>0</v>
      </c>
      <c r="AJ897" s="93">
        <f>IFERROR(VLOOKUP(S897,'Վարկանիշային չափորոշիչներ'!$G$6:$GE$68,4,FALSE),0)</f>
        <v>0</v>
      </c>
      <c r="AK897" s="93">
        <f>IFERROR(VLOOKUP(T897,'Վարկանիշային չափորոշիչներ'!$G$6:$GE$68,4,FALSE),0)</f>
        <v>0</v>
      </c>
      <c r="AL897" s="93">
        <f>IFERROR(VLOOKUP(U897,'Վարկանիշային չափորոշիչներ'!$G$6:$GE$68,4,FALSE),0)</f>
        <v>0</v>
      </c>
      <c r="AM897" s="93">
        <f>IFERROR(VLOOKUP(V897,'Վարկանիշային չափորոշիչներ'!$G$6:$GE$68,4,FALSE),0)</f>
        <v>0</v>
      </c>
      <c r="AN897" s="93">
        <f t="shared" si="212"/>
        <v>0</v>
      </c>
    </row>
    <row r="898" spans="1:40" ht="24" outlineLevel="2">
      <c r="A898" s="239">
        <v>1169</v>
      </c>
      <c r="B898" s="239">
        <v>11006</v>
      </c>
      <c r="C898" s="333" t="s">
        <v>973</v>
      </c>
      <c r="D898" s="240"/>
      <c r="E898" s="240"/>
      <c r="F898" s="242"/>
      <c r="G898" s="242"/>
      <c r="H898" s="242"/>
      <c r="I898" s="112"/>
      <c r="J898" s="112"/>
      <c r="K898" s="94"/>
      <c r="L898" s="94"/>
      <c r="M898" s="94"/>
      <c r="N898" s="94"/>
      <c r="O898" s="94"/>
      <c r="P898" s="94"/>
      <c r="Q898" s="94"/>
      <c r="R898" s="94"/>
      <c r="S898" s="94"/>
      <c r="T898" s="94"/>
      <c r="U898" s="94"/>
      <c r="V898" s="94"/>
      <c r="W898" s="93">
        <f t="shared" si="224"/>
        <v>0</v>
      </c>
      <c r="X898" s="108"/>
      <c r="Y898" s="108"/>
      <c r="Z898" s="108"/>
      <c r="AA898" s="108"/>
      <c r="AB898" s="93">
        <f>IFERROR(VLOOKUP(K898,'Վարկանիշային չափորոշիչներ'!$G$6:$GE$68,4,FALSE),0)</f>
        <v>0</v>
      </c>
      <c r="AC898" s="93">
        <f>IFERROR(VLOOKUP(L898,'Վարկանիշային չափորոշիչներ'!$G$6:$GE$68,4,FALSE),0)</f>
        <v>0</v>
      </c>
      <c r="AD898" s="93">
        <f>IFERROR(VLOOKUP(M898,'Վարկանիշային չափորոշիչներ'!$G$6:$GE$68,4,FALSE),0)</f>
        <v>0</v>
      </c>
      <c r="AE898" s="93">
        <f>IFERROR(VLOOKUP(N898,'Վարկանիշային չափորոշիչներ'!$G$6:$GE$68,4,FALSE),0)</f>
        <v>0</v>
      </c>
      <c r="AF898" s="93">
        <f>IFERROR(VLOOKUP(O898,'Վարկանիշային չափորոշիչներ'!$G$6:$GE$68,4,FALSE),0)</f>
        <v>0</v>
      </c>
      <c r="AG898" s="93">
        <f>IFERROR(VLOOKUP(P898,'Վարկանիշային չափորոշիչներ'!$G$6:$GE$68,4,FALSE),0)</f>
        <v>0</v>
      </c>
      <c r="AH898" s="93">
        <f>IFERROR(VLOOKUP(Q898,'Վարկանիշային չափորոշիչներ'!$G$6:$GE$68,4,FALSE),0)</f>
        <v>0</v>
      </c>
      <c r="AI898" s="93">
        <f>IFERROR(VLOOKUP(R898,'Վարկանիշային չափորոշիչներ'!$G$6:$GE$68,4,FALSE),0)</f>
        <v>0</v>
      </c>
      <c r="AJ898" s="93">
        <f>IFERROR(VLOOKUP(S898,'Վարկանիշային չափորոշիչներ'!$G$6:$GE$68,4,FALSE),0)</f>
        <v>0</v>
      </c>
      <c r="AK898" s="93">
        <f>IFERROR(VLOOKUP(T898,'Վարկանիշային չափորոշիչներ'!$G$6:$GE$68,4,FALSE),0)</f>
        <v>0</v>
      </c>
      <c r="AL898" s="93">
        <f>IFERROR(VLOOKUP(U898,'Վարկանիշային չափորոշիչներ'!$G$6:$GE$68,4,FALSE),0)</f>
        <v>0</v>
      </c>
      <c r="AM898" s="93">
        <f>IFERROR(VLOOKUP(V898,'Վարկանիշային չափորոշիչներ'!$G$6:$GE$68,4,FALSE),0)</f>
        <v>0</v>
      </c>
      <c r="AN898" s="93">
        <f t="shared" ref="AN898:AN940" si="225">SUM(AB898:AM898)</f>
        <v>0</v>
      </c>
    </row>
    <row r="899" spans="1:40" outlineLevel="2">
      <c r="A899" s="239">
        <v>1169</v>
      </c>
      <c r="B899" s="239">
        <v>31001</v>
      </c>
      <c r="C899" s="333" t="s">
        <v>974</v>
      </c>
      <c r="D899" s="240"/>
      <c r="E899" s="240"/>
      <c r="F899" s="242"/>
      <c r="G899" s="242"/>
      <c r="H899" s="242"/>
      <c r="I899" s="112"/>
      <c r="J899" s="112"/>
      <c r="K899" s="94"/>
      <c r="L899" s="94"/>
      <c r="M899" s="94"/>
      <c r="N899" s="94"/>
      <c r="O899" s="94"/>
      <c r="P899" s="94"/>
      <c r="Q899" s="94"/>
      <c r="R899" s="94"/>
      <c r="S899" s="94"/>
      <c r="T899" s="94"/>
      <c r="U899" s="94"/>
      <c r="V899" s="94"/>
      <c r="W899" s="93">
        <f t="shared" si="224"/>
        <v>0</v>
      </c>
      <c r="X899" s="108"/>
      <c r="Y899" s="108"/>
      <c r="Z899" s="108"/>
      <c r="AA899" s="108"/>
      <c r="AB899" s="93">
        <f>IFERROR(VLOOKUP(K899,'Վարկանիշային չափորոշիչներ'!$G$6:$GE$68,4,FALSE),0)</f>
        <v>0</v>
      </c>
      <c r="AC899" s="93">
        <f>IFERROR(VLOOKUP(L899,'Վարկանիշային չափորոշիչներ'!$G$6:$GE$68,4,FALSE),0)</f>
        <v>0</v>
      </c>
      <c r="AD899" s="93">
        <f>IFERROR(VLOOKUP(M899,'Վարկանիշային չափորոշիչներ'!$G$6:$GE$68,4,FALSE),0)</f>
        <v>0</v>
      </c>
      <c r="AE899" s="93">
        <f>IFERROR(VLOOKUP(N899,'Վարկանիշային չափորոշիչներ'!$G$6:$GE$68,4,FALSE),0)</f>
        <v>0</v>
      </c>
      <c r="AF899" s="93">
        <f>IFERROR(VLOOKUP(O899,'Վարկանիշային չափորոշիչներ'!$G$6:$GE$68,4,FALSE),0)</f>
        <v>0</v>
      </c>
      <c r="AG899" s="93">
        <f>IFERROR(VLOOKUP(P899,'Վարկանիշային չափորոշիչներ'!$G$6:$GE$68,4,FALSE),0)</f>
        <v>0</v>
      </c>
      <c r="AH899" s="93">
        <f>IFERROR(VLOOKUP(Q899,'Վարկանիշային չափորոշիչներ'!$G$6:$GE$68,4,FALSE),0)</f>
        <v>0</v>
      </c>
      <c r="AI899" s="93">
        <f>IFERROR(VLOOKUP(R899,'Վարկանիշային չափորոշիչներ'!$G$6:$GE$68,4,FALSE),0)</f>
        <v>0</v>
      </c>
      <c r="AJ899" s="93">
        <f>IFERROR(VLOOKUP(S899,'Վարկանիշային չափորոշիչներ'!$G$6:$GE$68,4,FALSE),0)</f>
        <v>0</v>
      </c>
      <c r="AK899" s="93">
        <f>IFERROR(VLOOKUP(T899,'Վարկանիշային չափորոշիչներ'!$G$6:$GE$68,4,FALSE),0)</f>
        <v>0</v>
      </c>
      <c r="AL899" s="93">
        <f>IFERROR(VLOOKUP(U899,'Վարկանիշային չափորոշիչներ'!$G$6:$GE$68,4,FALSE),0)</f>
        <v>0</v>
      </c>
      <c r="AM899" s="93">
        <f>IFERROR(VLOOKUP(V899,'Վարկանիշային չափորոշիչներ'!$G$6:$GE$68,4,FALSE),0)</f>
        <v>0</v>
      </c>
      <c r="AN899" s="93">
        <f t="shared" si="225"/>
        <v>0</v>
      </c>
    </row>
    <row r="900" spans="1:40" outlineLevel="2">
      <c r="A900" s="239">
        <v>1169</v>
      </c>
      <c r="B900" s="239">
        <v>31008</v>
      </c>
      <c r="C900" s="333" t="s">
        <v>975</v>
      </c>
      <c r="D900" s="240"/>
      <c r="E900" s="240"/>
      <c r="F900" s="242"/>
      <c r="G900" s="242"/>
      <c r="H900" s="242"/>
      <c r="I900" s="112"/>
      <c r="J900" s="112"/>
      <c r="K900" s="94"/>
      <c r="L900" s="94"/>
      <c r="M900" s="94"/>
      <c r="N900" s="94"/>
      <c r="O900" s="94"/>
      <c r="P900" s="94"/>
      <c r="Q900" s="94"/>
      <c r="R900" s="94"/>
      <c r="S900" s="94"/>
      <c r="T900" s="94"/>
      <c r="U900" s="94"/>
      <c r="V900" s="94"/>
      <c r="W900" s="93">
        <f t="shared" si="224"/>
        <v>0</v>
      </c>
      <c r="X900" s="108"/>
      <c r="Y900" s="108"/>
      <c r="Z900" s="108"/>
      <c r="AA900" s="108"/>
      <c r="AB900" s="93">
        <f>IFERROR(VLOOKUP(K900,'Վարկանիշային չափորոշիչներ'!$G$6:$GE$68,4,FALSE),0)</f>
        <v>0</v>
      </c>
      <c r="AC900" s="93">
        <f>IFERROR(VLOOKUP(L900,'Վարկանիշային չափորոշիչներ'!$G$6:$GE$68,4,FALSE),0)</f>
        <v>0</v>
      </c>
      <c r="AD900" s="93">
        <f>IFERROR(VLOOKUP(M900,'Վարկանիշային չափորոշիչներ'!$G$6:$GE$68,4,FALSE),0)</f>
        <v>0</v>
      </c>
      <c r="AE900" s="93">
        <f>IFERROR(VLOOKUP(N900,'Վարկանիշային չափորոշիչներ'!$G$6:$GE$68,4,FALSE),0)</f>
        <v>0</v>
      </c>
      <c r="AF900" s="93">
        <f>IFERROR(VLOOKUP(O900,'Վարկանիշային չափորոշիչներ'!$G$6:$GE$68,4,FALSE),0)</f>
        <v>0</v>
      </c>
      <c r="AG900" s="93">
        <f>IFERROR(VLOOKUP(P900,'Վարկանիշային չափորոշիչներ'!$G$6:$GE$68,4,FALSE),0)</f>
        <v>0</v>
      </c>
      <c r="AH900" s="93">
        <f>IFERROR(VLOOKUP(Q900,'Վարկանիշային չափորոշիչներ'!$G$6:$GE$68,4,FALSE),0)</f>
        <v>0</v>
      </c>
      <c r="AI900" s="93">
        <f>IFERROR(VLOOKUP(R900,'Վարկանիշային չափորոշիչներ'!$G$6:$GE$68,4,FALSE),0)</f>
        <v>0</v>
      </c>
      <c r="AJ900" s="93">
        <f>IFERROR(VLOOKUP(S900,'Վարկանիշային չափորոշիչներ'!$G$6:$GE$68,4,FALSE),0)</f>
        <v>0</v>
      </c>
      <c r="AK900" s="93">
        <f>IFERROR(VLOOKUP(T900,'Վարկանիշային չափորոշիչներ'!$G$6:$GE$68,4,FALSE),0)</f>
        <v>0</v>
      </c>
      <c r="AL900" s="93">
        <f>IFERROR(VLOOKUP(U900,'Վարկանիշային չափորոշիչներ'!$G$6:$GE$68,4,FALSE),0)</f>
        <v>0</v>
      </c>
      <c r="AM900" s="93">
        <f>IFERROR(VLOOKUP(V900,'Վարկանիշային չափորոշիչներ'!$G$6:$GE$68,4,FALSE),0)</f>
        <v>0</v>
      </c>
      <c r="AN900" s="93">
        <f t="shared" si="225"/>
        <v>0</v>
      </c>
    </row>
    <row r="901" spans="1:40" outlineLevel="1">
      <c r="A901" s="236">
        <v>1177</v>
      </c>
      <c r="B901" s="283"/>
      <c r="C901" s="366" t="s">
        <v>976</v>
      </c>
      <c r="D901" s="237">
        <f>SUM(D902:D902)</f>
        <v>0</v>
      </c>
      <c r="E901" s="237">
        <f>SUM(E902:E902)</f>
        <v>0</v>
      </c>
      <c r="F901" s="238">
        <f t="shared" ref="F901:H901" si="226">SUM(F902:F902)</f>
        <v>0</v>
      </c>
      <c r="G901" s="238">
        <f t="shared" si="226"/>
        <v>0</v>
      </c>
      <c r="H901" s="238">
        <f t="shared" si="226"/>
        <v>0</v>
      </c>
      <c r="I901" s="114" t="s">
        <v>79</v>
      </c>
      <c r="J901" s="114" t="s">
        <v>79</v>
      </c>
      <c r="K901" s="114" t="s">
        <v>79</v>
      </c>
      <c r="L901" s="114" t="s">
        <v>79</v>
      </c>
      <c r="M901" s="114" t="s">
        <v>79</v>
      </c>
      <c r="N901" s="114" t="s">
        <v>79</v>
      </c>
      <c r="O901" s="114" t="s">
        <v>79</v>
      </c>
      <c r="P901" s="114" t="s">
        <v>79</v>
      </c>
      <c r="Q901" s="114" t="s">
        <v>79</v>
      </c>
      <c r="R901" s="114" t="s">
        <v>79</v>
      </c>
      <c r="S901" s="114" t="s">
        <v>79</v>
      </c>
      <c r="T901" s="114" t="s">
        <v>79</v>
      </c>
      <c r="U901" s="114" t="s">
        <v>79</v>
      </c>
      <c r="V901" s="114" t="s">
        <v>79</v>
      </c>
      <c r="W901" s="114" t="s">
        <v>79</v>
      </c>
      <c r="X901" s="108"/>
      <c r="Y901" s="108"/>
      <c r="Z901" s="108"/>
      <c r="AA901" s="108"/>
      <c r="AB901" s="93">
        <f>IFERROR(VLOOKUP(K901,'Վարկանիշային չափորոշիչներ'!$G$6:$GE$68,4,FALSE),0)</f>
        <v>0</v>
      </c>
      <c r="AC901" s="93">
        <f>IFERROR(VLOOKUP(L901,'Վարկանիշային չափորոշիչներ'!$G$6:$GE$68,4,FALSE),0)</f>
        <v>0</v>
      </c>
      <c r="AD901" s="93">
        <f>IFERROR(VLOOKUP(M901,'Վարկանիշային չափորոշիչներ'!$G$6:$GE$68,4,FALSE),0)</f>
        <v>0</v>
      </c>
      <c r="AE901" s="93">
        <f>IFERROR(VLOOKUP(N901,'Վարկանիշային չափորոշիչներ'!$G$6:$GE$68,4,FALSE),0)</f>
        <v>0</v>
      </c>
      <c r="AF901" s="93">
        <f>IFERROR(VLOOKUP(O901,'Վարկանիշային չափորոշիչներ'!$G$6:$GE$68,4,FALSE),0)</f>
        <v>0</v>
      </c>
      <c r="AG901" s="93">
        <f>IFERROR(VLOOKUP(P901,'Վարկանիշային չափորոշիչներ'!$G$6:$GE$68,4,FALSE),0)</f>
        <v>0</v>
      </c>
      <c r="AH901" s="93">
        <f>IFERROR(VLOOKUP(Q901,'Վարկանիշային չափորոշիչներ'!$G$6:$GE$68,4,FALSE),0)</f>
        <v>0</v>
      </c>
      <c r="AI901" s="93">
        <f>IFERROR(VLOOKUP(R901,'Վարկանիշային չափորոշիչներ'!$G$6:$GE$68,4,FALSE),0)</f>
        <v>0</v>
      </c>
      <c r="AJ901" s="93">
        <f>IFERROR(VLOOKUP(S901,'Վարկանիշային չափորոշիչներ'!$G$6:$GE$68,4,FALSE),0)</f>
        <v>0</v>
      </c>
      <c r="AK901" s="93">
        <f>IFERROR(VLOOKUP(T901,'Վարկանիշային չափորոշիչներ'!$G$6:$GE$68,4,FALSE),0)</f>
        <v>0</v>
      </c>
      <c r="AL901" s="93">
        <f>IFERROR(VLOOKUP(U901,'Վարկանիշային չափորոշիչներ'!$G$6:$GE$68,4,FALSE),0)</f>
        <v>0</v>
      </c>
      <c r="AM901" s="93">
        <f>IFERROR(VLOOKUP(V901,'Վարկանիշային չափորոշիչներ'!$G$6:$GE$68,4,FALSE),0)</f>
        <v>0</v>
      </c>
      <c r="AN901" s="93">
        <f t="shared" si="225"/>
        <v>0</v>
      </c>
    </row>
    <row r="902" spans="1:40" ht="24" outlineLevel="2">
      <c r="A902" s="239">
        <v>1177</v>
      </c>
      <c r="B902" s="239">
        <v>11001</v>
      </c>
      <c r="C902" s="333" t="s">
        <v>977</v>
      </c>
      <c r="D902" s="240"/>
      <c r="E902" s="240"/>
      <c r="F902" s="241"/>
      <c r="G902" s="242"/>
      <c r="H902" s="242"/>
      <c r="I902" s="112"/>
      <c r="J902" s="112"/>
      <c r="K902" s="94"/>
      <c r="L902" s="94"/>
      <c r="M902" s="94"/>
      <c r="N902" s="94"/>
      <c r="O902" s="94"/>
      <c r="P902" s="94"/>
      <c r="Q902" s="94"/>
      <c r="R902" s="94"/>
      <c r="S902" s="94"/>
      <c r="T902" s="94"/>
      <c r="U902" s="94"/>
      <c r="V902" s="94"/>
      <c r="W902" s="93">
        <f>AN902</f>
        <v>0</v>
      </c>
      <c r="X902" s="108"/>
      <c r="Y902" s="108"/>
      <c r="Z902" s="108"/>
      <c r="AA902" s="108"/>
      <c r="AB902" s="93">
        <f>IFERROR(VLOOKUP(K902,'Վարկանիշային չափորոշիչներ'!$G$6:$GE$68,4,FALSE),0)</f>
        <v>0</v>
      </c>
      <c r="AC902" s="93">
        <f>IFERROR(VLOOKUP(L902,'Վարկանիշային չափորոշիչներ'!$G$6:$GE$68,4,FALSE),0)</f>
        <v>0</v>
      </c>
      <c r="AD902" s="93">
        <f>IFERROR(VLOOKUP(M902,'Վարկանիշային չափորոշիչներ'!$G$6:$GE$68,4,FALSE),0)</f>
        <v>0</v>
      </c>
      <c r="AE902" s="93">
        <f>IFERROR(VLOOKUP(N902,'Վարկանիշային չափորոշիչներ'!$G$6:$GE$68,4,FALSE),0)</f>
        <v>0</v>
      </c>
      <c r="AF902" s="93">
        <f>IFERROR(VLOOKUP(O902,'Վարկանիշային չափորոշիչներ'!$G$6:$GE$68,4,FALSE),0)</f>
        <v>0</v>
      </c>
      <c r="AG902" s="93">
        <f>IFERROR(VLOOKUP(P902,'Վարկանիշային չափորոշիչներ'!$G$6:$GE$68,4,FALSE),0)</f>
        <v>0</v>
      </c>
      <c r="AH902" s="93">
        <f>IFERROR(VLOOKUP(Q902,'Վարկանիշային չափորոշիչներ'!$G$6:$GE$68,4,FALSE),0)</f>
        <v>0</v>
      </c>
      <c r="AI902" s="93">
        <f>IFERROR(VLOOKUP(R902,'Վարկանիշային չափորոշիչներ'!$G$6:$GE$68,4,FALSE),0)</f>
        <v>0</v>
      </c>
      <c r="AJ902" s="93">
        <f>IFERROR(VLOOKUP(S902,'Վարկանիշային չափորոշիչներ'!$G$6:$GE$68,4,FALSE),0)</f>
        <v>0</v>
      </c>
      <c r="AK902" s="93">
        <f>IFERROR(VLOOKUP(T902,'Վարկանիշային չափորոշիչներ'!$G$6:$GE$68,4,FALSE),0)</f>
        <v>0</v>
      </c>
      <c r="AL902" s="93">
        <f>IFERROR(VLOOKUP(U902,'Վարկանիշային չափորոշիչներ'!$G$6:$GE$68,4,FALSE),0)</f>
        <v>0</v>
      </c>
      <c r="AM902" s="93">
        <f>IFERROR(VLOOKUP(V902,'Վարկանիշային չափորոշիչներ'!$G$6:$GE$68,4,FALSE),0)</f>
        <v>0</v>
      </c>
      <c r="AN902" s="93">
        <f t="shared" si="225"/>
        <v>0</v>
      </c>
    </row>
    <row r="903" spans="1:40" outlineLevel="1">
      <c r="A903" s="236">
        <v>1197</v>
      </c>
      <c r="B903" s="283"/>
      <c r="C903" s="366" t="s">
        <v>978</v>
      </c>
      <c r="D903" s="237">
        <f>SUM(D904)</f>
        <v>0</v>
      </c>
      <c r="E903" s="237">
        <f>SUM(E904)</f>
        <v>0</v>
      </c>
      <c r="F903" s="238">
        <f t="shared" ref="F903:H903" si="227">SUM(F904)</f>
        <v>0</v>
      </c>
      <c r="G903" s="238">
        <f t="shared" si="227"/>
        <v>0</v>
      </c>
      <c r="H903" s="238">
        <f t="shared" si="227"/>
        <v>0</v>
      </c>
      <c r="I903" s="114" t="s">
        <v>79</v>
      </c>
      <c r="J903" s="114" t="s">
        <v>79</v>
      </c>
      <c r="K903" s="114" t="s">
        <v>79</v>
      </c>
      <c r="L903" s="114" t="s">
        <v>79</v>
      </c>
      <c r="M903" s="114" t="s">
        <v>79</v>
      </c>
      <c r="N903" s="114" t="s">
        <v>79</v>
      </c>
      <c r="O903" s="114" t="s">
        <v>79</v>
      </c>
      <c r="P903" s="114" t="s">
        <v>79</v>
      </c>
      <c r="Q903" s="114" t="s">
        <v>79</v>
      </c>
      <c r="R903" s="114" t="s">
        <v>79</v>
      </c>
      <c r="S903" s="114" t="s">
        <v>79</v>
      </c>
      <c r="T903" s="114" t="s">
        <v>79</v>
      </c>
      <c r="U903" s="114" t="s">
        <v>79</v>
      </c>
      <c r="V903" s="114" t="s">
        <v>79</v>
      </c>
      <c r="W903" s="114" t="s">
        <v>79</v>
      </c>
      <c r="X903" s="108"/>
      <c r="Y903" s="108"/>
      <c r="Z903" s="108"/>
      <c r="AA903" s="108"/>
      <c r="AB903" s="93">
        <f>IFERROR(VLOOKUP(K903,'Վարկանիշային չափորոշիչներ'!$G$6:$GE$68,4,FALSE),0)</f>
        <v>0</v>
      </c>
      <c r="AC903" s="93">
        <f>IFERROR(VLOOKUP(L903,'Վարկանիշային չափորոշիչներ'!$G$6:$GE$68,4,FALSE),0)</f>
        <v>0</v>
      </c>
      <c r="AD903" s="93">
        <f>IFERROR(VLOOKUP(M903,'Վարկանիշային չափորոշիչներ'!$G$6:$GE$68,4,FALSE),0)</f>
        <v>0</v>
      </c>
      <c r="AE903" s="93">
        <f>IFERROR(VLOOKUP(N903,'Վարկանիշային չափորոշիչներ'!$G$6:$GE$68,4,FALSE),0)</f>
        <v>0</v>
      </c>
      <c r="AF903" s="93">
        <f>IFERROR(VLOOKUP(O903,'Վարկանիշային չափորոշիչներ'!$G$6:$GE$68,4,FALSE),0)</f>
        <v>0</v>
      </c>
      <c r="AG903" s="93">
        <f>IFERROR(VLOOKUP(P903,'Վարկանիշային չափորոշիչներ'!$G$6:$GE$68,4,FALSE),0)</f>
        <v>0</v>
      </c>
      <c r="AH903" s="93">
        <f>IFERROR(VLOOKUP(Q903,'Վարկանիշային չափորոշիչներ'!$G$6:$GE$68,4,FALSE),0)</f>
        <v>0</v>
      </c>
      <c r="AI903" s="93">
        <f>IFERROR(VLOOKUP(R903,'Վարկանիշային չափորոշիչներ'!$G$6:$GE$68,4,FALSE),0)</f>
        <v>0</v>
      </c>
      <c r="AJ903" s="93">
        <f>IFERROR(VLOOKUP(S903,'Վարկանիշային չափորոշիչներ'!$G$6:$GE$68,4,FALSE),0)</f>
        <v>0</v>
      </c>
      <c r="AK903" s="93">
        <f>IFERROR(VLOOKUP(T903,'Վարկանիշային չափորոշիչներ'!$G$6:$GE$68,4,FALSE),0)</f>
        <v>0</v>
      </c>
      <c r="AL903" s="93">
        <f>IFERROR(VLOOKUP(U903,'Վարկանիշային չափորոշիչներ'!$G$6:$GE$68,4,FALSE),0)</f>
        <v>0</v>
      </c>
      <c r="AM903" s="93">
        <f>IFERROR(VLOOKUP(V903,'Վարկանիշային չափորոշիչներ'!$G$6:$GE$68,4,FALSE),0)</f>
        <v>0</v>
      </c>
      <c r="AN903" s="93">
        <f t="shared" si="225"/>
        <v>0</v>
      </c>
    </row>
    <row r="904" spans="1:40" outlineLevel="2">
      <c r="A904" s="239">
        <v>1197</v>
      </c>
      <c r="B904" s="239">
        <v>11001</v>
      </c>
      <c r="C904" s="333" t="s">
        <v>979</v>
      </c>
      <c r="D904" s="248"/>
      <c r="E904" s="248"/>
      <c r="F904" s="241"/>
      <c r="G904" s="242"/>
      <c r="H904" s="242"/>
      <c r="I904" s="112"/>
      <c r="J904" s="112"/>
      <c r="K904" s="94"/>
      <c r="L904" s="94"/>
      <c r="M904" s="94"/>
      <c r="N904" s="94"/>
      <c r="O904" s="94"/>
      <c r="P904" s="94"/>
      <c r="Q904" s="94"/>
      <c r="R904" s="94"/>
      <c r="S904" s="94"/>
      <c r="T904" s="94"/>
      <c r="U904" s="94"/>
      <c r="V904" s="94"/>
      <c r="W904" s="93">
        <f>AN904</f>
        <v>0</v>
      </c>
      <c r="X904" s="108"/>
      <c r="Y904" s="108"/>
      <c r="Z904" s="108"/>
      <c r="AA904" s="108"/>
      <c r="AB904" s="93">
        <f>IFERROR(VLOOKUP(K904,'Վարկանիշային չափորոշիչներ'!$G$6:$GE$68,4,FALSE),0)</f>
        <v>0</v>
      </c>
      <c r="AC904" s="93">
        <f>IFERROR(VLOOKUP(L904,'Վարկանիշային չափորոշիչներ'!$G$6:$GE$68,4,FALSE),0)</f>
        <v>0</v>
      </c>
      <c r="AD904" s="93">
        <f>IFERROR(VLOOKUP(M904,'Վարկանիշային չափորոշիչներ'!$G$6:$GE$68,4,FALSE),0)</f>
        <v>0</v>
      </c>
      <c r="AE904" s="93">
        <f>IFERROR(VLOOKUP(N904,'Վարկանիշային չափորոշիչներ'!$G$6:$GE$68,4,FALSE),0)</f>
        <v>0</v>
      </c>
      <c r="AF904" s="93">
        <f>IFERROR(VLOOKUP(O904,'Վարկանիշային չափորոշիչներ'!$G$6:$GE$68,4,FALSE),0)</f>
        <v>0</v>
      </c>
      <c r="AG904" s="93">
        <f>IFERROR(VLOOKUP(P904,'Վարկանիշային չափորոշիչներ'!$G$6:$GE$68,4,FALSE),0)</f>
        <v>0</v>
      </c>
      <c r="AH904" s="93">
        <f>IFERROR(VLOOKUP(Q904,'Վարկանիշային չափորոշիչներ'!$G$6:$GE$68,4,FALSE),0)</f>
        <v>0</v>
      </c>
      <c r="AI904" s="93">
        <f>IFERROR(VLOOKUP(R904,'Վարկանիշային չափորոշիչներ'!$G$6:$GE$68,4,FALSE),0)</f>
        <v>0</v>
      </c>
      <c r="AJ904" s="93">
        <f>IFERROR(VLOOKUP(S904,'Վարկանիշային չափորոշիչներ'!$G$6:$GE$68,4,FALSE),0)</f>
        <v>0</v>
      </c>
      <c r="AK904" s="93">
        <f>IFERROR(VLOOKUP(T904,'Վարկանիշային չափորոշիչներ'!$G$6:$GE$68,4,FALSE),0)</f>
        <v>0</v>
      </c>
      <c r="AL904" s="93">
        <f>IFERROR(VLOOKUP(U904,'Վարկանիշային չափորոշիչներ'!$G$6:$GE$68,4,FALSE),0)</f>
        <v>0</v>
      </c>
      <c r="AM904" s="93">
        <f>IFERROR(VLOOKUP(V904,'Վարկանիշային չափորոշիչներ'!$G$6:$GE$68,4,FALSE),0)</f>
        <v>0</v>
      </c>
      <c r="AN904" s="93">
        <f t="shared" si="225"/>
        <v>0</v>
      </c>
    </row>
    <row r="905" spans="1:40" outlineLevel="1">
      <c r="A905" s="236">
        <v>1204</v>
      </c>
      <c r="B905" s="283"/>
      <c r="C905" s="366" t="s">
        <v>980</v>
      </c>
      <c r="D905" s="237">
        <f>SUM(D906:D910)</f>
        <v>0</v>
      </c>
      <c r="E905" s="237">
        <f>SUM(E906:E910)</f>
        <v>0</v>
      </c>
      <c r="F905" s="238">
        <f t="shared" ref="F905:H905" si="228">SUM(F906:F910)</f>
        <v>0</v>
      </c>
      <c r="G905" s="238">
        <f t="shared" si="228"/>
        <v>0</v>
      </c>
      <c r="H905" s="238">
        <f t="shared" si="228"/>
        <v>0</v>
      </c>
      <c r="I905" s="114" t="s">
        <v>79</v>
      </c>
      <c r="J905" s="114" t="s">
        <v>79</v>
      </c>
      <c r="K905" s="114" t="s">
        <v>79</v>
      </c>
      <c r="L905" s="114" t="s">
        <v>79</v>
      </c>
      <c r="M905" s="114" t="s">
        <v>79</v>
      </c>
      <c r="N905" s="114" t="s">
        <v>79</v>
      </c>
      <c r="O905" s="114" t="s">
        <v>79</v>
      </c>
      <c r="P905" s="114" t="s">
        <v>79</v>
      </c>
      <c r="Q905" s="114" t="s">
        <v>79</v>
      </c>
      <c r="R905" s="114" t="s">
        <v>79</v>
      </c>
      <c r="S905" s="114" t="s">
        <v>79</v>
      </c>
      <c r="T905" s="114" t="s">
        <v>79</v>
      </c>
      <c r="U905" s="114" t="s">
        <v>79</v>
      </c>
      <c r="V905" s="114" t="s">
        <v>79</v>
      </c>
      <c r="W905" s="114" t="s">
        <v>79</v>
      </c>
      <c r="X905" s="108"/>
      <c r="Y905" s="108"/>
      <c r="Z905" s="108"/>
      <c r="AA905" s="108"/>
      <c r="AB905" s="93">
        <f>IFERROR(VLOOKUP(K905,'Վարկանիշային չափորոշիչներ'!$G$6:$GE$68,4,FALSE),0)</f>
        <v>0</v>
      </c>
      <c r="AC905" s="93">
        <f>IFERROR(VLOOKUP(L905,'Վարկանիշային չափորոշիչներ'!$G$6:$GE$68,4,FALSE),0)</f>
        <v>0</v>
      </c>
      <c r="AD905" s="93">
        <f>IFERROR(VLOOKUP(M905,'Վարկանիշային չափորոշիչներ'!$G$6:$GE$68,4,FALSE),0)</f>
        <v>0</v>
      </c>
      <c r="AE905" s="93">
        <f>IFERROR(VLOOKUP(N905,'Վարկանիշային չափորոշիչներ'!$G$6:$GE$68,4,FALSE),0)</f>
        <v>0</v>
      </c>
      <c r="AF905" s="93">
        <f>IFERROR(VLOOKUP(O905,'Վարկանիշային չափորոշիչներ'!$G$6:$GE$68,4,FALSE),0)</f>
        <v>0</v>
      </c>
      <c r="AG905" s="93">
        <f>IFERROR(VLOOKUP(P905,'Վարկանիշային չափորոշիչներ'!$G$6:$GE$68,4,FALSE),0)</f>
        <v>0</v>
      </c>
      <c r="AH905" s="93">
        <f>IFERROR(VLOOKUP(Q905,'Վարկանիշային չափորոշիչներ'!$G$6:$GE$68,4,FALSE),0)</f>
        <v>0</v>
      </c>
      <c r="AI905" s="93">
        <f>IFERROR(VLOOKUP(R905,'Վարկանիշային չափորոշիչներ'!$G$6:$GE$68,4,FALSE),0)</f>
        <v>0</v>
      </c>
      <c r="AJ905" s="93">
        <f>IFERROR(VLOOKUP(S905,'Վարկանիշային չափորոշիչներ'!$G$6:$GE$68,4,FALSE),0)</f>
        <v>0</v>
      </c>
      <c r="AK905" s="93">
        <f>IFERROR(VLOOKUP(T905,'Վարկանիշային չափորոշիչներ'!$G$6:$GE$68,4,FALSE),0)</f>
        <v>0</v>
      </c>
      <c r="AL905" s="93">
        <f>IFERROR(VLOOKUP(U905,'Վարկանիշային չափորոշիչներ'!$G$6:$GE$68,4,FALSE),0)</f>
        <v>0</v>
      </c>
      <c r="AM905" s="93">
        <f>IFERROR(VLOOKUP(V905,'Վարկանիշային չափորոշիչներ'!$G$6:$GE$68,4,FALSE),0)</f>
        <v>0</v>
      </c>
      <c r="AN905" s="93">
        <f t="shared" si="225"/>
        <v>0</v>
      </c>
    </row>
    <row r="906" spans="1:40" ht="24" outlineLevel="2">
      <c r="A906" s="239">
        <v>1204</v>
      </c>
      <c r="B906" s="239">
        <v>11001</v>
      </c>
      <c r="C906" s="333" t="s">
        <v>981</v>
      </c>
      <c r="D906" s="240"/>
      <c r="E906" s="240"/>
      <c r="F906" s="241"/>
      <c r="G906" s="242"/>
      <c r="H906" s="242"/>
      <c r="I906" s="112"/>
      <c r="J906" s="112"/>
      <c r="K906" s="94"/>
      <c r="L906" s="94"/>
      <c r="M906" s="94"/>
      <c r="N906" s="94"/>
      <c r="O906" s="94"/>
      <c r="P906" s="94"/>
      <c r="Q906" s="94"/>
      <c r="R906" s="94"/>
      <c r="S906" s="94"/>
      <c r="T906" s="94"/>
      <c r="U906" s="94"/>
      <c r="V906" s="94"/>
      <c r="W906" s="93">
        <f t="shared" ref="W906:W911" si="229">AN906</f>
        <v>0</v>
      </c>
      <c r="X906" s="108"/>
      <c r="Y906" s="108"/>
      <c r="Z906" s="108"/>
      <c r="AA906" s="108"/>
      <c r="AB906" s="93">
        <f>IFERROR(VLOOKUP(K906,'Վարկանիշային չափորոշիչներ'!$G$6:$GE$68,4,FALSE),0)</f>
        <v>0</v>
      </c>
      <c r="AC906" s="93">
        <f>IFERROR(VLOOKUP(L906,'Վարկանիշային չափորոշիչներ'!$G$6:$GE$68,4,FALSE),0)</f>
        <v>0</v>
      </c>
      <c r="AD906" s="93">
        <f>IFERROR(VLOOKUP(M906,'Վարկանիշային չափորոշիչներ'!$G$6:$GE$68,4,FALSE),0)</f>
        <v>0</v>
      </c>
      <c r="AE906" s="93">
        <f>IFERROR(VLOOKUP(N906,'Վարկանիշային չափորոշիչներ'!$G$6:$GE$68,4,FALSE),0)</f>
        <v>0</v>
      </c>
      <c r="AF906" s="93">
        <f>IFERROR(VLOOKUP(O906,'Վարկանիշային չափորոշիչներ'!$G$6:$GE$68,4,FALSE),0)</f>
        <v>0</v>
      </c>
      <c r="AG906" s="93">
        <f>IFERROR(VLOOKUP(P906,'Վարկանիշային չափորոշիչներ'!$G$6:$GE$68,4,FALSE),0)</f>
        <v>0</v>
      </c>
      <c r="AH906" s="93">
        <f>IFERROR(VLOOKUP(Q906,'Վարկանիշային չափորոշիչներ'!$G$6:$GE$68,4,FALSE),0)</f>
        <v>0</v>
      </c>
      <c r="AI906" s="93">
        <f>IFERROR(VLOOKUP(R906,'Վարկանիշային չափորոշիչներ'!$G$6:$GE$68,4,FALSE),0)</f>
        <v>0</v>
      </c>
      <c r="AJ906" s="93">
        <f>IFERROR(VLOOKUP(S906,'Վարկանիշային չափորոշիչներ'!$G$6:$GE$68,4,FALSE),0)</f>
        <v>0</v>
      </c>
      <c r="AK906" s="93">
        <f>IFERROR(VLOOKUP(T906,'Վարկանիշային չափորոշիչներ'!$G$6:$GE$68,4,FALSE),0)</f>
        <v>0</v>
      </c>
      <c r="AL906" s="93">
        <f>IFERROR(VLOOKUP(U906,'Վարկանիշային չափորոշիչներ'!$G$6:$GE$68,4,FALSE),0)</f>
        <v>0</v>
      </c>
      <c r="AM906" s="93">
        <f>IFERROR(VLOOKUP(V906,'Վարկանիշային չափորոշիչներ'!$G$6:$GE$68,4,FALSE),0)</f>
        <v>0</v>
      </c>
      <c r="AN906" s="93">
        <f t="shared" si="225"/>
        <v>0</v>
      </c>
    </row>
    <row r="907" spans="1:40" outlineLevel="2">
      <c r="A907" s="239">
        <v>1204</v>
      </c>
      <c r="B907" s="239">
        <v>11002</v>
      </c>
      <c r="C907" s="333" t="s">
        <v>982</v>
      </c>
      <c r="D907" s="240"/>
      <c r="E907" s="240"/>
      <c r="F907" s="241"/>
      <c r="G907" s="242"/>
      <c r="H907" s="242"/>
      <c r="I907" s="112"/>
      <c r="J907" s="112"/>
      <c r="K907" s="94"/>
      <c r="L907" s="94"/>
      <c r="M907" s="94"/>
      <c r="N907" s="94"/>
      <c r="O907" s="94"/>
      <c r="P907" s="94"/>
      <c r="Q907" s="94"/>
      <c r="R907" s="94"/>
      <c r="S907" s="94"/>
      <c r="T907" s="94"/>
      <c r="U907" s="94"/>
      <c r="V907" s="94"/>
      <c r="W907" s="93">
        <f t="shared" si="229"/>
        <v>0</v>
      </c>
      <c r="X907" s="108"/>
      <c r="Y907" s="108"/>
      <c r="Z907" s="108"/>
      <c r="AA907" s="108"/>
      <c r="AB907" s="93">
        <f>IFERROR(VLOOKUP(K907,'Վարկանիշային չափորոշիչներ'!$G$6:$GE$68,4,FALSE),0)</f>
        <v>0</v>
      </c>
      <c r="AC907" s="93">
        <f>IFERROR(VLOOKUP(L907,'Վարկանիշային չափորոշիչներ'!$G$6:$GE$68,4,FALSE),0)</f>
        <v>0</v>
      </c>
      <c r="AD907" s="93">
        <f>IFERROR(VLOOKUP(M907,'Վարկանիշային չափորոշիչներ'!$G$6:$GE$68,4,FALSE),0)</f>
        <v>0</v>
      </c>
      <c r="AE907" s="93">
        <f>IFERROR(VLOOKUP(N907,'Վարկանիշային չափորոշիչներ'!$G$6:$GE$68,4,FALSE),0)</f>
        <v>0</v>
      </c>
      <c r="AF907" s="93">
        <f>IFERROR(VLOOKUP(O907,'Վարկանիշային չափորոշիչներ'!$G$6:$GE$68,4,FALSE),0)</f>
        <v>0</v>
      </c>
      <c r="AG907" s="93">
        <f>IFERROR(VLOOKUP(P907,'Վարկանիշային չափորոշիչներ'!$G$6:$GE$68,4,FALSE),0)</f>
        <v>0</v>
      </c>
      <c r="AH907" s="93">
        <f>IFERROR(VLOOKUP(Q907,'Վարկանիշային չափորոշիչներ'!$G$6:$GE$68,4,FALSE),0)</f>
        <v>0</v>
      </c>
      <c r="AI907" s="93">
        <f>IFERROR(VLOOKUP(R907,'Վարկանիշային չափորոշիչներ'!$G$6:$GE$68,4,FALSE),0)</f>
        <v>0</v>
      </c>
      <c r="AJ907" s="93">
        <f>IFERROR(VLOOKUP(S907,'Վարկանիշային չափորոշիչներ'!$G$6:$GE$68,4,FALSE),0)</f>
        <v>0</v>
      </c>
      <c r="AK907" s="93">
        <f>IFERROR(VLOOKUP(T907,'Վարկանիշային չափորոշիչներ'!$G$6:$GE$68,4,FALSE),0)</f>
        <v>0</v>
      </c>
      <c r="AL907" s="93">
        <f>IFERROR(VLOOKUP(U907,'Վարկանիշային չափորոշիչներ'!$G$6:$GE$68,4,FALSE),0)</f>
        <v>0</v>
      </c>
      <c r="AM907" s="93">
        <f>IFERROR(VLOOKUP(V907,'Վարկանիշային չափորոշիչներ'!$G$6:$GE$68,4,FALSE),0)</f>
        <v>0</v>
      </c>
      <c r="AN907" s="93">
        <f t="shared" si="225"/>
        <v>0</v>
      </c>
    </row>
    <row r="908" spans="1:40" ht="24" outlineLevel="2">
      <c r="A908" s="239">
        <v>1204</v>
      </c>
      <c r="B908" s="239">
        <v>11003</v>
      </c>
      <c r="C908" s="333" t="s">
        <v>983</v>
      </c>
      <c r="D908" s="240"/>
      <c r="E908" s="240"/>
      <c r="F908" s="241"/>
      <c r="G908" s="242"/>
      <c r="H908" s="242"/>
      <c r="I908" s="112"/>
      <c r="J908" s="112"/>
      <c r="K908" s="94"/>
      <c r="L908" s="94"/>
      <c r="M908" s="94"/>
      <c r="N908" s="94"/>
      <c r="O908" s="94"/>
      <c r="P908" s="94"/>
      <c r="Q908" s="94"/>
      <c r="R908" s="94"/>
      <c r="S908" s="94"/>
      <c r="T908" s="94"/>
      <c r="U908" s="94"/>
      <c r="V908" s="94"/>
      <c r="W908" s="93">
        <f t="shared" si="229"/>
        <v>0</v>
      </c>
      <c r="X908" s="108"/>
      <c r="Y908" s="108"/>
      <c r="Z908" s="108"/>
      <c r="AA908" s="108"/>
      <c r="AB908" s="93">
        <f>IFERROR(VLOOKUP(K908,'Վարկանիշային չափորոշիչներ'!$G$6:$GE$68,4,FALSE),0)</f>
        <v>0</v>
      </c>
      <c r="AC908" s="93">
        <f>IFERROR(VLOOKUP(L908,'Վարկանիշային չափորոշիչներ'!$G$6:$GE$68,4,FALSE),0)</f>
        <v>0</v>
      </c>
      <c r="AD908" s="93">
        <f>IFERROR(VLOOKUP(M908,'Վարկանիշային չափորոշիչներ'!$G$6:$GE$68,4,FALSE),0)</f>
        <v>0</v>
      </c>
      <c r="AE908" s="93">
        <f>IFERROR(VLOOKUP(N908,'Վարկանիշային չափորոշիչներ'!$G$6:$GE$68,4,FALSE),0)</f>
        <v>0</v>
      </c>
      <c r="AF908" s="93">
        <f>IFERROR(VLOOKUP(O908,'Վարկանիշային չափորոշիչներ'!$G$6:$GE$68,4,FALSE),0)</f>
        <v>0</v>
      </c>
      <c r="AG908" s="93">
        <f>IFERROR(VLOOKUP(P908,'Վարկանիշային չափորոշիչներ'!$G$6:$GE$68,4,FALSE),0)</f>
        <v>0</v>
      </c>
      <c r="AH908" s="93">
        <f>IFERROR(VLOOKUP(Q908,'Վարկանիշային չափորոշիչներ'!$G$6:$GE$68,4,FALSE),0)</f>
        <v>0</v>
      </c>
      <c r="AI908" s="93">
        <f>IFERROR(VLOOKUP(R908,'Վարկանիշային չափորոշիչներ'!$G$6:$GE$68,4,FALSE),0)</f>
        <v>0</v>
      </c>
      <c r="AJ908" s="93">
        <f>IFERROR(VLOOKUP(S908,'Վարկանիշային չափորոշիչներ'!$G$6:$GE$68,4,FALSE),0)</f>
        <v>0</v>
      </c>
      <c r="AK908" s="93">
        <f>IFERROR(VLOOKUP(T908,'Վարկանիշային չափորոշիչներ'!$G$6:$GE$68,4,FALSE),0)</f>
        <v>0</v>
      </c>
      <c r="AL908" s="93">
        <f>IFERROR(VLOOKUP(U908,'Վարկանիշային չափորոշիչներ'!$G$6:$GE$68,4,FALSE),0)</f>
        <v>0</v>
      </c>
      <c r="AM908" s="93">
        <f>IFERROR(VLOOKUP(V908,'Վարկանիշային չափորոշիչներ'!$G$6:$GE$68,4,FALSE),0)</f>
        <v>0</v>
      </c>
      <c r="AN908" s="93">
        <f t="shared" si="225"/>
        <v>0</v>
      </c>
    </row>
    <row r="909" spans="1:40" ht="24" outlineLevel="2">
      <c r="A909" s="239">
        <v>1204</v>
      </c>
      <c r="B909" s="239">
        <v>11004</v>
      </c>
      <c r="C909" s="333" t="s">
        <v>984</v>
      </c>
      <c r="D909" s="240"/>
      <c r="E909" s="240"/>
      <c r="F909" s="241"/>
      <c r="G909" s="242"/>
      <c r="H909" s="242"/>
      <c r="I909" s="112"/>
      <c r="J909" s="112"/>
      <c r="K909" s="94"/>
      <c r="L909" s="94"/>
      <c r="M909" s="94"/>
      <c r="N909" s="94"/>
      <c r="O909" s="94"/>
      <c r="P909" s="94"/>
      <c r="Q909" s="94"/>
      <c r="R909" s="94"/>
      <c r="S909" s="94"/>
      <c r="T909" s="94"/>
      <c r="U909" s="94"/>
      <c r="V909" s="94"/>
      <c r="W909" s="93">
        <f t="shared" si="229"/>
        <v>0</v>
      </c>
      <c r="X909" s="108"/>
      <c r="Y909" s="108"/>
      <c r="Z909" s="108"/>
      <c r="AA909" s="108"/>
      <c r="AB909" s="93">
        <f>IFERROR(VLOOKUP(K909,'Վարկանիշային չափորոշիչներ'!$G$6:$GE$68,4,FALSE),0)</f>
        <v>0</v>
      </c>
      <c r="AC909" s="93">
        <f>IFERROR(VLOOKUP(L909,'Վարկանիշային չափորոշիչներ'!$G$6:$GE$68,4,FALSE),0)</f>
        <v>0</v>
      </c>
      <c r="AD909" s="93">
        <f>IFERROR(VLOOKUP(M909,'Վարկանիշային չափորոշիչներ'!$G$6:$GE$68,4,FALSE),0)</f>
        <v>0</v>
      </c>
      <c r="AE909" s="93">
        <f>IFERROR(VLOOKUP(N909,'Վարկանիշային չափորոշիչներ'!$G$6:$GE$68,4,FALSE),0)</f>
        <v>0</v>
      </c>
      <c r="AF909" s="93">
        <f>IFERROR(VLOOKUP(O909,'Վարկանիշային չափորոշիչներ'!$G$6:$GE$68,4,FALSE),0)</f>
        <v>0</v>
      </c>
      <c r="AG909" s="93">
        <f>IFERROR(VLOOKUP(P909,'Վարկանիշային չափորոշիչներ'!$G$6:$GE$68,4,FALSE),0)</f>
        <v>0</v>
      </c>
      <c r="AH909" s="93">
        <f>IFERROR(VLOOKUP(Q909,'Վարկանիշային չափորոշիչներ'!$G$6:$GE$68,4,FALSE),0)</f>
        <v>0</v>
      </c>
      <c r="AI909" s="93">
        <f>IFERROR(VLOOKUP(R909,'Վարկանիշային չափորոշիչներ'!$G$6:$GE$68,4,FALSE),0)</f>
        <v>0</v>
      </c>
      <c r="AJ909" s="93">
        <f>IFERROR(VLOOKUP(S909,'Վարկանիշային չափորոշիչներ'!$G$6:$GE$68,4,FALSE),0)</f>
        <v>0</v>
      </c>
      <c r="AK909" s="93">
        <f>IFERROR(VLOOKUP(T909,'Վարկանիշային չափորոշիչներ'!$G$6:$GE$68,4,FALSE),0)</f>
        <v>0</v>
      </c>
      <c r="AL909" s="93">
        <f>IFERROR(VLOOKUP(U909,'Վարկանիշային չափորոշիչներ'!$G$6:$GE$68,4,FALSE),0)</f>
        <v>0</v>
      </c>
      <c r="AM909" s="93">
        <f>IFERROR(VLOOKUP(V909,'Վարկանիշային չափորոշիչներ'!$G$6:$GE$68,4,FALSE),0)</f>
        <v>0</v>
      </c>
      <c r="AN909" s="93">
        <f t="shared" si="225"/>
        <v>0</v>
      </c>
    </row>
    <row r="910" spans="1:40" outlineLevel="2">
      <c r="A910" s="239">
        <v>1204</v>
      </c>
      <c r="B910" s="239">
        <v>31001</v>
      </c>
      <c r="C910" s="333" t="s">
        <v>985</v>
      </c>
      <c r="D910" s="240"/>
      <c r="E910" s="240"/>
      <c r="F910" s="241"/>
      <c r="G910" s="242"/>
      <c r="H910" s="242"/>
      <c r="I910" s="112"/>
      <c r="J910" s="112"/>
      <c r="K910" s="94"/>
      <c r="L910" s="94"/>
      <c r="M910" s="94"/>
      <c r="N910" s="94"/>
      <c r="O910" s="94"/>
      <c r="P910" s="94"/>
      <c r="Q910" s="94"/>
      <c r="R910" s="94"/>
      <c r="S910" s="94"/>
      <c r="T910" s="94"/>
      <c r="U910" s="94"/>
      <c r="V910" s="94"/>
      <c r="W910" s="93">
        <f t="shared" si="229"/>
        <v>0</v>
      </c>
      <c r="X910" s="108"/>
      <c r="Y910" s="108"/>
      <c r="Z910" s="108"/>
      <c r="AA910" s="108"/>
      <c r="AB910" s="93">
        <f>IFERROR(VLOOKUP(K910,'Վարկանիշային չափորոշիչներ'!$G$6:$GE$68,4,FALSE),0)</f>
        <v>0</v>
      </c>
      <c r="AC910" s="93">
        <f>IFERROR(VLOOKUP(L910,'Վարկանիշային չափորոշիչներ'!$G$6:$GE$68,4,FALSE),0)</f>
        <v>0</v>
      </c>
      <c r="AD910" s="93">
        <f>IFERROR(VLOOKUP(M910,'Վարկանիշային չափորոշիչներ'!$G$6:$GE$68,4,FALSE),0)</f>
        <v>0</v>
      </c>
      <c r="AE910" s="93">
        <f>IFERROR(VLOOKUP(N910,'Վարկանիշային չափորոշիչներ'!$G$6:$GE$68,4,FALSE),0)</f>
        <v>0</v>
      </c>
      <c r="AF910" s="93">
        <f>IFERROR(VLOOKUP(O910,'Վարկանիշային չափորոշիչներ'!$G$6:$GE$68,4,FALSE),0)</f>
        <v>0</v>
      </c>
      <c r="AG910" s="93">
        <f>IFERROR(VLOOKUP(P910,'Վարկանիշային չափորոշիչներ'!$G$6:$GE$68,4,FALSE),0)</f>
        <v>0</v>
      </c>
      <c r="AH910" s="93">
        <f>IFERROR(VLOOKUP(Q910,'Վարկանիշային չափորոշիչներ'!$G$6:$GE$68,4,FALSE),0)</f>
        <v>0</v>
      </c>
      <c r="AI910" s="93">
        <f>IFERROR(VLOOKUP(R910,'Վարկանիշային չափորոշիչներ'!$G$6:$GE$68,4,FALSE),0)</f>
        <v>0</v>
      </c>
      <c r="AJ910" s="93">
        <f>IFERROR(VLOOKUP(S910,'Վարկանիշային չափորոշիչներ'!$G$6:$GE$68,4,FALSE),0)</f>
        <v>0</v>
      </c>
      <c r="AK910" s="93">
        <f>IFERROR(VLOOKUP(T910,'Վարկանիշային չափորոշիչներ'!$G$6:$GE$68,4,FALSE),0)</f>
        <v>0</v>
      </c>
      <c r="AL910" s="93">
        <f>IFERROR(VLOOKUP(U910,'Վարկանիշային չափորոշիչներ'!$G$6:$GE$68,4,FALSE),0)</f>
        <v>0</v>
      </c>
      <c r="AM910" s="93">
        <f>IFERROR(VLOOKUP(V910,'Վարկանիշային չափորոշիչներ'!$G$6:$GE$68,4,FALSE),0)</f>
        <v>0</v>
      </c>
      <c r="AN910" s="93">
        <f t="shared" si="225"/>
        <v>0</v>
      </c>
    </row>
    <row r="911" spans="1:40" outlineLevel="1">
      <c r="A911" s="243">
        <v>9999</v>
      </c>
      <c r="B911" s="239"/>
      <c r="C911" s="333" t="s">
        <v>104</v>
      </c>
      <c r="D911" s="240"/>
      <c r="E911" s="240"/>
      <c r="F911" s="241"/>
      <c r="G911" s="242"/>
      <c r="H911" s="242"/>
      <c r="I911" s="112"/>
      <c r="J911" s="112"/>
      <c r="K911" s="94"/>
      <c r="L911" s="94"/>
      <c r="M911" s="94"/>
      <c r="N911" s="94"/>
      <c r="O911" s="94"/>
      <c r="P911" s="94"/>
      <c r="Q911" s="94"/>
      <c r="R911" s="94"/>
      <c r="S911" s="94"/>
      <c r="T911" s="94"/>
      <c r="U911" s="94"/>
      <c r="V911" s="94"/>
      <c r="W911" s="93">
        <f t="shared" si="229"/>
        <v>0</v>
      </c>
      <c r="X911" s="108"/>
      <c r="Y911" s="108"/>
      <c r="Z911" s="108"/>
      <c r="AA911" s="108"/>
      <c r="AB911" s="93">
        <f>IFERROR(VLOOKUP(K911,'Վարկանիշային չափորոշիչներ'!$G$6:$GE$68,4,FALSE),0)</f>
        <v>0</v>
      </c>
      <c r="AC911" s="93">
        <f>IFERROR(VLOOKUP(L911,'Վարկանիշային չափորոշիչներ'!$G$6:$GE$68,4,FALSE),0)</f>
        <v>0</v>
      </c>
      <c r="AD911" s="93">
        <f>IFERROR(VLOOKUP(M911,'Վարկանիշային չափորոշիչներ'!$G$6:$GE$68,4,FALSE),0)</f>
        <v>0</v>
      </c>
      <c r="AE911" s="93">
        <f>IFERROR(VLOOKUP(N911,'Վարկանիշային չափորոշիչներ'!$G$6:$GE$68,4,FALSE),0)</f>
        <v>0</v>
      </c>
      <c r="AF911" s="93">
        <f>IFERROR(VLOOKUP(O911,'Վարկանիշային չափորոշիչներ'!$G$6:$GE$68,4,FALSE),0)</f>
        <v>0</v>
      </c>
      <c r="AG911" s="93">
        <f>IFERROR(VLOOKUP(P911,'Վարկանիշային չափորոշիչներ'!$G$6:$GE$68,4,FALSE),0)</f>
        <v>0</v>
      </c>
      <c r="AH911" s="93">
        <f>IFERROR(VLOOKUP(Q911,'Վարկանիշային չափորոշիչներ'!$G$6:$GE$68,4,FALSE),0)</f>
        <v>0</v>
      </c>
      <c r="AI911" s="93">
        <f>IFERROR(VLOOKUP(R911,'Վարկանիշային չափորոշիչներ'!$G$6:$GE$68,4,FALSE),0)</f>
        <v>0</v>
      </c>
      <c r="AJ911" s="93">
        <f>IFERROR(VLOOKUP(S911,'Վարկանիշային չափորոշիչներ'!$G$6:$GE$68,4,FALSE),0)</f>
        <v>0</v>
      </c>
      <c r="AK911" s="93">
        <f>IFERROR(VLOOKUP(T911,'Վարկանիշային չափորոշիչներ'!$G$6:$GE$68,4,FALSE),0)</f>
        <v>0</v>
      </c>
      <c r="AL911" s="93">
        <f>IFERROR(VLOOKUP(U911,'Վարկանիշային չափորոշիչներ'!$G$6:$GE$68,4,FALSE),0)</f>
        <v>0</v>
      </c>
      <c r="AM911" s="93">
        <f>IFERROR(VLOOKUP(V911,'Վարկանիշային չափորոշիչներ'!$G$6:$GE$68,4,FALSE),0)</f>
        <v>0</v>
      </c>
      <c r="AN911" s="93">
        <f t="shared" si="225"/>
        <v>0</v>
      </c>
    </row>
    <row r="912" spans="1:40">
      <c r="A912" s="244" t="s">
        <v>0</v>
      </c>
      <c r="B912" s="283"/>
      <c r="C912" s="378" t="s">
        <v>986</v>
      </c>
      <c r="D912" s="292">
        <f>D913+D918+D931+D933+D942+D949+D954+D963+D971+D981+D987+D1002+D1005+D1013+D1016+D1030+D1038+D979+D1034</f>
        <v>0</v>
      </c>
      <c r="E912" s="292">
        <f>E913+E918+E931+E933+E942+E949+E954+E963+E971+E981+E987+E1002+E1005+E1013+E1016+E1030+E1038+E979+E1034</f>
        <v>0</v>
      </c>
      <c r="F912" s="293">
        <f t="shared" ref="F912:H912" si="230">F913+F918+F931+F933+F942+F949+F954+F963+F971+F981+F987+F1002+F1005+F1013+F1016+F1030+F1038+F979+F1034</f>
        <v>0</v>
      </c>
      <c r="G912" s="293">
        <f t="shared" si="230"/>
        <v>0</v>
      </c>
      <c r="H912" s="293">
        <f t="shared" si="230"/>
        <v>0</v>
      </c>
      <c r="I912" s="178" t="s">
        <v>79</v>
      </c>
      <c r="J912" s="178" t="s">
        <v>79</v>
      </c>
      <c r="K912" s="113" t="s">
        <v>79</v>
      </c>
      <c r="L912" s="113" t="s">
        <v>79</v>
      </c>
      <c r="M912" s="113" t="s">
        <v>79</v>
      </c>
      <c r="N912" s="113" t="s">
        <v>79</v>
      </c>
      <c r="O912" s="113" t="s">
        <v>79</v>
      </c>
      <c r="P912" s="113" t="s">
        <v>79</v>
      </c>
      <c r="Q912" s="113" t="s">
        <v>79</v>
      </c>
      <c r="R912" s="113" t="s">
        <v>79</v>
      </c>
      <c r="S912" s="113" t="s">
        <v>79</v>
      </c>
      <c r="T912" s="113" t="s">
        <v>79</v>
      </c>
      <c r="U912" s="113" t="s">
        <v>79</v>
      </c>
      <c r="V912" s="113" t="s">
        <v>79</v>
      </c>
      <c r="W912" s="113" t="s">
        <v>79</v>
      </c>
      <c r="X912" s="108"/>
      <c r="Y912" s="108"/>
      <c r="Z912" s="108"/>
      <c r="AA912" s="108"/>
      <c r="AB912" s="93">
        <f>IFERROR(VLOOKUP(K912,'Վարկանիշային չափորոշիչներ'!$G$6:$GE$68,4,FALSE),0)</f>
        <v>0</v>
      </c>
      <c r="AC912" s="93">
        <f>IFERROR(VLOOKUP(L912,'Վարկանիշային չափորոշիչներ'!$G$6:$GE$68,4,FALSE),0)</f>
        <v>0</v>
      </c>
      <c r="AD912" s="93">
        <f>IFERROR(VLOOKUP(M912,'Վարկանիշային չափորոշիչներ'!$G$6:$GE$68,4,FALSE),0)</f>
        <v>0</v>
      </c>
      <c r="AE912" s="93">
        <f>IFERROR(VLOOKUP(N912,'Վարկանիշային չափորոշիչներ'!$G$6:$GE$68,4,FALSE),0)</f>
        <v>0</v>
      </c>
      <c r="AF912" s="93">
        <f>IFERROR(VLOOKUP(O912,'Վարկանիշային չափորոշիչներ'!$G$6:$GE$68,4,FALSE),0)</f>
        <v>0</v>
      </c>
      <c r="AG912" s="93">
        <f>IFERROR(VLOOKUP(P912,'Վարկանիշային չափորոշիչներ'!$G$6:$GE$68,4,FALSE),0)</f>
        <v>0</v>
      </c>
      <c r="AH912" s="93">
        <f>IFERROR(VLOOKUP(Q912,'Վարկանիշային չափորոշիչներ'!$G$6:$GE$68,4,FALSE),0)</f>
        <v>0</v>
      </c>
      <c r="AI912" s="93">
        <f>IFERROR(VLOOKUP(R912,'Վարկանիշային չափորոշիչներ'!$G$6:$GE$68,4,FALSE),0)</f>
        <v>0</v>
      </c>
      <c r="AJ912" s="93">
        <f>IFERROR(VLOOKUP(S912,'Վարկանիշային չափորոշիչներ'!$G$6:$GE$68,4,FALSE),0)</f>
        <v>0</v>
      </c>
      <c r="AK912" s="93">
        <f>IFERROR(VLOOKUP(T912,'Վարկանիշային չափորոշիչներ'!$G$6:$GE$68,4,FALSE),0)</f>
        <v>0</v>
      </c>
      <c r="AL912" s="93">
        <f>IFERROR(VLOOKUP(U912,'Վարկանիշային չափորոշիչներ'!$G$6:$GE$68,4,FALSE),0)</f>
        <v>0</v>
      </c>
      <c r="AM912" s="93">
        <f>IFERROR(VLOOKUP(V912,'Վարկանիշային չափորոշիչներ'!$G$6:$GE$68,4,FALSE),0)</f>
        <v>0</v>
      </c>
      <c r="AN912" s="93">
        <f t="shared" si="225"/>
        <v>0</v>
      </c>
    </row>
    <row r="913" spans="1:40" outlineLevel="1">
      <c r="A913" s="236">
        <v>1005</v>
      </c>
      <c r="B913" s="283"/>
      <c r="C913" s="381" t="s">
        <v>987</v>
      </c>
      <c r="D913" s="237">
        <f>SUM(D914:D917)</f>
        <v>0</v>
      </c>
      <c r="E913" s="237">
        <f>SUM(E914:E917)</f>
        <v>0</v>
      </c>
      <c r="F913" s="238">
        <f t="shared" ref="F913:H913" si="231">SUM(F914:F917)</f>
        <v>0</v>
      </c>
      <c r="G913" s="238">
        <f t="shared" si="231"/>
        <v>0</v>
      </c>
      <c r="H913" s="238">
        <f t="shared" si="231"/>
        <v>0</v>
      </c>
      <c r="I913" s="114" t="s">
        <v>79</v>
      </c>
      <c r="J913" s="114" t="s">
        <v>79</v>
      </c>
      <c r="K913" s="114" t="s">
        <v>79</v>
      </c>
      <c r="L913" s="114" t="s">
        <v>79</v>
      </c>
      <c r="M913" s="114" t="s">
        <v>79</v>
      </c>
      <c r="N913" s="114" t="s">
        <v>79</v>
      </c>
      <c r="O913" s="114" t="s">
        <v>79</v>
      </c>
      <c r="P913" s="114" t="s">
        <v>79</v>
      </c>
      <c r="Q913" s="114" t="s">
        <v>79</v>
      </c>
      <c r="R913" s="114" t="s">
        <v>79</v>
      </c>
      <c r="S913" s="114" t="s">
        <v>79</v>
      </c>
      <c r="T913" s="114" t="s">
        <v>79</v>
      </c>
      <c r="U913" s="114" t="s">
        <v>79</v>
      </c>
      <c r="V913" s="114" t="s">
        <v>79</v>
      </c>
      <c r="W913" s="114" t="s">
        <v>79</v>
      </c>
      <c r="X913" s="108"/>
      <c r="Y913" s="108"/>
      <c r="Z913" s="108"/>
      <c r="AA913" s="108"/>
      <c r="AB913" s="93">
        <f>IFERROR(VLOOKUP(K913,'Վարկանիշային չափորոշիչներ'!$G$6:$GE$68,4,FALSE),0)</f>
        <v>0</v>
      </c>
      <c r="AC913" s="93">
        <f>IFERROR(VLOOKUP(L913,'Վարկանիշային չափորոշիչներ'!$G$6:$GE$68,4,FALSE),0)</f>
        <v>0</v>
      </c>
      <c r="AD913" s="93">
        <f>IFERROR(VLOOKUP(M913,'Վարկանիշային չափորոշիչներ'!$G$6:$GE$68,4,FALSE),0)</f>
        <v>0</v>
      </c>
      <c r="AE913" s="93">
        <f>IFERROR(VLOOKUP(N913,'Վարկանիշային չափորոշիչներ'!$G$6:$GE$68,4,FALSE),0)</f>
        <v>0</v>
      </c>
      <c r="AF913" s="93">
        <f>IFERROR(VLOOKUP(O913,'Վարկանիշային չափորոշիչներ'!$G$6:$GE$68,4,FALSE),0)</f>
        <v>0</v>
      </c>
      <c r="AG913" s="93">
        <f>IFERROR(VLOOKUP(P913,'Վարկանիշային չափորոշիչներ'!$G$6:$GE$68,4,FALSE),0)</f>
        <v>0</v>
      </c>
      <c r="AH913" s="93">
        <f>IFERROR(VLOOKUP(Q913,'Վարկանիշային չափորոշիչներ'!$G$6:$GE$68,4,FALSE),0)</f>
        <v>0</v>
      </c>
      <c r="AI913" s="93">
        <f>IFERROR(VLOOKUP(R913,'Վարկանիշային չափորոշիչներ'!$G$6:$GE$68,4,FALSE),0)</f>
        <v>0</v>
      </c>
      <c r="AJ913" s="93">
        <f>IFERROR(VLOOKUP(S913,'Վարկանիշային չափորոշիչներ'!$G$6:$GE$68,4,FALSE),0)</f>
        <v>0</v>
      </c>
      <c r="AK913" s="93">
        <f>IFERROR(VLOOKUP(T913,'Վարկանիշային չափորոշիչներ'!$G$6:$GE$68,4,FALSE),0)</f>
        <v>0</v>
      </c>
      <c r="AL913" s="93">
        <f>IFERROR(VLOOKUP(U913,'Վարկանիշային չափորոշիչներ'!$G$6:$GE$68,4,FALSE),0)</f>
        <v>0</v>
      </c>
      <c r="AM913" s="93">
        <f>IFERROR(VLOOKUP(V913,'Վարկանիշային չափորոշիչներ'!$G$6:$GE$68,4,FALSE),0)</f>
        <v>0</v>
      </c>
      <c r="AN913" s="93">
        <f t="shared" si="225"/>
        <v>0</v>
      </c>
    </row>
    <row r="914" spans="1:40" ht="48.75" outlineLevel="2">
      <c r="A914" s="236">
        <v>1005</v>
      </c>
      <c r="B914" s="304">
        <v>12001</v>
      </c>
      <c r="C914" s="382" t="s">
        <v>988</v>
      </c>
      <c r="D914" s="240"/>
      <c r="E914" s="240"/>
      <c r="F914" s="241"/>
      <c r="G914" s="241"/>
      <c r="H914" s="241"/>
      <c r="I914" s="112"/>
      <c r="J914" s="112"/>
      <c r="K914" s="94"/>
      <c r="L914" s="94"/>
      <c r="M914" s="94"/>
      <c r="N914" s="94"/>
      <c r="O914" s="94"/>
      <c r="P914" s="94"/>
      <c r="Q914" s="94"/>
      <c r="R914" s="94"/>
      <c r="S914" s="94"/>
      <c r="T914" s="94"/>
      <c r="U914" s="94"/>
      <c r="V914" s="94"/>
      <c r="W914" s="93">
        <f>AN914</f>
        <v>0</v>
      </c>
      <c r="X914" s="108"/>
      <c r="Y914" s="108"/>
      <c r="Z914" s="108"/>
      <c r="AA914" s="108"/>
      <c r="AB914" s="93">
        <f>IFERROR(VLOOKUP(K914,'Վարկանիշային չափորոշիչներ'!$G$6:$GE$68,4,FALSE),0)</f>
        <v>0</v>
      </c>
      <c r="AC914" s="93">
        <f>IFERROR(VLOOKUP(L914,'Վարկանիշային չափորոշիչներ'!$G$6:$GE$68,4,FALSE),0)</f>
        <v>0</v>
      </c>
      <c r="AD914" s="93">
        <f>IFERROR(VLOOKUP(M914,'Վարկանիշային չափորոշիչներ'!$G$6:$GE$68,4,FALSE),0)</f>
        <v>0</v>
      </c>
      <c r="AE914" s="93">
        <f>IFERROR(VLOOKUP(N914,'Վարկանիշային չափորոշիչներ'!$G$6:$GE$68,4,FALSE),0)</f>
        <v>0</v>
      </c>
      <c r="AF914" s="93">
        <f>IFERROR(VLOOKUP(O914,'Վարկանիշային չափորոշիչներ'!$G$6:$GE$68,4,FALSE),0)</f>
        <v>0</v>
      </c>
      <c r="AG914" s="93">
        <f>IFERROR(VLOOKUP(P914,'Վարկանիշային չափորոշիչներ'!$G$6:$GE$68,4,FALSE),0)</f>
        <v>0</v>
      </c>
      <c r="AH914" s="93">
        <f>IFERROR(VLOOKUP(Q914,'Վարկանիշային չափորոշիչներ'!$G$6:$GE$68,4,FALSE),0)</f>
        <v>0</v>
      </c>
      <c r="AI914" s="93">
        <f>IFERROR(VLOOKUP(R914,'Վարկանիշային չափորոշիչներ'!$G$6:$GE$68,4,FALSE),0)</f>
        <v>0</v>
      </c>
      <c r="AJ914" s="93">
        <f>IFERROR(VLOOKUP(S914,'Վարկանիշային չափորոշիչներ'!$G$6:$GE$68,4,FALSE),0)</f>
        <v>0</v>
      </c>
      <c r="AK914" s="93">
        <f>IFERROR(VLOOKUP(T914,'Վարկանիշային չափորոշիչներ'!$G$6:$GE$68,4,FALSE),0)</f>
        <v>0</v>
      </c>
      <c r="AL914" s="93">
        <f>IFERROR(VLOOKUP(U914,'Վարկանիշային չափորոշիչներ'!$G$6:$GE$68,4,FALSE),0)</f>
        <v>0</v>
      </c>
      <c r="AM914" s="93">
        <f>IFERROR(VLOOKUP(V914,'Վարկանիշային չափորոշիչներ'!$G$6:$GE$68,4,FALSE),0)</f>
        <v>0</v>
      </c>
      <c r="AN914" s="93">
        <f t="shared" si="225"/>
        <v>0</v>
      </c>
    </row>
    <row r="915" spans="1:40" outlineLevel="2">
      <c r="A915" s="236">
        <v>1005</v>
      </c>
      <c r="B915" s="304">
        <v>12002</v>
      </c>
      <c r="C915" s="382" t="s">
        <v>989</v>
      </c>
      <c r="D915" s="240"/>
      <c r="E915" s="240"/>
      <c r="F915" s="241"/>
      <c r="G915" s="241"/>
      <c r="H915" s="241"/>
      <c r="I915" s="112"/>
      <c r="J915" s="112"/>
      <c r="K915" s="94"/>
      <c r="L915" s="94"/>
      <c r="M915" s="94"/>
      <c r="N915" s="94"/>
      <c r="O915" s="94"/>
      <c r="P915" s="94"/>
      <c r="Q915" s="94"/>
      <c r="R915" s="94"/>
      <c r="S915" s="94"/>
      <c r="T915" s="94"/>
      <c r="U915" s="94"/>
      <c r="V915" s="94"/>
      <c r="W915" s="93">
        <f>AN915</f>
        <v>0</v>
      </c>
      <c r="X915" s="108"/>
      <c r="Y915" s="108"/>
      <c r="Z915" s="108"/>
      <c r="AA915" s="108"/>
      <c r="AB915" s="93">
        <f>IFERROR(VLOOKUP(K915,'Վարկանիշային չափորոշիչներ'!$G$6:$GE$68,4,FALSE),0)</f>
        <v>0</v>
      </c>
      <c r="AC915" s="93">
        <f>IFERROR(VLOOKUP(L915,'Վարկանիշային չափորոշիչներ'!$G$6:$GE$68,4,FALSE),0)</f>
        <v>0</v>
      </c>
      <c r="AD915" s="93">
        <f>IFERROR(VLOOKUP(M915,'Վարկանիշային չափորոշիչներ'!$G$6:$GE$68,4,FALSE),0)</f>
        <v>0</v>
      </c>
      <c r="AE915" s="93">
        <f>IFERROR(VLOOKUP(N915,'Վարկանիշային չափորոշիչներ'!$G$6:$GE$68,4,FALSE),0)</f>
        <v>0</v>
      </c>
      <c r="AF915" s="93">
        <f>IFERROR(VLOOKUP(O915,'Վարկանիշային չափորոշիչներ'!$G$6:$GE$68,4,FALSE),0)</f>
        <v>0</v>
      </c>
      <c r="AG915" s="93">
        <f>IFERROR(VLOOKUP(P915,'Վարկանիշային չափորոշիչներ'!$G$6:$GE$68,4,FALSE),0)</f>
        <v>0</v>
      </c>
      <c r="AH915" s="93">
        <f>IFERROR(VLOOKUP(Q915,'Վարկանիշային չափորոշիչներ'!$G$6:$GE$68,4,FALSE),0)</f>
        <v>0</v>
      </c>
      <c r="AI915" s="93">
        <f>IFERROR(VLOOKUP(R915,'Վարկանիշային չափորոշիչներ'!$G$6:$GE$68,4,FALSE),0)</f>
        <v>0</v>
      </c>
      <c r="AJ915" s="93">
        <f>IFERROR(VLOOKUP(S915,'Վարկանիշային չափորոշիչներ'!$G$6:$GE$68,4,FALSE),0)</f>
        <v>0</v>
      </c>
      <c r="AK915" s="93">
        <f>IFERROR(VLOOKUP(T915,'Վարկանիշային չափորոշիչներ'!$G$6:$GE$68,4,FALSE),0)</f>
        <v>0</v>
      </c>
      <c r="AL915" s="93">
        <f>IFERROR(VLOOKUP(U915,'Վարկանիշային չափորոշիչներ'!$G$6:$GE$68,4,FALSE),0)</f>
        <v>0</v>
      </c>
      <c r="AM915" s="93">
        <f>IFERROR(VLOOKUP(V915,'Վարկանիշային չափորոշիչներ'!$G$6:$GE$68,4,FALSE),0)</f>
        <v>0</v>
      </c>
      <c r="AN915" s="93">
        <f t="shared" si="225"/>
        <v>0</v>
      </c>
    </row>
    <row r="916" spans="1:40" ht="36.75" outlineLevel="2">
      <c r="A916" s="236">
        <v>1005</v>
      </c>
      <c r="B916" s="304">
        <v>12003</v>
      </c>
      <c r="C916" s="382" t="s">
        <v>990</v>
      </c>
      <c r="D916" s="240"/>
      <c r="E916" s="240"/>
      <c r="F916" s="241"/>
      <c r="G916" s="241"/>
      <c r="H916" s="241"/>
      <c r="I916" s="112"/>
      <c r="J916" s="112"/>
      <c r="K916" s="94"/>
      <c r="L916" s="94"/>
      <c r="M916" s="94"/>
      <c r="N916" s="94"/>
      <c r="O916" s="94"/>
      <c r="P916" s="94"/>
      <c r="Q916" s="94"/>
      <c r="R916" s="94"/>
      <c r="S916" s="94"/>
      <c r="T916" s="94"/>
      <c r="U916" s="94"/>
      <c r="V916" s="94"/>
      <c r="W916" s="93">
        <f>AN916</f>
        <v>0</v>
      </c>
      <c r="X916" s="108"/>
      <c r="Y916" s="108"/>
      <c r="Z916" s="108"/>
      <c r="AA916" s="108"/>
      <c r="AB916" s="93">
        <f>IFERROR(VLOOKUP(K916,'Վարկանիշային չափորոշիչներ'!$G$6:$GE$68,4,FALSE),0)</f>
        <v>0</v>
      </c>
      <c r="AC916" s="93">
        <f>IFERROR(VLOOKUP(L916,'Վարկանիշային չափորոշիչներ'!$G$6:$GE$68,4,FALSE),0)</f>
        <v>0</v>
      </c>
      <c r="AD916" s="93">
        <f>IFERROR(VLOOKUP(M916,'Վարկանիշային չափորոշիչներ'!$G$6:$GE$68,4,FALSE),0)</f>
        <v>0</v>
      </c>
      <c r="AE916" s="93">
        <f>IFERROR(VLOOKUP(N916,'Վարկանիշային չափորոշիչներ'!$G$6:$GE$68,4,FALSE),0)</f>
        <v>0</v>
      </c>
      <c r="AF916" s="93">
        <f>IFERROR(VLOOKUP(O916,'Վարկանիշային չափորոշիչներ'!$G$6:$GE$68,4,FALSE),0)</f>
        <v>0</v>
      </c>
      <c r="AG916" s="93">
        <f>IFERROR(VLOOKUP(P916,'Վարկանիշային չափորոշիչներ'!$G$6:$GE$68,4,FALSE),0)</f>
        <v>0</v>
      </c>
      <c r="AH916" s="93">
        <f>IFERROR(VLOOKUP(Q916,'Վարկանիշային չափորոշիչներ'!$G$6:$GE$68,4,FALSE),0)</f>
        <v>0</v>
      </c>
      <c r="AI916" s="93">
        <f>IFERROR(VLOOKUP(R916,'Վարկանիշային չափորոշիչներ'!$G$6:$GE$68,4,FALSE),0)</f>
        <v>0</v>
      </c>
      <c r="AJ916" s="93">
        <f>IFERROR(VLOOKUP(S916,'Վարկանիշային չափորոշիչներ'!$G$6:$GE$68,4,FALSE),0)</f>
        <v>0</v>
      </c>
      <c r="AK916" s="93">
        <f>IFERROR(VLOOKUP(T916,'Վարկանիշային չափորոշիչներ'!$G$6:$GE$68,4,FALSE),0)</f>
        <v>0</v>
      </c>
      <c r="AL916" s="93">
        <f>IFERROR(VLOOKUP(U916,'Վարկանիշային չափորոշիչներ'!$G$6:$GE$68,4,FALSE),0)</f>
        <v>0</v>
      </c>
      <c r="AM916" s="93">
        <f>IFERROR(VLOOKUP(V916,'Վարկանիշային չափորոշիչներ'!$G$6:$GE$68,4,FALSE),0)</f>
        <v>0</v>
      </c>
      <c r="AN916" s="93">
        <f t="shared" si="225"/>
        <v>0</v>
      </c>
    </row>
    <row r="917" spans="1:40" outlineLevel="2">
      <c r="A917" s="236">
        <v>1005</v>
      </c>
      <c r="B917" s="304">
        <v>12005</v>
      </c>
      <c r="C917" s="382" t="s">
        <v>991</v>
      </c>
      <c r="D917" s="240"/>
      <c r="E917" s="240"/>
      <c r="F917" s="241"/>
      <c r="G917" s="241"/>
      <c r="H917" s="241"/>
      <c r="I917" s="112"/>
      <c r="J917" s="112"/>
      <c r="K917" s="94"/>
      <c r="L917" s="94"/>
      <c r="M917" s="94"/>
      <c r="N917" s="94"/>
      <c r="O917" s="94"/>
      <c r="P917" s="94"/>
      <c r="Q917" s="94"/>
      <c r="R917" s="94"/>
      <c r="S917" s="94"/>
      <c r="T917" s="94"/>
      <c r="U917" s="94"/>
      <c r="V917" s="94"/>
      <c r="W917" s="93">
        <f>AN917</f>
        <v>0</v>
      </c>
      <c r="X917" s="108"/>
      <c r="Y917" s="108"/>
      <c r="Z917" s="108"/>
      <c r="AA917" s="108"/>
      <c r="AB917" s="93">
        <f>IFERROR(VLOOKUP(K917,'Վարկանիշային չափորոշիչներ'!$G$6:$GE$68,4,FALSE),0)</f>
        <v>0</v>
      </c>
      <c r="AC917" s="93">
        <f>IFERROR(VLOOKUP(L917,'Վարկանիշային չափորոշիչներ'!$G$6:$GE$68,4,FALSE),0)</f>
        <v>0</v>
      </c>
      <c r="AD917" s="93">
        <f>IFERROR(VLOOKUP(M917,'Վարկանիշային չափորոշիչներ'!$G$6:$GE$68,4,FALSE),0)</f>
        <v>0</v>
      </c>
      <c r="AE917" s="93">
        <f>IFERROR(VLOOKUP(N917,'Վարկանիշային չափորոշիչներ'!$G$6:$GE$68,4,FALSE),0)</f>
        <v>0</v>
      </c>
      <c r="AF917" s="93">
        <f>IFERROR(VLOOKUP(O917,'Վարկանիշային չափորոշիչներ'!$G$6:$GE$68,4,FALSE),0)</f>
        <v>0</v>
      </c>
      <c r="AG917" s="93">
        <f>IFERROR(VLOOKUP(P917,'Վարկանիշային չափորոշիչներ'!$G$6:$GE$68,4,FALSE),0)</f>
        <v>0</v>
      </c>
      <c r="AH917" s="93">
        <f>IFERROR(VLOOKUP(Q917,'Վարկանիշային չափորոշիչներ'!$G$6:$GE$68,4,FALSE),0)</f>
        <v>0</v>
      </c>
      <c r="AI917" s="93">
        <f>IFERROR(VLOOKUP(R917,'Վարկանիշային չափորոշիչներ'!$G$6:$GE$68,4,FALSE),0)</f>
        <v>0</v>
      </c>
      <c r="AJ917" s="93">
        <f>IFERROR(VLOOKUP(S917,'Վարկանիշային չափորոշիչներ'!$G$6:$GE$68,4,FALSE),0)</f>
        <v>0</v>
      </c>
      <c r="AK917" s="93">
        <f>IFERROR(VLOOKUP(T917,'Վարկանիշային չափորոշիչներ'!$G$6:$GE$68,4,FALSE),0)</f>
        <v>0</v>
      </c>
      <c r="AL917" s="93">
        <f>IFERROR(VLOOKUP(U917,'Վարկանիշային չափորոշիչներ'!$G$6:$GE$68,4,FALSE),0)</f>
        <v>0</v>
      </c>
      <c r="AM917" s="93">
        <f>IFERROR(VLOOKUP(V917,'Վարկանիշային չափորոշիչներ'!$G$6:$GE$68,4,FALSE),0)</f>
        <v>0</v>
      </c>
      <c r="AN917" s="93">
        <f t="shared" si="225"/>
        <v>0</v>
      </c>
    </row>
    <row r="918" spans="1:40" outlineLevel="1">
      <c r="A918" s="236">
        <v>1011</v>
      </c>
      <c r="B918" s="283"/>
      <c r="C918" s="381" t="s">
        <v>992</v>
      </c>
      <c r="D918" s="237">
        <f>SUM(D919:D930)</f>
        <v>0</v>
      </c>
      <c r="E918" s="237">
        <f>SUM(E919:E930)</f>
        <v>0</v>
      </c>
      <c r="F918" s="238">
        <f t="shared" ref="F918:H918" si="232">SUM(F919:F930)</f>
        <v>0</v>
      </c>
      <c r="G918" s="238">
        <f t="shared" si="232"/>
        <v>0</v>
      </c>
      <c r="H918" s="238">
        <f t="shared" si="232"/>
        <v>0</v>
      </c>
      <c r="I918" s="114" t="s">
        <v>79</v>
      </c>
      <c r="J918" s="114" t="s">
        <v>79</v>
      </c>
      <c r="K918" s="114" t="s">
        <v>79</v>
      </c>
      <c r="L918" s="114" t="s">
        <v>79</v>
      </c>
      <c r="M918" s="114" t="s">
        <v>79</v>
      </c>
      <c r="N918" s="114" t="s">
        <v>79</v>
      </c>
      <c r="O918" s="114" t="s">
        <v>79</v>
      </c>
      <c r="P918" s="114" t="s">
        <v>79</v>
      </c>
      <c r="Q918" s="114" t="s">
        <v>79</v>
      </c>
      <c r="R918" s="114" t="s">
        <v>79</v>
      </c>
      <c r="S918" s="114" t="s">
        <v>79</v>
      </c>
      <c r="T918" s="114" t="s">
        <v>79</v>
      </c>
      <c r="U918" s="114" t="s">
        <v>79</v>
      </c>
      <c r="V918" s="114" t="s">
        <v>79</v>
      </c>
      <c r="W918" s="114" t="s">
        <v>79</v>
      </c>
      <c r="X918" s="108"/>
      <c r="Y918" s="108"/>
      <c r="Z918" s="108"/>
      <c r="AA918" s="108"/>
      <c r="AB918" s="93">
        <f>IFERROR(VLOOKUP(K918,'Վարկանիշային չափորոշիչներ'!$G$6:$GE$68,4,FALSE),0)</f>
        <v>0</v>
      </c>
      <c r="AC918" s="93">
        <f>IFERROR(VLOOKUP(L918,'Վարկանիշային չափորոշիչներ'!$G$6:$GE$68,4,FALSE),0)</f>
        <v>0</v>
      </c>
      <c r="AD918" s="93">
        <f>IFERROR(VLOOKUP(M918,'Վարկանիշային չափորոշիչներ'!$G$6:$GE$68,4,FALSE),0)</f>
        <v>0</v>
      </c>
      <c r="AE918" s="93">
        <f>IFERROR(VLOOKUP(N918,'Վարկանիշային չափորոշիչներ'!$G$6:$GE$68,4,FALSE),0)</f>
        <v>0</v>
      </c>
      <c r="AF918" s="93">
        <f>IFERROR(VLOOKUP(O918,'Վարկանիշային չափորոշիչներ'!$G$6:$GE$68,4,FALSE),0)</f>
        <v>0</v>
      </c>
      <c r="AG918" s="93">
        <f>IFERROR(VLOOKUP(P918,'Վարկանիշային չափորոշիչներ'!$G$6:$GE$68,4,FALSE),0)</f>
        <v>0</v>
      </c>
      <c r="AH918" s="93">
        <f>IFERROR(VLOOKUP(Q918,'Վարկանիշային չափորոշիչներ'!$G$6:$GE$68,4,FALSE),0)</f>
        <v>0</v>
      </c>
      <c r="AI918" s="93">
        <f>IFERROR(VLOOKUP(R918,'Վարկանիշային չափորոշիչներ'!$G$6:$GE$68,4,FALSE),0)</f>
        <v>0</v>
      </c>
      <c r="AJ918" s="93">
        <f>IFERROR(VLOOKUP(S918,'Վարկանիշային չափորոշիչներ'!$G$6:$GE$68,4,FALSE),0)</f>
        <v>0</v>
      </c>
      <c r="AK918" s="93">
        <f>IFERROR(VLOOKUP(T918,'Վարկանիշային չափորոշիչներ'!$G$6:$GE$68,4,FALSE),0)</f>
        <v>0</v>
      </c>
      <c r="AL918" s="93">
        <f>IFERROR(VLOOKUP(U918,'Վարկանիշային չափորոշիչներ'!$G$6:$GE$68,4,FALSE),0)</f>
        <v>0</v>
      </c>
      <c r="AM918" s="93">
        <f>IFERROR(VLOOKUP(V918,'Վարկանիշային չափորոշիչներ'!$G$6:$GE$68,4,FALSE),0)</f>
        <v>0</v>
      </c>
      <c r="AN918" s="93">
        <f t="shared" si="225"/>
        <v>0</v>
      </c>
    </row>
    <row r="919" spans="1:40" ht="24.75" outlineLevel="2">
      <c r="A919" s="304">
        <v>1011</v>
      </c>
      <c r="B919" s="304">
        <v>11001</v>
      </c>
      <c r="C919" s="382" t="s">
        <v>993</v>
      </c>
      <c r="D919" s="240"/>
      <c r="E919" s="240"/>
      <c r="F919" s="241"/>
      <c r="G919" s="241"/>
      <c r="H919" s="241"/>
      <c r="I919" s="112"/>
      <c r="J919" s="112"/>
      <c r="K919" s="94"/>
      <c r="L919" s="94"/>
      <c r="M919" s="94"/>
      <c r="N919" s="94"/>
      <c r="O919" s="94"/>
      <c r="P919" s="94"/>
      <c r="Q919" s="94"/>
      <c r="R919" s="94"/>
      <c r="S919" s="94"/>
      <c r="T919" s="94"/>
      <c r="U919" s="94"/>
      <c r="V919" s="94"/>
      <c r="W919" s="93">
        <f t="shared" ref="W919:W930" si="233">AN919</f>
        <v>0</v>
      </c>
      <c r="X919" s="108"/>
      <c r="Y919" s="108"/>
      <c r="Z919" s="108"/>
      <c r="AA919" s="108"/>
      <c r="AB919" s="93">
        <f>IFERROR(VLOOKUP(K919,'Վարկանիշային չափորոշիչներ'!$G$6:$GE$68,4,FALSE),0)</f>
        <v>0</v>
      </c>
      <c r="AC919" s="93">
        <f>IFERROR(VLOOKUP(L919,'Վարկանիշային չափորոշիչներ'!$G$6:$GE$68,4,FALSE),0)</f>
        <v>0</v>
      </c>
      <c r="AD919" s="93">
        <f>IFERROR(VLOOKUP(M919,'Վարկանիշային չափորոշիչներ'!$G$6:$GE$68,4,FALSE),0)</f>
        <v>0</v>
      </c>
      <c r="AE919" s="93">
        <f>IFERROR(VLOOKUP(N919,'Վարկանիշային չափորոշիչներ'!$G$6:$GE$68,4,FALSE),0)</f>
        <v>0</v>
      </c>
      <c r="AF919" s="93">
        <f>IFERROR(VLOOKUP(O919,'Վարկանիշային չափորոշիչներ'!$G$6:$GE$68,4,FALSE),0)</f>
        <v>0</v>
      </c>
      <c r="AG919" s="93">
        <f>IFERROR(VLOOKUP(P919,'Վարկանիշային չափորոշիչներ'!$G$6:$GE$68,4,FALSE),0)</f>
        <v>0</v>
      </c>
      <c r="AH919" s="93">
        <f>IFERROR(VLOOKUP(Q919,'Վարկանիշային չափորոշիչներ'!$G$6:$GE$68,4,FALSE),0)</f>
        <v>0</v>
      </c>
      <c r="AI919" s="93">
        <f>IFERROR(VLOOKUP(R919,'Վարկանիշային չափորոշիչներ'!$G$6:$GE$68,4,FALSE),0)</f>
        <v>0</v>
      </c>
      <c r="AJ919" s="93">
        <f>IFERROR(VLOOKUP(S919,'Վարկանիշային չափորոշիչներ'!$G$6:$GE$68,4,FALSE),0)</f>
        <v>0</v>
      </c>
      <c r="AK919" s="93">
        <f>IFERROR(VLOOKUP(T919,'Վարկանիշային չափորոշիչներ'!$G$6:$GE$68,4,FALSE),0)</f>
        <v>0</v>
      </c>
      <c r="AL919" s="93">
        <f>IFERROR(VLOOKUP(U919,'Վարկանիշային չափորոշիչներ'!$G$6:$GE$68,4,FALSE),0)</f>
        <v>0</v>
      </c>
      <c r="AM919" s="93">
        <f>IFERROR(VLOOKUP(V919,'Վարկանիշային չափորոշիչներ'!$G$6:$GE$68,4,FALSE),0)</f>
        <v>0</v>
      </c>
      <c r="AN919" s="93">
        <f t="shared" si="225"/>
        <v>0</v>
      </c>
    </row>
    <row r="920" spans="1:40" outlineLevel="2">
      <c r="A920" s="304">
        <v>1011</v>
      </c>
      <c r="B920" s="304">
        <v>11003</v>
      </c>
      <c r="C920" s="382" t="s">
        <v>994</v>
      </c>
      <c r="D920" s="305"/>
      <c r="E920" s="305"/>
      <c r="F920" s="241"/>
      <c r="G920" s="241"/>
      <c r="H920" s="241"/>
      <c r="I920" s="112"/>
      <c r="J920" s="112"/>
      <c r="K920" s="94"/>
      <c r="L920" s="94"/>
      <c r="M920" s="94"/>
      <c r="N920" s="94"/>
      <c r="O920" s="94"/>
      <c r="P920" s="94"/>
      <c r="Q920" s="94"/>
      <c r="R920" s="94"/>
      <c r="S920" s="94"/>
      <c r="T920" s="94"/>
      <c r="U920" s="94"/>
      <c r="V920" s="94"/>
      <c r="W920" s="93">
        <f t="shared" si="233"/>
        <v>0</v>
      </c>
      <c r="X920" s="108"/>
      <c r="Y920" s="108"/>
      <c r="Z920" s="108"/>
      <c r="AA920" s="108"/>
      <c r="AB920" s="93">
        <f>IFERROR(VLOOKUP(K920,'Վարկանիշային չափորոշիչներ'!$G$6:$GE$68,4,FALSE),0)</f>
        <v>0</v>
      </c>
      <c r="AC920" s="93">
        <f>IFERROR(VLOOKUP(L920,'Վարկանիշային չափորոշիչներ'!$G$6:$GE$68,4,FALSE),0)</f>
        <v>0</v>
      </c>
      <c r="AD920" s="93">
        <f>IFERROR(VLOOKUP(M920,'Վարկանիշային չափորոշիչներ'!$G$6:$GE$68,4,FALSE),0)</f>
        <v>0</v>
      </c>
      <c r="AE920" s="93">
        <f>IFERROR(VLOOKUP(N920,'Վարկանիշային չափորոշիչներ'!$G$6:$GE$68,4,FALSE),0)</f>
        <v>0</v>
      </c>
      <c r="AF920" s="93">
        <f>IFERROR(VLOOKUP(O920,'Վարկանիշային չափորոշիչներ'!$G$6:$GE$68,4,FALSE),0)</f>
        <v>0</v>
      </c>
      <c r="AG920" s="93">
        <f>IFERROR(VLOOKUP(P920,'Վարկանիշային չափորոշիչներ'!$G$6:$GE$68,4,FALSE),0)</f>
        <v>0</v>
      </c>
      <c r="AH920" s="93">
        <f>IFERROR(VLOOKUP(Q920,'Վարկանիշային չափորոշիչներ'!$G$6:$GE$68,4,FALSE),0)</f>
        <v>0</v>
      </c>
      <c r="AI920" s="93">
        <f>IFERROR(VLOOKUP(R920,'Վարկանիշային չափորոշիչներ'!$G$6:$GE$68,4,FALSE),0)</f>
        <v>0</v>
      </c>
      <c r="AJ920" s="93">
        <f>IFERROR(VLOOKUP(S920,'Վարկանիշային չափորոշիչներ'!$G$6:$GE$68,4,FALSE),0)</f>
        <v>0</v>
      </c>
      <c r="AK920" s="93">
        <f>IFERROR(VLOOKUP(T920,'Վարկանիշային չափորոշիչներ'!$G$6:$GE$68,4,FALSE),0)</f>
        <v>0</v>
      </c>
      <c r="AL920" s="93">
        <f>IFERROR(VLOOKUP(U920,'Վարկանիշային չափորոշիչներ'!$G$6:$GE$68,4,FALSE),0)</f>
        <v>0</v>
      </c>
      <c r="AM920" s="93">
        <f>IFERROR(VLOOKUP(V920,'Վարկանիշային չափորոշիչներ'!$G$6:$GE$68,4,FALSE),0)</f>
        <v>0</v>
      </c>
      <c r="AN920" s="93">
        <f t="shared" si="225"/>
        <v>0</v>
      </c>
    </row>
    <row r="921" spans="1:40" outlineLevel="2">
      <c r="A921" s="304">
        <v>1011</v>
      </c>
      <c r="B921" s="304">
        <v>11005</v>
      </c>
      <c r="C921" s="382" t="s">
        <v>995</v>
      </c>
      <c r="D921" s="306"/>
      <c r="E921" s="307"/>
      <c r="F921" s="241"/>
      <c r="G921" s="241"/>
      <c r="H921" s="241"/>
      <c r="I921" s="112"/>
      <c r="J921" s="112"/>
      <c r="K921" s="94"/>
      <c r="L921" s="94"/>
      <c r="M921" s="94"/>
      <c r="N921" s="94"/>
      <c r="O921" s="94"/>
      <c r="P921" s="94"/>
      <c r="Q921" s="94"/>
      <c r="R921" s="94"/>
      <c r="S921" s="94"/>
      <c r="T921" s="94"/>
      <c r="U921" s="94"/>
      <c r="V921" s="94"/>
      <c r="W921" s="93">
        <f t="shared" si="233"/>
        <v>0</v>
      </c>
      <c r="X921" s="108"/>
      <c r="Y921" s="108"/>
      <c r="Z921" s="108"/>
      <c r="AA921" s="108"/>
      <c r="AB921" s="93">
        <f>IFERROR(VLOOKUP(K921,'Վարկանիշային չափորոշիչներ'!$G$6:$GE$68,4,FALSE),0)</f>
        <v>0</v>
      </c>
      <c r="AC921" s="93">
        <f>IFERROR(VLOOKUP(L921,'Վարկանիշային չափորոշիչներ'!$G$6:$GE$68,4,FALSE),0)</f>
        <v>0</v>
      </c>
      <c r="AD921" s="93">
        <f>IFERROR(VLOOKUP(M921,'Վարկանիշային չափորոշիչներ'!$G$6:$GE$68,4,FALSE),0)</f>
        <v>0</v>
      </c>
      <c r="AE921" s="93">
        <f>IFERROR(VLOOKUP(N921,'Վարկանիշային չափորոշիչներ'!$G$6:$GE$68,4,FALSE),0)</f>
        <v>0</v>
      </c>
      <c r="AF921" s="93">
        <f>IFERROR(VLOOKUP(O921,'Վարկանիշային չափորոշիչներ'!$G$6:$GE$68,4,FALSE),0)</f>
        <v>0</v>
      </c>
      <c r="AG921" s="93">
        <f>IFERROR(VLOOKUP(P921,'Վարկանիշային չափորոշիչներ'!$G$6:$GE$68,4,FALSE),0)</f>
        <v>0</v>
      </c>
      <c r="AH921" s="93">
        <f>IFERROR(VLOOKUP(Q921,'Վարկանիշային չափորոշիչներ'!$G$6:$GE$68,4,FALSE),0)</f>
        <v>0</v>
      </c>
      <c r="AI921" s="93">
        <f>IFERROR(VLOOKUP(R921,'Վարկանիշային չափորոշիչներ'!$G$6:$GE$68,4,FALSE),0)</f>
        <v>0</v>
      </c>
      <c r="AJ921" s="93">
        <f>IFERROR(VLOOKUP(S921,'Վարկանիշային չափորոշիչներ'!$G$6:$GE$68,4,FALSE),0)</f>
        <v>0</v>
      </c>
      <c r="AK921" s="93">
        <f>IFERROR(VLOOKUP(T921,'Վարկանիշային չափորոշիչներ'!$G$6:$GE$68,4,FALSE),0)</f>
        <v>0</v>
      </c>
      <c r="AL921" s="93">
        <f>IFERROR(VLOOKUP(U921,'Վարկանիշային չափորոշիչներ'!$G$6:$GE$68,4,FALSE),0)</f>
        <v>0</v>
      </c>
      <c r="AM921" s="93">
        <f>IFERROR(VLOOKUP(V921,'Վարկանիշային չափորոշիչներ'!$G$6:$GE$68,4,FALSE),0)</f>
        <v>0</v>
      </c>
      <c r="AN921" s="93">
        <f t="shared" si="225"/>
        <v>0</v>
      </c>
    </row>
    <row r="922" spans="1:40" ht="24.75" outlineLevel="2">
      <c r="A922" s="304">
        <v>1011</v>
      </c>
      <c r="B922" s="304">
        <v>11007</v>
      </c>
      <c r="C922" s="382" t="s">
        <v>996</v>
      </c>
      <c r="D922" s="240"/>
      <c r="E922" s="240"/>
      <c r="F922" s="241"/>
      <c r="G922" s="241"/>
      <c r="H922" s="241"/>
      <c r="I922" s="112"/>
      <c r="J922" s="112"/>
      <c r="K922" s="94"/>
      <c r="L922" s="94"/>
      <c r="M922" s="94"/>
      <c r="N922" s="94"/>
      <c r="O922" s="94"/>
      <c r="P922" s="94"/>
      <c r="Q922" s="94"/>
      <c r="R922" s="94"/>
      <c r="S922" s="94"/>
      <c r="T922" s="94"/>
      <c r="U922" s="94"/>
      <c r="V922" s="94"/>
      <c r="W922" s="93">
        <f t="shared" si="233"/>
        <v>0</v>
      </c>
      <c r="X922" s="108"/>
      <c r="Y922" s="108"/>
      <c r="Z922" s="108"/>
      <c r="AA922" s="108"/>
      <c r="AB922" s="93">
        <f>IFERROR(VLOOKUP(K922,'Վարկանիշային չափորոշիչներ'!$G$6:$GE$68,4,FALSE),0)</f>
        <v>0</v>
      </c>
      <c r="AC922" s="93">
        <f>IFERROR(VLOOKUP(L922,'Վարկանիշային չափորոշիչներ'!$G$6:$GE$68,4,FALSE),0)</f>
        <v>0</v>
      </c>
      <c r="AD922" s="93">
        <f>IFERROR(VLOOKUP(M922,'Վարկանիշային չափորոշիչներ'!$G$6:$GE$68,4,FALSE),0)</f>
        <v>0</v>
      </c>
      <c r="AE922" s="93">
        <f>IFERROR(VLOOKUP(N922,'Վարկանիշային չափորոշիչներ'!$G$6:$GE$68,4,FALSE),0)</f>
        <v>0</v>
      </c>
      <c r="AF922" s="93">
        <f>IFERROR(VLOOKUP(O922,'Վարկանիշային չափորոշիչներ'!$G$6:$GE$68,4,FALSE),0)</f>
        <v>0</v>
      </c>
      <c r="AG922" s="93">
        <f>IFERROR(VLOOKUP(P922,'Վարկանիշային չափորոշիչներ'!$G$6:$GE$68,4,FALSE),0)</f>
        <v>0</v>
      </c>
      <c r="AH922" s="93">
        <f>IFERROR(VLOOKUP(Q922,'Վարկանիշային չափորոշիչներ'!$G$6:$GE$68,4,FALSE),0)</f>
        <v>0</v>
      </c>
      <c r="AI922" s="93">
        <f>IFERROR(VLOOKUP(R922,'Վարկանիշային չափորոշիչներ'!$G$6:$GE$68,4,FALSE),0)</f>
        <v>0</v>
      </c>
      <c r="AJ922" s="93">
        <f>IFERROR(VLOOKUP(S922,'Վարկանիշային չափորոշիչներ'!$G$6:$GE$68,4,FALSE),0)</f>
        <v>0</v>
      </c>
      <c r="AK922" s="93">
        <f>IFERROR(VLOOKUP(T922,'Վարկանիշային չափորոշիչներ'!$G$6:$GE$68,4,FALSE),0)</f>
        <v>0</v>
      </c>
      <c r="AL922" s="93">
        <f>IFERROR(VLOOKUP(U922,'Վարկանիշային չափորոշիչներ'!$G$6:$GE$68,4,FALSE),0)</f>
        <v>0</v>
      </c>
      <c r="AM922" s="93">
        <f>IFERROR(VLOOKUP(V922,'Վարկանիշային չափորոշիչներ'!$G$6:$GE$68,4,FALSE),0)</f>
        <v>0</v>
      </c>
      <c r="AN922" s="93">
        <f t="shared" si="225"/>
        <v>0</v>
      </c>
    </row>
    <row r="923" spans="1:40" ht="24.75" outlineLevel="2">
      <c r="A923" s="304">
        <v>1011</v>
      </c>
      <c r="B923" s="304">
        <v>11008</v>
      </c>
      <c r="C923" s="382" t="s">
        <v>997</v>
      </c>
      <c r="D923" s="308"/>
      <c r="E923" s="309"/>
      <c r="F923" s="241"/>
      <c r="G923" s="241"/>
      <c r="H923" s="241"/>
      <c r="I923" s="112"/>
      <c r="J923" s="112"/>
      <c r="K923" s="94"/>
      <c r="L923" s="94"/>
      <c r="M923" s="94"/>
      <c r="N923" s="94"/>
      <c r="O923" s="94"/>
      <c r="P923" s="94"/>
      <c r="Q923" s="94"/>
      <c r="R923" s="94"/>
      <c r="S923" s="94"/>
      <c r="T923" s="94"/>
      <c r="U923" s="94"/>
      <c r="V923" s="94"/>
      <c r="W923" s="93">
        <f t="shared" si="233"/>
        <v>0</v>
      </c>
      <c r="X923" s="108"/>
      <c r="Y923" s="108"/>
      <c r="Z923" s="108"/>
      <c r="AA923" s="108"/>
      <c r="AB923" s="93">
        <f>IFERROR(VLOOKUP(K923,'Վարկանիշային չափորոշիչներ'!$G$6:$GE$68,4,FALSE),0)</f>
        <v>0</v>
      </c>
      <c r="AC923" s="93">
        <f>IFERROR(VLOOKUP(L923,'Վարկանիշային չափորոշիչներ'!$G$6:$GE$68,4,FALSE),0)</f>
        <v>0</v>
      </c>
      <c r="AD923" s="93">
        <f>IFERROR(VLOOKUP(M923,'Վարկանիշային չափորոշիչներ'!$G$6:$GE$68,4,FALSE),0)</f>
        <v>0</v>
      </c>
      <c r="AE923" s="93">
        <f>IFERROR(VLOOKUP(N923,'Վարկանիշային չափորոշիչներ'!$G$6:$GE$68,4,FALSE),0)</f>
        <v>0</v>
      </c>
      <c r="AF923" s="93">
        <f>IFERROR(VLOOKUP(O923,'Վարկանիշային չափորոշիչներ'!$G$6:$GE$68,4,FALSE),0)</f>
        <v>0</v>
      </c>
      <c r="AG923" s="93">
        <f>IFERROR(VLOOKUP(P923,'Վարկանիշային չափորոշիչներ'!$G$6:$GE$68,4,FALSE),0)</f>
        <v>0</v>
      </c>
      <c r="AH923" s="93">
        <f>IFERROR(VLOOKUP(Q923,'Վարկանիշային չափորոշիչներ'!$G$6:$GE$68,4,FALSE),0)</f>
        <v>0</v>
      </c>
      <c r="AI923" s="93">
        <f>IFERROR(VLOOKUP(R923,'Վարկանիշային չափորոշիչներ'!$G$6:$GE$68,4,FALSE),0)</f>
        <v>0</v>
      </c>
      <c r="AJ923" s="93">
        <f>IFERROR(VLOOKUP(S923,'Վարկանիշային չափորոշիչներ'!$G$6:$GE$68,4,FALSE),0)</f>
        <v>0</v>
      </c>
      <c r="AK923" s="93">
        <f>IFERROR(VLOOKUP(T923,'Վարկանիշային չափորոշիչներ'!$G$6:$GE$68,4,FALSE),0)</f>
        <v>0</v>
      </c>
      <c r="AL923" s="93">
        <f>IFERROR(VLOOKUP(U923,'Վարկանիշային չափորոշիչներ'!$G$6:$GE$68,4,FALSE),0)</f>
        <v>0</v>
      </c>
      <c r="AM923" s="93">
        <f>IFERROR(VLOOKUP(V923,'Վարկանիշային չափորոշիչներ'!$G$6:$GE$68,4,FALSE),0)</f>
        <v>0</v>
      </c>
      <c r="AN923" s="93">
        <f t="shared" si="225"/>
        <v>0</v>
      </c>
    </row>
    <row r="924" spans="1:40" outlineLevel="2">
      <c r="A924" s="304">
        <v>1011</v>
      </c>
      <c r="B924" s="304">
        <v>11009</v>
      </c>
      <c r="C924" s="382" t="s">
        <v>998</v>
      </c>
      <c r="D924" s="308"/>
      <c r="E924" s="309"/>
      <c r="F924" s="241"/>
      <c r="G924" s="241"/>
      <c r="H924" s="241"/>
      <c r="I924" s="112"/>
      <c r="J924" s="112"/>
      <c r="K924" s="94"/>
      <c r="L924" s="94"/>
      <c r="M924" s="94"/>
      <c r="N924" s="94"/>
      <c r="O924" s="94"/>
      <c r="P924" s="94"/>
      <c r="Q924" s="94"/>
      <c r="R924" s="94"/>
      <c r="S924" s="94"/>
      <c r="T924" s="94"/>
      <c r="U924" s="94"/>
      <c r="V924" s="94"/>
      <c r="W924" s="93">
        <f t="shared" si="233"/>
        <v>0</v>
      </c>
      <c r="X924" s="108"/>
      <c r="Y924" s="108"/>
      <c r="Z924" s="108"/>
      <c r="AA924" s="108"/>
      <c r="AB924" s="93">
        <f>IFERROR(VLOOKUP(K924,'Վարկանիշային չափորոշիչներ'!$G$6:$GE$68,4,FALSE),0)</f>
        <v>0</v>
      </c>
      <c r="AC924" s="93">
        <f>IFERROR(VLOOKUP(L924,'Վարկանիշային չափորոշիչներ'!$G$6:$GE$68,4,FALSE),0)</f>
        <v>0</v>
      </c>
      <c r="AD924" s="93">
        <f>IFERROR(VLOOKUP(M924,'Վարկանիշային չափորոշիչներ'!$G$6:$GE$68,4,FALSE),0)</f>
        <v>0</v>
      </c>
      <c r="AE924" s="93">
        <f>IFERROR(VLOOKUP(N924,'Վարկանիշային չափորոշիչներ'!$G$6:$GE$68,4,FALSE),0)</f>
        <v>0</v>
      </c>
      <c r="AF924" s="93">
        <f>IFERROR(VLOOKUP(O924,'Վարկանիշային չափորոշիչներ'!$G$6:$GE$68,4,FALSE),0)</f>
        <v>0</v>
      </c>
      <c r="AG924" s="93">
        <f>IFERROR(VLOOKUP(P924,'Վարկանիշային չափորոշիչներ'!$G$6:$GE$68,4,FALSE),0)</f>
        <v>0</v>
      </c>
      <c r="AH924" s="93">
        <f>IFERROR(VLOOKUP(Q924,'Վարկանիշային չափորոշիչներ'!$G$6:$GE$68,4,FALSE),0)</f>
        <v>0</v>
      </c>
      <c r="AI924" s="93">
        <f>IFERROR(VLOOKUP(R924,'Վարկանիշային չափորոշիչներ'!$G$6:$GE$68,4,FALSE),0)</f>
        <v>0</v>
      </c>
      <c r="AJ924" s="93">
        <f>IFERROR(VLOOKUP(S924,'Վարկանիշային չափորոշիչներ'!$G$6:$GE$68,4,FALSE),0)</f>
        <v>0</v>
      </c>
      <c r="AK924" s="93">
        <f>IFERROR(VLOOKUP(T924,'Վարկանիշային չափորոշիչներ'!$G$6:$GE$68,4,FALSE),0)</f>
        <v>0</v>
      </c>
      <c r="AL924" s="93">
        <f>IFERROR(VLOOKUP(U924,'Վարկանիշային չափորոշիչներ'!$G$6:$GE$68,4,FALSE),0)</f>
        <v>0</v>
      </c>
      <c r="AM924" s="93">
        <f>IFERROR(VLOOKUP(V924,'Վարկանիշային չափորոշիչներ'!$G$6:$GE$68,4,FALSE),0)</f>
        <v>0</v>
      </c>
      <c r="AN924" s="93">
        <f t="shared" si="225"/>
        <v>0</v>
      </c>
    </row>
    <row r="925" spans="1:40" outlineLevel="2">
      <c r="A925" s="304">
        <v>1011</v>
      </c>
      <c r="B925" s="304">
        <v>12001</v>
      </c>
      <c r="C925" s="382" t="s">
        <v>999</v>
      </c>
      <c r="D925" s="305"/>
      <c r="E925" s="305"/>
      <c r="F925" s="241"/>
      <c r="G925" s="241"/>
      <c r="H925" s="241"/>
      <c r="I925" s="112"/>
      <c r="J925" s="112"/>
      <c r="K925" s="94"/>
      <c r="L925" s="94"/>
      <c r="M925" s="94"/>
      <c r="N925" s="94"/>
      <c r="O925" s="94"/>
      <c r="P925" s="94"/>
      <c r="Q925" s="94"/>
      <c r="R925" s="94"/>
      <c r="S925" s="94"/>
      <c r="T925" s="94"/>
      <c r="U925" s="94"/>
      <c r="V925" s="94"/>
      <c r="W925" s="93">
        <f t="shared" si="233"/>
        <v>0</v>
      </c>
      <c r="X925" s="108"/>
      <c r="Y925" s="108"/>
      <c r="Z925" s="108"/>
      <c r="AA925" s="108"/>
      <c r="AB925" s="93">
        <f>IFERROR(VLOOKUP(K925,'Վարկանիշային չափորոշիչներ'!$G$6:$GE$68,4,FALSE),0)</f>
        <v>0</v>
      </c>
      <c r="AC925" s="93">
        <f>IFERROR(VLOOKUP(L925,'Վարկանիշային չափորոշիչներ'!$G$6:$GE$68,4,FALSE),0)</f>
        <v>0</v>
      </c>
      <c r="AD925" s="93">
        <f>IFERROR(VLOOKUP(M925,'Վարկանիշային չափորոշիչներ'!$G$6:$GE$68,4,FALSE),0)</f>
        <v>0</v>
      </c>
      <c r="AE925" s="93">
        <f>IFERROR(VLOOKUP(N925,'Վարկանիշային չափորոշիչներ'!$G$6:$GE$68,4,FALSE),0)</f>
        <v>0</v>
      </c>
      <c r="AF925" s="93">
        <f>IFERROR(VLOOKUP(O925,'Վարկանիշային չափորոշիչներ'!$G$6:$GE$68,4,FALSE),0)</f>
        <v>0</v>
      </c>
      <c r="AG925" s="93">
        <f>IFERROR(VLOOKUP(P925,'Վարկանիշային չափորոշիչներ'!$G$6:$GE$68,4,FALSE),0)</f>
        <v>0</v>
      </c>
      <c r="AH925" s="93">
        <f>IFERROR(VLOOKUP(Q925,'Վարկանիշային չափորոշիչներ'!$G$6:$GE$68,4,FALSE),0)</f>
        <v>0</v>
      </c>
      <c r="AI925" s="93">
        <f>IFERROR(VLOOKUP(R925,'Վարկանիշային չափորոշիչներ'!$G$6:$GE$68,4,FALSE),0)</f>
        <v>0</v>
      </c>
      <c r="AJ925" s="93">
        <f>IFERROR(VLOOKUP(S925,'Վարկանիշային չափորոշիչներ'!$G$6:$GE$68,4,FALSE),0)</f>
        <v>0</v>
      </c>
      <c r="AK925" s="93">
        <f>IFERROR(VLOOKUP(T925,'Վարկանիշային չափորոշիչներ'!$G$6:$GE$68,4,FALSE),0)</f>
        <v>0</v>
      </c>
      <c r="AL925" s="93">
        <f>IFERROR(VLOOKUP(U925,'Վարկանիշային չափորոշիչներ'!$G$6:$GE$68,4,FALSE),0)</f>
        <v>0</v>
      </c>
      <c r="AM925" s="93">
        <f>IFERROR(VLOOKUP(V925,'Վարկանիշային չափորոշիչներ'!$G$6:$GE$68,4,FALSE),0)</f>
        <v>0</v>
      </c>
      <c r="AN925" s="93">
        <f t="shared" si="225"/>
        <v>0</v>
      </c>
    </row>
    <row r="926" spans="1:40" ht="36.75" outlineLevel="2">
      <c r="A926" s="304">
        <v>1011</v>
      </c>
      <c r="B926" s="239">
        <v>12010</v>
      </c>
      <c r="C926" s="372" t="s">
        <v>1000</v>
      </c>
      <c r="D926" s="285"/>
      <c r="E926" s="263"/>
      <c r="F926" s="241"/>
      <c r="G926" s="242"/>
      <c r="H926" s="241"/>
      <c r="I926" s="112"/>
      <c r="J926" s="112"/>
      <c r="K926" s="94"/>
      <c r="L926" s="94"/>
      <c r="M926" s="94"/>
      <c r="N926" s="94"/>
      <c r="O926" s="94"/>
      <c r="P926" s="94"/>
      <c r="Q926" s="94"/>
      <c r="R926" s="94"/>
      <c r="S926" s="94"/>
      <c r="T926" s="94"/>
      <c r="U926" s="94"/>
      <c r="V926" s="94"/>
      <c r="W926" s="93">
        <f t="shared" si="233"/>
        <v>0</v>
      </c>
      <c r="X926" s="108"/>
      <c r="Y926" s="108"/>
      <c r="Z926" s="108"/>
      <c r="AA926" s="108"/>
      <c r="AB926" s="93">
        <f>IFERROR(VLOOKUP(K926,'Վարկանիշային չափորոշիչներ'!$G$6:$GE$68,4,FALSE),0)</f>
        <v>0</v>
      </c>
      <c r="AC926" s="93">
        <f>IFERROR(VLOOKUP(L926,'Վարկանիշային չափորոշիչներ'!$G$6:$GE$68,4,FALSE),0)</f>
        <v>0</v>
      </c>
      <c r="AD926" s="93">
        <f>IFERROR(VLOOKUP(M926,'Վարկանիշային չափորոշիչներ'!$G$6:$GE$68,4,FALSE),0)</f>
        <v>0</v>
      </c>
      <c r="AE926" s="93">
        <f>IFERROR(VLOOKUP(N926,'Վարկանիշային չափորոշիչներ'!$G$6:$GE$68,4,FALSE),0)</f>
        <v>0</v>
      </c>
      <c r="AF926" s="93">
        <f>IFERROR(VLOOKUP(O926,'Վարկանիշային չափորոշիչներ'!$G$6:$GE$68,4,FALSE),0)</f>
        <v>0</v>
      </c>
      <c r="AG926" s="93">
        <f>IFERROR(VLOOKUP(P926,'Վարկանիշային չափորոշիչներ'!$G$6:$GE$68,4,FALSE),0)</f>
        <v>0</v>
      </c>
      <c r="AH926" s="93">
        <f>IFERROR(VLOOKUP(Q926,'Վարկանիշային չափորոշիչներ'!$G$6:$GE$68,4,FALSE),0)</f>
        <v>0</v>
      </c>
      <c r="AI926" s="93">
        <f>IFERROR(VLOOKUP(R926,'Վարկանիշային չափորոշիչներ'!$G$6:$GE$68,4,FALSE),0)</f>
        <v>0</v>
      </c>
      <c r="AJ926" s="93">
        <f>IFERROR(VLOOKUP(S926,'Վարկանիշային չափորոշիչներ'!$G$6:$GE$68,4,FALSE),0)</f>
        <v>0</v>
      </c>
      <c r="AK926" s="93">
        <f>IFERROR(VLOOKUP(T926,'Վարկանիշային չափորոշիչներ'!$G$6:$GE$68,4,FALSE),0)</f>
        <v>0</v>
      </c>
      <c r="AL926" s="93">
        <f>IFERROR(VLOOKUP(U926,'Վարկանիշային չափորոշիչներ'!$G$6:$GE$68,4,FALSE),0)</f>
        <v>0</v>
      </c>
      <c r="AM926" s="93">
        <f>IFERROR(VLOOKUP(V926,'Վարկանիշային չափորոշիչներ'!$G$6:$GE$68,4,FALSE),0)</f>
        <v>0</v>
      </c>
      <c r="AN926" s="93">
        <f t="shared" si="225"/>
        <v>0</v>
      </c>
    </row>
    <row r="927" spans="1:40" ht="24.75" outlineLevel="2">
      <c r="A927" s="304">
        <v>1011</v>
      </c>
      <c r="B927" s="239">
        <v>12011</v>
      </c>
      <c r="C927" s="372" t="s">
        <v>1001</v>
      </c>
      <c r="D927" s="285"/>
      <c r="E927" s="263"/>
      <c r="F927" s="241"/>
      <c r="G927" s="242"/>
      <c r="H927" s="241"/>
      <c r="I927" s="112"/>
      <c r="J927" s="112"/>
      <c r="K927" s="94"/>
      <c r="L927" s="94"/>
      <c r="M927" s="94"/>
      <c r="N927" s="94"/>
      <c r="O927" s="94"/>
      <c r="P927" s="94"/>
      <c r="Q927" s="94"/>
      <c r="R927" s="94"/>
      <c r="S927" s="94"/>
      <c r="T927" s="94"/>
      <c r="U927" s="94"/>
      <c r="V927" s="94"/>
      <c r="W927" s="93">
        <f t="shared" si="233"/>
        <v>0</v>
      </c>
      <c r="X927" s="108"/>
      <c r="Y927" s="108"/>
      <c r="Z927" s="108"/>
      <c r="AA927" s="108"/>
      <c r="AB927" s="93">
        <f>IFERROR(VLOOKUP(K927,'Վարկանիշային չափորոշիչներ'!$G$6:$GE$68,4,FALSE),0)</f>
        <v>0</v>
      </c>
      <c r="AC927" s="93">
        <f>IFERROR(VLOOKUP(L927,'Վարկանիշային չափորոշիչներ'!$G$6:$GE$68,4,FALSE),0)</f>
        <v>0</v>
      </c>
      <c r="AD927" s="93">
        <f>IFERROR(VLOOKUP(M927,'Վարկանիշային չափորոշիչներ'!$G$6:$GE$68,4,FALSE),0)</f>
        <v>0</v>
      </c>
      <c r="AE927" s="93">
        <f>IFERROR(VLOOKUP(N927,'Վարկանիշային չափորոշիչներ'!$G$6:$GE$68,4,FALSE),0)</f>
        <v>0</v>
      </c>
      <c r="AF927" s="93">
        <f>IFERROR(VLOOKUP(O927,'Վարկանիշային չափորոշիչներ'!$G$6:$GE$68,4,FALSE),0)</f>
        <v>0</v>
      </c>
      <c r="AG927" s="93">
        <f>IFERROR(VLOOKUP(P927,'Վարկանիշային չափորոշիչներ'!$G$6:$GE$68,4,FALSE),0)</f>
        <v>0</v>
      </c>
      <c r="AH927" s="93">
        <f>IFERROR(VLOOKUP(Q927,'Վարկանիշային չափորոշիչներ'!$G$6:$GE$68,4,FALSE),0)</f>
        <v>0</v>
      </c>
      <c r="AI927" s="93">
        <f>IFERROR(VLOOKUP(R927,'Վարկանիշային չափորոշիչներ'!$G$6:$GE$68,4,FALSE),0)</f>
        <v>0</v>
      </c>
      <c r="AJ927" s="93">
        <f>IFERROR(VLOOKUP(S927,'Վարկանիշային չափորոշիչներ'!$G$6:$GE$68,4,FALSE),0)</f>
        <v>0</v>
      </c>
      <c r="AK927" s="93">
        <f>IFERROR(VLOOKUP(T927,'Վարկանիշային չափորոշիչներ'!$G$6:$GE$68,4,FALSE),0)</f>
        <v>0</v>
      </c>
      <c r="AL927" s="93">
        <f>IFERROR(VLOOKUP(U927,'Վարկանիշային չափորոշիչներ'!$G$6:$GE$68,4,FALSE),0)</f>
        <v>0</v>
      </c>
      <c r="AM927" s="93">
        <f>IFERROR(VLOOKUP(V927,'Վարկանիշային չափորոշիչներ'!$G$6:$GE$68,4,FALSE),0)</f>
        <v>0</v>
      </c>
      <c r="AN927" s="93">
        <f t="shared" si="225"/>
        <v>0</v>
      </c>
    </row>
    <row r="928" spans="1:40" ht="36.75" outlineLevel="2">
      <c r="A928" s="304">
        <v>1011</v>
      </c>
      <c r="B928" s="239">
        <v>12007</v>
      </c>
      <c r="C928" s="372" t="s">
        <v>1002</v>
      </c>
      <c r="D928" s="240"/>
      <c r="E928" s="240"/>
      <c r="F928" s="241"/>
      <c r="G928" s="242"/>
      <c r="H928" s="242"/>
      <c r="I928" s="112"/>
      <c r="J928" s="112"/>
      <c r="K928" s="94"/>
      <c r="L928" s="94"/>
      <c r="M928" s="94"/>
      <c r="N928" s="94"/>
      <c r="O928" s="94"/>
      <c r="P928" s="94"/>
      <c r="Q928" s="94"/>
      <c r="R928" s="94"/>
      <c r="S928" s="94"/>
      <c r="T928" s="94"/>
      <c r="U928" s="94"/>
      <c r="V928" s="94"/>
      <c r="W928" s="93">
        <f t="shared" si="233"/>
        <v>0</v>
      </c>
      <c r="X928" s="108"/>
      <c r="Y928" s="108"/>
      <c r="Z928" s="108"/>
      <c r="AA928" s="108"/>
      <c r="AB928" s="93">
        <f>IFERROR(VLOOKUP(K928,'Վարկանիշային չափորոշիչներ'!$G$6:$GE$68,4,FALSE),0)</f>
        <v>0</v>
      </c>
      <c r="AC928" s="93">
        <f>IFERROR(VLOOKUP(L928,'Վարկանիշային չափորոշիչներ'!$G$6:$GE$68,4,FALSE),0)</f>
        <v>0</v>
      </c>
      <c r="AD928" s="93">
        <f>IFERROR(VLOOKUP(M928,'Վարկանիշային չափորոշիչներ'!$G$6:$GE$68,4,FALSE),0)</f>
        <v>0</v>
      </c>
      <c r="AE928" s="93">
        <f>IFERROR(VLOOKUP(N928,'Վարկանիշային չափորոշիչներ'!$G$6:$GE$68,4,FALSE),0)</f>
        <v>0</v>
      </c>
      <c r="AF928" s="93">
        <f>IFERROR(VLOOKUP(O928,'Վարկանիշային չափորոշիչներ'!$G$6:$GE$68,4,FALSE),0)</f>
        <v>0</v>
      </c>
      <c r="AG928" s="93">
        <f>IFERROR(VLOOKUP(P928,'Վարկանիշային չափորոշիչներ'!$G$6:$GE$68,4,FALSE),0)</f>
        <v>0</v>
      </c>
      <c r="AH928" s="93">
        <f>IFERROR(VLOOKUP(Q928,'Վարկանիշային չափորոշիչներ'!$G$6:$GE$68,4,FALSE),0)</f>
        <v>0</v>
      </c>
      <c r="AI928" s="93">
        <f>IFERROR(VLOOKUP(R928,'Վարկանիշային չափորոշիչներ'!$G$6:$GE$68,4,FALSE),0)</f>
        <v>0</v>
      </c>
      <c r="AJ928" s="93">
        <f>IFERROR(VLOOKUP(S928,'Վարկանիշային չափորոշիչներ'!$G$6:$GE$68,4,FALSE),0)</f>
        <v>0</v>
      </c>
      <c r="AK928" s="93">
        <f>IFERROR(VLOOKUP(T928,'Վարկանիշային չափորոշիչներ'!$G$6:$GE$68,4,FALSE),0)</f>
        <v>0</v>
      </c>
      <c r="AL928" s="93">
        <f>IFERROR(VLOOKUP(U928,'Վարկանիշային չափորոշիչներ'!$G$6:$GE$68,4,FALSE),0)</f>
        <v>0</v>
      </c>
      <c r="AM928" s="93">
        <f>IFERROR(VLOOKUP(V928,'Վարկանիշային չափորոշիչներ'!$G$6:$GE$68,4,FALSE),0)</f>
        <v>0</v>
      </c>
      <c r="AN928" s="93">
        <f t="shared" si="225"/>
        <v>0</v>
      </c>
    </row>
    <row r="929" spans="1:40" ht="24.75" outlineLevel="2">
      <c r="A929" s="304">
        <v>1011</v>
      </c>
      <c r="B929" s="239">
        <v>12008</v>
      </c>
      <c r="C929" s="372" t="s">
        <v>1003</v>
      </c>
      <c r="D929" s="240"/>
      <c r="E929" s="240"/>
      <c r="F929" s="241"/>
      <c r="G929" s="242"/>
      <c r="H929" s="242"/>
      <c r="I929" s="112"/>
      <c r="J929" s="112"/>
      <c r="K929" s="94"/>
      <c r="L929" s="94"/>
      <c r="M929" s="94"/>
      <c r="N929" s="94"/>
      <c r="O929" s="94"/>
      <c r="P929" s="94"/>
      <c r="Q929" s="94"/>
      <c r="R929" s="94"/>
      <c r="S929" s="94"/>
      <c r="T929" s="94"/>
      <c r="U929" s="94"/>
      <c r="V929" s="94"/>
      <c r="W929" s="93">
        <f t="shared" si="233"/>
        <v>0</v>
      </c>
      <c r="X929" s="108"/>
      <c r="Y929" s="108"/>
      <c r="Z929" s="108"/>
      <c r="AA929" s="108"/>
      <c r="AB929" s="93">
        <f>IFERROR(VLOOKUP(K929,'Վարկանիշային չափորոշիչներ'!$G$6:$GE$68,4,FALSE),0)</f>
        <v>0</v>
      </c>
      <c r="AC929" s="93">
        <f>IFERROR(VLOOKUP(L929,'Վարկանիշային չափորոշիչներ'!$G$6:$GE$68,4,FALSE),0)</f>
        <v>0</v>
      </c>
      <c r="AD929" s="93">
        <f>IFERROR(VLOOKUP(M929,'Վարկանիշային չափորոշիչներ'!$G$6:$GE$68,4,FALSE),0)</f>
        <v>0</v>
      </c>
      <c r="AE929" s="93">
        <f>IFERROR(VLOOKUP(N929,'Վարկանիշային չափորոշիչներ'!$G$6:$GE$68,4,FALSE),0)</f>
        <v>0</v>
      </c>
      <c r="AF929" s="93">
        <f>IFERROR(VLOOKUP(O929,'Վարկանիշային չափորոշիչներ'!$G$6:$GE$68,4,FALSE),0)</f>
        <v>0</v>
      </c>
      <c r="AG929" s="93">
        <f>IFERROR(VLOOKUP(P929,'Վարկանիշային չափորոշիչներ'!$G$6:$GE$68,4,FALSE),0)</f>
        <v>0</v>
      </c>
      <c r="AH929" s="93">
        <f>IFERROR(VLOOKUP(Q929,'Վարկանիշային չափորոշիչներ'!$G$6:$GE$68,4,FALSE),0)</f>
        <v>0</v>
      </c>
      <c r="AI929" s="93">
        <f>IFERROR(VLOOKUP(R929,'Վարկանիշային չափորոշիչներ'!$G$6:$GE$68,4,FALSE),0)</f>
        <v>0</v>
      </c>
      <c r="AJ929" s="93">
        <f>IFERROR(VLOOKUP(S929,'Վարկանիշային չափորոշիչներ'!$G$6:$GE$68,4,FALSE),0)</f>
        <v>0</v>
      </c>
      <c r="AK929" s="93">
        <f>IFERROR(VLOOKUP(T929,'Վարկանիշային չափորոշիչներ'!$G$6:$GE$68,4,FALSE),0)</f>
        <v>0</v>
      </c>
      <c r="AL929" s="93">
        <f>IFERROR(VLOOKUP(U929,'Վարկանիշային չափորոշիչներ'!$G$6:$GE$68,4,FALSE),0)</f>
        <v>0</v>
      </c>
      <c r="AM929" s="93">
        <f>IFERROR(VLOOKUP(V929,'Վարկանիշային չափորոշիչներ'!$G$6:$GE$68,4,FALSE),0)</f>
        <v>0</v>
      </c>
      <c r="AN929" s="93">
        <f t="shared" si="225"/>
        <v>0</v>
      </c>
    </row>
    <row r="930" spans="1:40" ht="36.75" outlineLevel="2">
      <c r="A930" s="304">
        <v>1011</v>
      </c>
      <c r="B930" s="239">
        <v>12009</v>
      </c>
      <c r="C930" s="372" t="s">
        <v>1004</v>
      </c>
      <c r="D930" s="240"/>
      <c r="E930" s="240"/>
      <c r="F930" s="241"/>
      <c r="G930" s="242"/>
      <c r="H930" s="242"/>
      <c r="I930" s="112"/>
      <c r="J930" s="112"/>
      <c r="K930" s="94"/>
      <c r="L930" s="94"/>
      <c r="M930" s="94"/>
      <c r="N930" s="94"/>
      <c r="O930" s="94"/>
      <c r="P930" s="94"/>
      <c r="Q930" s="94"/>
      <c r="R930" s="94"/>
      <c r="S930" s="94"/>
      <c r="T930" s="94"/>
      <c r="U930" s="94"/>
      <c r="V930" s="94"/>
      <c r="W930" s="93">
        <f t="shared" si="233"/>
        <v>0</v>
      </c>
      <c r="X930" s="108"/>
      <c r="Y930" s="108"/>
      <c r="Z930" s="108"/>
      <c r="AA930" s="108"/>
      <c r="AB930" s="93">
        <f>IFERROR(VLOOKUP(K930,'Վարկանիշային չափորոշիչներ'!$G$6:$GE$68,4,FALSE),0)</f>
        <v>0</v>
      </c>
      <c r="AC930" s="93">
        <f>IFERROR(VLOOKUP(L930,'Վարկանիշային չափորոշիչներ'!$G$6:$GE$68,4,FALSE),0)</f>
        <v>0</v>
      </c>
      <c r="AD930" s="93">
        <f>IFERROR(VLOOKUP(M930,'Վարկանիշային չափորոշիչներ'!$G$6:$GE$68,4,FALSE),0)</f>
        <v>0</v>
      </c>
      <c r="AE930" s="93">
        <f>IFERROR(VLOOKUP(N930,'Վարկանիշային չափորոշիչներ'!$G$6:$GE$68,4,FALSE),0)</f>
        <v>0</v>
      </c>
      <c r="AF930" s="93">
        <f>IFERROR(VLOOKUP(O930,'Վարկանիշային չափորոշիչներ'!$G$6:$GE$68,4,FALSE),0)</f>
        <v>0</v>
      </c>
      <c r="AG930" s="93">
        <f>IFERROR(VLOOKUP(P930,'Վարկանիշային չափորոշիչներ'!$G$6:$GE$68,4,FALSE),0)</f>
        <v>0</v>
      </c>
      <c r="AH930" s="93">
        <f>IFERROR(VLOOKUP(Q930,'Վարկանիշային չափորոշիչներ'!$G$6:$GE$68,4,FALSE),0)</f>
        <v>0</v>
      </c>
      <c r="AI930" s="93">
        <f>IFERROR(VLOOKUP(R930,'Վարկանիշային չափորոշիչներ'!$G$6:$GE$68,4,FALSE),0)</f>
        <v>0</v>
      </c>
      <c r="AJ930" s="93">
        <f>IFERROR(VLOOKUP(S930,'Վարկանիշային չափորոշիչներ'!$G$6:$GE$68,4,FALSE),0)</f>
        <v>0</v>
      </c>
      <c r="AK930" s="93">
        <f>IFERROR(VLOOKUP(T930,'Վարկանիշային չափորոշիչներ'!$G$6:$GE$68,4,FALSE),0)</f>
        <v>0</v>
      </c>
      <c r="AL930" s="93">
        <f>IFERROR(VLOOKUP(U930,'Վարկանիշային չափորոշիչներ'!$G$6:$GE$68,4,FALSE),0)</f>
        <v>0</v>
      </c>
      <c r="AM930" s="93">
        <f>IFERROR(VLOOKUP(V930,'Վարկանիշային չափորոշիչներ'!$G$6:$GE$68,4,FALSE),0)</f>
        <v>0</v>
      </c>
      <c r="AN930" s="93">
        <f t="shared" si="225"/>
        <v>0</v>
      </c>
    </row>
    <row r="931" spans="1:40" outlineLevel="1">
      <c r="A931" s="236">
        <v>1015</v>
      </c>
      <c r="B931" s="283"/>
      <c r="C931" s="381" t="s">
        <v>1005</v>
      </c>
      <c r="D931" s="286">
        <f>SUM(D932:D932)</f>
        <v>0</v>
      </c>
      <c r="E931" s="237">
        <f>SUM(E932:E932)</f>
        <v>0</v>
      </c>
      <c r="F931" s="238">
        <f t="shared" ref="F931:H931" si="234">SUM(F932:F932)</f>
        <v>0</v>
      </c>
      <c r="G931" s="238">
        <f t="shared" si="234"/>
        <v>0</v>
      </c>
      <c r="H931" s="238">
        <f t="shared" si="234"/>
        <v>0</v>
      </c>
      <c r="I931" s="114" t="s">
        <v>79</v>
      </c>
      <c r="J931" s="114" t="s">
        <v>79</v>
      </c>
      <c r="K931" s="114" t="s">
        <v>79</v>
      </c>
      <c r="L931" s="114" t="s">
        <v>79</v>
      </c>
      <c r="M931" s="114" t="s">
        <v>79</v>
      </c>
      <c r="N931" s="114" t="s">
        <v>79</v>
      </c>
      <c r="O931" s="114" t="s">
        <v>79</v>
      </c>
      <c r="P931" s="114" t="s">
        <v>79</v>
      </c>
      <c r="Q931" s="114" t="s">
        <v>79</v>
      </c>
      <c r="R931" s="114" t="s">
        <v>79</v>
      </c>
      <c r="S931" s="114" t="s">
        <v>79</v>
      </c>
      <c r="T931" s="114" t="s">
        <v>79</v>
      </c>
      <c r="U931" s="114" t="s">
        <v>79</v>
      </c>
      <c r="V931" s="114" t="s">
        <v>79</v>
      </c>
      <c r="W931" s="114" t="s">
        <v>79</v>
      </c>
      <c r="X931" s="108"/>
      <c r="Y931" s="108"/>
      <c r="Z931" s="108"/>
      <c r="AA931" s="108"/>
      <c r="AB931" s="93">
        <f>IFERROR(VLOOKUP(K931,'Վարկանիշային չափորոշիչներ'!$G$6:$GE$68,4,FALSE),0)</f>
        <v>0</v>
      </c>
      <c r="AC931" s="93">
        <f>IFERROR(VLOOKUP(L931,'Վարկանիշային չափորոշիչներ'!$G$6:$GE$68,4,FALSE),0)</f>
        <v>0</v>
      </c>
      <c r="AD931" s="93">
        <f>IFERROR(VLOOKUP(M931,'Վարկանիշային չափորոշիչներ'!$G$6:$GE$68,4,FALSE),0)</f>
        <v>0</v>
      </c>
      <c r="AE931" s="93">
        <f>IFERROR(VLOOKUP(N931,'Վարկանիշային չափորոշիչներ'!$G$6:$GE$68,4,FALSE),0)</f>
        <v>0</v>
      </c>
      <c r="AF931" s="93">
        <f>IFERROR(VLOOKUP(O931,'Վարկանիշային չափորոշիչներ'!$G$6:$GE$68,4,FALSE),0)</f>
        <v>0</v>
      </c>
      <c r="AG931" s="93">
        <f>IFERROR(VLOOKUP(P931,'Վարկանիշային չափորոշիչներ'!$G$6:$GE$68,4,FALSE),0)</f>
        <v>0</v>
      </c>
      <c r="AH931" s="93">
        <f>IFERROR(VLOOKUP(Q931,'Վարկանիշային չափորոշիչներ'!$G$6:$GE$68,4,FALSE),0)</f>
        <v>0</v>
      </c>
      <c r="AI931" s="93">
        <f>IFERROR(VLOOKUP(R931,'Վարկանիշային չափորոշիչներ'!$G$6:$GE$68,4,FALSE),0)</f>
        <v>0</v>
      </c>
      <c r="AJ931" s="93">
        <f>IFERROR(VLOOKUP(S931,'Վարկանիշային չափորոշիչներ'!$G$6:$GE$68,4,FALSE),0)</f>
        <v>0</v>
      </c>
      <c r="AK931" s="93">
        <f>IFERROR(VLOOKUP(T931,'Վարկանիշային չափորոշիչներ'!$G$6:$GE$68,4,FALSE),0)</f>
        <v>0</v>
      </c>
      <c r="AL931" s="93">
        <f>IFERROR(VLOOKUP(U931,'Վարկանիշային չափորոշիչներ'!$G$6:$GE$68,4,FALSE),0)</f>
        <v>0</v>
      </c>
      <c r="AM931" s="93">
        <f>IFERROR(VLOOKUP(V931,'Վարկանիշային չափորոշիչներ'!$G$6:$GE$68,4,FALSE),0)</f>
        <v>0</v>
      </c>
      <c r="AN931" s="93">
        <f t="shared" si="225"/>
        <v>0</v>
      </c>
    </row>
    <row r="932" spans="1:40" ht="24.75" outlineLevel="2">
      <c r="A932" s="239">
        <v>1015</v>
      </c>
      <c r="B932" s="239">
        <v>12001</v>
      </c>
      <c r="C932" s="372" t="s">
        <v>1006</v>
      </c>
      <c r="D932" s="240"/>
      <c r="E932" s="240"/>
      <c r="F932" s="241"/>
      <c r="G932" s="242"/>
      <c r="H932" s="242"/>
      <c r="I932" s="112"/>
      <c r="J932" s="112"/>
      <c r="K932" s="94"/>
      <c r="L932" s="94"/>
      <c r="M932" s="94"/>
      <c r="N932" s="94"/>
      <c r="O932" s="94"/>
      <c r="P932" s="94"/>
      <c r="Q932" s="94"/>
      <c r="R932" s="94"/>
      <c r="S932" s="94"/>
      <c r="T932" s="94"/>
      <c r="U932" s="94"/>
      <c r="V932" s="94"/>
      <c r="W932" s="93">
        <f>AN932</f>
        <v>0</v>
      </c>
      <c r="X932" s="108"/>
      <c r="Y932" s="108"/>
      <c r="Z932" s="108"/>
      <c r="AA932" s="108"/>
      <c r="AB932" s="93">
        <f>IFERROR(VLOOKUP(K932,'Վարկանիշային չափորոշիչներ'!$G$6:$GE$68,4,FALSE),0)</f>
        <v>0</v>
      </c>
      <c r="AC932" s="93">
        <f>IFERROR(VLOOKUP(L932,'Վարկանիշային չափորոշիչներ'!$G$6:$GE$68,4,FALSE),0)</f>
        <v>0</v>
      </c>
      <c r="AD932" s="93">
        <f>IFERROR(VLOOKUP(M932,'Վարկանիշային չափորոշիչներ'!$G$6:$GE$68,4,FALSE),0)</f>
        <v>0</v>
      </c>
      <c r="AE932" s="93">
        <f>IFERROR(VLOOKUP(N932,'Վարկանիշային չափորոշիչներ'!$G$6:$GE$68,4,FALSE),0)</f>
        <v>0</v>
      </c>
      <c r="AF932" s="93">
        <f>IFERROR(VLOOKUP(O932,'Վարկանիշային չափորոշիչներ'!$G$6:$GE$68,4,FALSE),0)</f>
        <v>0</v>
      </c>
      <c r="AG932" s="93">
        <f>IFERROR(VLOOKUP(P932,'Վարկանիշային չափորոշիչներ'!$G$6:$GE$68,4,FALSE),0)</f>
        <v>0</v>
      </c>
      <c r="AH932" s="93">
        <f>IFERROR(VLOOKUP(Q932,'Վարկանիշային չափորոշիչներ'!$G$6:$GE$68,4,FALSE),0)</f>
        <v>0</v>
      </c>
      <c r="AI932" s="93">
        <f>IFERROR(VLOOKUP(R932,'Վարկանիշային չափորոշիչներ'!$G$6:$GE$68,4,FALSE),0)</f>
        <v>0</v>
      </c>
      <c r="AJ932" s="93">
        <f>IFERROR(VLOOKUP(S932,'Վարկանիշային չափորոշիչներ'!$G$6:$GE$68,4,FALSE),0)</f>
        <v>0</v>
      </c>
      <c r="AK932" s="93">
        <f>IFERROR(VLOOKUP(T932,'Վարկանիշային չափորոշիչներ'!$G$6:$GE$68,4,FALSE),0)</f>
        <v>0</v>
      </c>
      <c r="AL932" s="93">
        <f>IFERROR(VLOOKUP(U932,'Վարկանիշային չափորոշիչներ'!$G$6:$GE$68,4,FALSE),0)</f>
        <v>0</v>
      </c>
      <c r="AM932" s="93">
        <f>IFERROR(VLOOKUP(V932,'Վարկանիշային չափորոշիչներ'!$G$6:$GE$68,4,FALSE),0)</f>
        <v>0</v>
      </c>
      <c r="AN932" s="93">
        <f t="shared" si="225"/>
        <v>0</v>
      </c>
    </row>
    <row r="933" spans="1:40" ht="36.75" outlineLevel="1">
      <c r="A933" s="236">
        <v>1032</v>
      </c>
      <c r="B933" s="283"/>
      <c r="C933" s="381" t="s">
        <v>1007</v>
      </c>
      <c r="D933" s="237">
        <f>SUM(D934:D941)</f>
        <v>0</v>
      </c>
      <c r="E933" s="237">
        <f>SUM(E934:E941)</f>
        <v>0</v>
      </c>
      <c r="F933" s="238">
        <f t="shared" ref="F933:H933" si="235">SUM(F934:F941)</f>
        <v>0</v>
      </c>
      <c r="G933" s="238">
        <f t="shared" si="235"/>
        <v>0</v>
      </c>
      <c r="H933" s="238">
        <f t="shared" si="235"/>
        <v>0</v>
      </c>
      <c r="I933" s="114" t="s">
        <v>79</v>
      </c>
      <c r="J933" s="114" t="s">
        <v>79</v>
      </c>
      <c r="K933" s="114" t="s">
        <v>79</v>
      </c>
      <c r="L933" s="114" t="s">
        <v>79</v>
      </c>
      <c r="M933" s="114" t="s">
        <v>79</v>
      </c>
      <c r="N933" s="114" t="s">
        <v>79</v>
      </c>
      <c r="O933" s="114" t="s">
        <v>79</v>
      </c>
      <c r="P933" s="114" t="s">
        <v>79</v>
      </c>
      <c r="Q933" s="114" t="s">
        <v>79</v>
      </c>
      <c r="R933" s="114" t="s">
        <v>79</v>
      </c>
      <c r="S933" s="114" t="s">
        <v>79</v>
      </c>
      <c r="T933" s="114" t="s">
        <v>79</v>
      </c>
      <c r="U933" s="114" t="s">
        <v>79</v>
      </c>
      <c r="V933" s="114" t="s">
        <v>79</v>
      </c>
      <c r="W933" s="114" t="s">
        <v>79</v>
      </c>
      <c r="X933" s="108"/>
      <c r="Y933" s="108"/>
      <c r="Z933" s="108"/>
      <c r="AA933" s="108"/>
      <c r="AB933" s="93">
        <f>IFERROR(VLOOKUP(K933,'Վարկանիշային չափորոշիչներ'!$G$6:$GE$68,4,FALSE),0)</f>
        <v>0</v>
      </c>
      <c r="AC933" s="93">
        <f>IFERROR(VLOOKUP(L933,'Վարկանիշային չափորոշիչներ'!$G$6:$GE$68,4,FALSE),0)</f>
        <v>0</v>
      </c>
      <c r="AD933" s="93">
        <f>IFERROR(VLOOKUP(M933,'Վարկանիշային չափորոշիչներ'!$G$6:$GE$68,4,FALSE),0)</f>
        <v>0</v>
      </c>
      <c r="AE933" s="93">
        <f>IFERROR(VLOOKUP(N933,'Վարկանիշային չափորոշիչներ'!$G$6:$GE$68,4,FALSE),0)</f>
        <v>0</v>
      </c>
      <c r="AF933" s="93">
        <f>IFERROR(VLOOKUP(O933,'Վարկանիշային չափորոշիչներ'!$G$6:$GE$68,4,FALSE),0)</f>
        <v>0</v>
      </c>
      <c r="AG933" s="93">
        <f>IFERROR(VLOOKUP(P933,'Վարկանիշային չափորոշիչներ'!$G$6:$GE$68,4,FALSE),0)</f>
        <v>0</v>
      </c>
      <c r="AH933" s="93">
        <f>IFERROR(VLOOKUP(Q933,'Վարկանիշային չափորոշիչներ'!$G$6:$GE$68,4,FALSE),0)</f>
        <v>0</v>
      </c>
      <c r="AI933" s="93">
        <f>IFERROR(VLOOKUP(R933,'Վարկանիշային չափորոշիչներ'!$G$6:$GE$68,4,FALSE),0)</f>
        <v>0</v>
      </c>
      <c r="AJ933" s="93">
        <f>IFERROR(VLOOKUP(S933,'Վարկանիշային չափորոշիչներ'!$G$6:$GE$68,4,FALSE),0)</f>
        <v>0</v>
      </c>
      <c r="AK933" s="93">
        <f>IFERROR(VLOOKUP(T933,'Վարկանիշային չափորոշիչներ'!$G$6:$GE$68,4,FALSE),0)</f>
        <v>0</v>
      </c>
      <c r="AL933" s="93">
        <f>IFERROR(VLOOKUP(U933,'Վարկանիշային չափորոշիչներ'!$G$6:$GE$68,4,FALSE),0)</f>
        <v>0</v>
      </c>
      <c r="AM933" s="93">
        <f>IFERROR(VLOOKUP(V933,'Վարկանիշային չափորոշիչներ'!$G$6:$GE$68,4,FALSE),0)</f>
        <v>0</v>
      </c>
      <c r="AN933" s="93">
        <f t="shared" si="225"/>
        <v>0</v>
      </c>
    </row>
    <row r="934" spans="1:40" ht="24.75" outlineLevel="2">
      <c r="A934" s="239">
        <v>1032</v>
      </c>
      <c r="B934" s="239">
        <v>11001</v>
      </c>
      <c r="C934" s="372" t="s">
        <v>1008</v>
      </c>
      <c r="D934" s="240"/>
      <c r="E934" s="240"/>
      <c r="F934" s="242"/>
      <c r="G934" s="242"/>
      <c r="H934" s="242"/>
      <c r="I934" s="112"/>
      <c r="J934" s="112"/>
      <c r="K934" s="94"/>
      <c r="L934" s="94"/>
      <c r="M934" s="94"/>
      <c r="N934" s="94"/>
      <c r="O934" s="94"/>
      <c r="P934" s="94"/>
      <c r="Q934" s="94"/>
      <c r="R934" s="94"/>
      <c r="S934" s="94"/>
      <c r="T934" s="94"/>
      <c r="U934" s="94"/>
      <c r="V934" s="94"/>
      <c r="W934" s="93">
        <f t="shared" ref="W934:W941" si="236">AN934</f>
        <v>0</v>
      </c>
      <c r="X934" s="108"/>
      <c r="Y934" s="108"/>
      <c r="Z934" s="108"/>
      <c r="AA934" s="108"/>
      <c r="AB934" s="93">
        <f>IFERROR(VLOOKUP(K934,'Վարկանիշային չափորոշիչներ'!$G$6:$GE$68,4,FALSE),0)</f>
        <v>0</v>
      </c>
      <c r="AC934" s="93">
        <f>IFERROR(VLOOKUP(L934,'Վարկանիշային չափորոշիչներ'!$G$6:$GE$68,4,FALSE),0)</f>
        <v>0</v>
      </c>
      <c r="AD934" s="93">
        <f>IFERROR(VLOOKUP(M934,'Վարկանիշային չափորոշիչներ'!$G$6:$GE$68,4,FALSE),0)</f>
        <v>0</v>
      </c>
      <c r="AE934" s="93">
        <f>IFERROR(VLOOKUP(N934,'Վարկանիշային չափորոշիչներ'!$G$6:$GE$68,4,FALSE),0)</f>
        <v>0</v>
      </c>
      <c r="AF934" s="93">
        <f>IFERROR(VLOOKUP(O934,'Վարկանիշային չափորոշիչներ'!$G$6:$GE$68,4,FALSE),0)</f>
        <v>0</v>
      </c>
      <c r="AG934" s="93">
        <f>IFERROR(VLOOKUP(P934,'Վարկանիշային չափորոշիչներ'!$G$6:$GE$68,4,FALSE),0)</f>
        <v>0</v>
      </c>
      <c r="AH934" s="93">
        <f>IFERROR(VLOOKUP(Q934,'Վարկանիշային չափորոշիչներ'!$G$6:$GE$68,4,FALSE),0)</f>
        <v>0</v>
      </c>
      <c r="AI934" s="93">
        <f>IFERROR(VLOOKUP(R934,'Վարկանիշային չափորոշիչներ'!$G$6:$GE$68,4,FALSE),0)</f>
        <v>0</v>
      </c>
      <c r="AJ934" s="93">
        <f>IFERROR(VLOOKUP(S934,'Վարկանիշային չափորոշիչներ'!$G$6:$GE$68,4,FALSE),0)</f>
        <v>0</v>
      </c>
      <c r="AK934" s="93">
        <f>IFERROR(VLOOKUP(T934,'Վարկանիշային չափորոշիչներ'!$G$6:$GE$68,4,FALSE),0)</f>
        <v>0</v>
      </c>
      <c r="AL934" s="93">
        <f>IFERROR(VLOOKUP(U934,'Վարկանիշային չափորոշիչներ'!$G$6:$GE$68,4,FALSE),0)</f>
        <v>0</v>
      </c>
      <c r="AM934" s="93">
        <f>IFERROR(VLOOKUP(V934,'Վարկանիշային չափորոշիչներ'!$G$6:$GE$68,4,FALSE),0)</f>
        <v>0</v>
      </c>
      <c r="AN934" s="93">
        <f t="shared" si="225"/>
        <v>0</v>
      </c>
    </row>
    <row r="935" spans="1:40" ht="24.75" outlineLevel="2">
      <c r="A935" s="304">
        <v>1032</v>
      </c>
      <c r="B935" s="304">
        <v>11002</v>
      </c>
      <c r="C935" s="382" t="s">
        <v>1009</v>
      </c>
      <c r="D935" s="240"/>
      <c r="E935" s="240"/>
      <c r="F935" s="241"/>
      <c r="G935" s="241"/>
      <c r="H935" s="241"/>
      <c r="I935" s="112"/>
      <c r="J935" s="112"/>
      <c r="K935" s="94"/>
      <c r="L935" s="94"/>
      <c r="M935" s="94"/>
      <c r="N935" s="94"/>
      <c r="O935" s="94"/>
      <c r="P935" s="94"/>
      <c r="Q935" s="94"/>
      <c r="R935" s="94"/>
      <c r="S935" s="94"/>
      <c r="T935" s="94"/>
      <c r="U935" s="94"/>
      <c r="V935" s="94"/>
      <c r="W935" s="93">
        <f t="shared" si="236"/>
        <v>0</v>
      </c>
      <c r="X935" s="108"/>
      <c r="Y935" s="108"/>
      <c r="Z935" s="108"/>
      <c r="AA935" s="108"/>
      <c r="AB935" s="93">
        <f>IFERROR(VLOOKUP(K935,'Վարկանիշային չափորոշիչներ'!$G$6:$GE$68,4,FALSE),0)</f>
        <v>0</v>
      </c>
      <c r="AC935" s="93">
        <f>IFERROR(VLOOKUP(L935,'Վարկանիշային չափորոշիչներ'!$G$6:$GE$68,4,FALSE),0)</f>
        <v>0</v>
      </c>
      <c r="AD935" s="93">
        <f>IFERROR(VLOOKUP(M935,'Վարկանիշային չափորոշիչներ'!$G$6:$GE$68,4,FALSE),0)</f>
        <v>0</v>
      </c>
      <c r="AE935" s="93">
        <f>IFERROR(VLOOKUP(N935,'Վարկանիշային չափորոշիչներ'!$G$6:$GE$68,4,FALSE),0)</f>
        <v>0</v>
      </c>
      <c r="AF935" s="93">
        <f>IFERROR(VLOOKUP(O935,'Վարկանիշային չափորոշիչներ'!$G$6:$GE$68,4,FALSE),0)</f>
        <v>0</v>
      </c>
      <c r="AG935" s="93">
        <f>IFERROR(VLOOKUP(P935,'Վարկանիշային չափորոշիչներ'!$G$6:$GE$68,4,FALSE),0)</f>
        <v>0</v>
      </c>
      <c r="AH935" s="93">
        <f>IFERROR(VLOOKUP(Q935,'Վարկանիշային չափորոշիչներ'!$G$6:$GE$68,4,FALSE),0)</f>
        <v>0</v>
      </c>
      <c r="AI935" s="93">
        <f>IFERROR(VLOOKUP(R935,'Վարկանիշային չափորոշիչներ'!$G$6:$GE$68,4,FALSE),0)</f>
        <v>0</v>
      </c>
      <c r="AJ935" s="93">
        <f>IFERROR(VLOOKUP(S935,'Վարկանիշային չափորոշիչներ'!$G$6:$GE$68,4,FALSE),0)</f>
        <v>0</v>
      </c>
      <c r="AK935" s="93">
        <f>IFERROR(VLOOKUP(T935,'Վարկանիշային չափորոշիչներ'!$G$6:$GE$68,4,FALSE),0)</f>
        <v>0</v>
      </c>
      <c r="AL935" s="93">
        <f>IFERROR(VLOOKUP(U935,'Վարկանիշային չափորոշիչներ'!$G$6:$GE$68,4,FALSE),0)</f>
        <v>0</v>
      </c>
      <c r="AM935" s="93">
        <f>IFERROR(VLOOKUP(V935,'Վարկանիշային չափորոշիչներ'!$G$6:$GE$68,4,FALSE),0)</f>
        <v>0</v>
      </c>
      <c r="AN935" s="93">
        <f t="shared" si="225"/>
        <v>0</v>
      </c>
    </row>
    <row r="936" spans="1:40" ht="24.75" outlineLevel="2">
      <c r="A936" s="239">
        <v>1032</v>
      </c>
      <c r="B936" s="239">
        <v>11003</v>
      </c>
      <c r="C936" s="372" t="s">
        <v>1010</v>
      </c>
      <c r="D936" s="240"/>
      <c r="E936" s="240"/>
      <c r="F936" s="241"/>
      <c r="G936" s="242"/>
      <c r="H936" s="242"/>
      <c r="I936" s="112"/>
      <c r="J936" s="112"/>
      <c r="K936" s="94"/>
      <c r="L936" s="94"/>
      <c r="M936" s="94"/>
      <c r="N936" s="94"/>
      <c r="O936" s="94"/>
      <c r="P936" s="94"/>
      <c r="Q936" s="94"/>
      <c r="R936" s="94"/>
      <c r="S936" s="94"/>
      <c r="T936" s="94"/>
      <c r="U936" s="94"/>
      <c r="V936" s="94"/>
      <c r="W936" s="93">
        <f t="shared" si="236"/>
        <v>0</v>
      </c>
      <c r="X936" s="108"/>
      <c r="Y936" s="108"/>
      <c r="Z936" s="108"/>
      <c r="AA936" s="108"/>
      <c r="AB936" s="93">
        <f>IFERROR(VLOOKUP(K936,'Վարկանիշային չափորոշիչներ'!$G$6:$GE$68,4,FALSE),0)</f>
        <v>0</v>
      </c>
      <c r="AC936" s="93">
        <f>IFERROR(VLOOKUP(L936,'Վարկանիշային չափորոշիչներ'!$G$6:$GE$68,4,FALSE),0)</f>
        <v>0</v>
      </c>
      <c r="AD936" s="93">
        <f>IFERROR(VLOOKUP(M936,'Վարկանիշային չափորոշիչներ'!$G$6:$GE$68,4,FALSE),0)</f>
        <v>0</v>
      </c>
      <c r="AE936" s="93">
        <f>IFERROR(VLOOKUP(N936,'Վարկանիշային չափորոշիչներ'!$G$6:$GE$68,4,FALSE),0)</f>
        <v>0</v>
      </c>
      <c r="AF936" s="93">
        <f>IFERROR(VLOOKUP(O936,'Վարկանիշային չափորոշիչներ'!$G$6:$GE$68,4,FALSE),0)</f>
        <v>0</v>
      </c>
      <c r="AG936" s="93">
        <f>IFERROR(VLOOKUP(P936,'Վարկանիշային չափորոշիչներ'!$G$6:$GE$68,4,FALSE),0)</f>
        <v>0</v>
      </c>
      <c r="AH936" s="93">
        <f>IFERROR(VLOOKUP(Q936,'Վարկանիշային չափորոշիչներ'!$G$6:$GE$68,4,FALSE),0)</f>
        <v>0</v>
      </c>
      <c r="AI936" s="93">
        <f>IFERROR(VLOOKUP(R936,'Վարկանիշային չափորոշիչներ'!$G$6:$GE$68,4,FALSE),0)</f>
        <v>0</v>
      </c>
      <c r="AJ936" s="93">
        <f>IFERROR(VLOOKUP(S936,'Վարկանիշային չափորոշիչներ'!$G$6:$GE$68,4,FALSE),0)</f>
        <v>0</v>
      </c>
      <c r="AK936" s="93">
        <f>IFERROR(VLOOKUP(T936,'Վարկանիշային չափորոշիչներ'!$G$6:$GE$68,4,FALSE),0)</f>
        <v>0</v>
      </c>
      <c r="AL936" s="93">
        <f>IFERROR(VLOOKUP(U936,'Վարկանիշային չափորոշիչներ'!$G$6:$GE$68,4,FALSE),0)</f>
        <v>0</v>
      </c>
      <c r="AM936" s="93">
        <f>IFERROR(VLOOKUP(V936,'Վարկանիշային չափորոշիչներ'!$G$6:$GE$68,4,FALSE),0)</f>
        <v>0</v>
      </c>
      <c r="AN936" s="93">
        <f t="shared" si="225"/>
        <v>0</v>
      </c>
    </row>
    <row r="937" spans="1:40" ht="24.75" outlineLevel="2">
      <c r="A937" s="239">
        <v>1032</v>
      </c>
      <c r="B937" s="239">
        <v>11004</v>
      </c>
      <c r="C937" s="372" t="s">
        <v>1011</v>
      </c>
      <c r="D937" s="240"/>
      <c r="E937" s="240"/>
      <c r="F937" s="241"/>
      <c r="G937" s="242"/>
      <c r="H937" s="242"/>
      <c r="I937" s="112"/>
      <c r="J937" s="112"/>
      <c r="K937" s="94"/>
      <c r="L937" s="94"/>
      <c r="M937" s="94"/>
      <c r="N937" s="94"/>
      <c r="O937" s="94"/>
      <c r="P937" s="94"/>
      <c r="Q937" s="94"/>
      <c r="R937" s="94"/>
      <c r="S937" s="94"/>
      <c r="T937" s="94"/>
      <c r="U937" s="94"/>
      <c r="V937" s="94"/>
      <c r="W937" s="93">
        <f t="shared" si="236"/>
        <v>0</v>
      </c>
      <c r="X937" s="108"/>
      <c r="Y937" s="108"/>
      <c r="Z937" s="108"/>
      <c r="AA937" s="108"/>
      <c r="AB937" s="93">
        <f>IFERROR(VLOOKUP(K937,'Վարկանիշային չափորոշիչներ'!$G$6:$GE$68,4,FALSE),0)</f>
        <v>0</v>
      </c>
      <c r="AC937" s="93">
        <f>IFERROR(VLOOKUP(L937,'Վարկանիշային չափորոշիչներ'!$G$6:$GE$68,4,FALSE),0)</f>
        <v>0</v>
      </c>
      <c r="AD937" s="93">
        <f>IFERROR(VLOOKUP(M937,'Վարկանիշային չափորոշիչներ'!$G$6:$GE$68,4,FALSE),0)</f>
        <v>0</v>
      </c>
      <c r="AE937" s="93">
        <f>IFERROR(VLOOKUP(N937,'Վարկանիշային չափորոշիչներ'!$G$6:$GE$68,4,FALSE),0)</f>
        <v>0</v>
      </c>
      <c r="AF937" s="93">
        <f>IFERROR(VLOOKUP(O937,'Վարկանիշային չափորոշիչներ'!$G$6:$GE$68,4,FALSE),0)</f>
        <v>0</v>
      </c>
      <c r="AG937" s="93">
        <f>IFERROR(VLOOKUP(P937,'Վարկանիշային չափորոշիչներ'!$G$6:$GE$68,4,FALSE),0)</f>
        <v>0</v>
      </c>
      <c r="AH937" s="93">
        <f>IFERROR(VLOOKUP(Q937,'Վարկանիշային չափորոշիչներ'!$G$6:$GE$68,4,FALSE),0)</f>
        <v>0</v>
      </c>
      <c r="AI937" s="93">
        <f>IFERROR(VLOOKUP(R937,'Վարկանիշային չափորոշիչներ'!$G$6:$GE$68,4,FALSE),0)</f>
        <v>0</v>
      </c>
      <c r="AJ937" s="93">
        <f>IFERROR(VLOOKUP(S937,'Վարկանիշային չափորոշիչներ'!$G$6:$GE$68,4,FALSE),0)</f>
        <v>0</v>
      </c>
      <c r="AK937" s="93">
        <f>IFERROR(VLOOKUP(T937,'Վարկանիշային չափորոշիչներ'!$G$6:$GE$68,4,FALSE),0)</f>
        <v>0</v>
      </c>
      <c r="AL937" s="93">
        <f>IFERROR(VLOOKUP(U937,'Վարկանիշային չափորոշիչներ'!$G$6:$GE$68,4,FALSE),0)</f>
        <v>0</v>
      </c>
      <c r="AM937" s="93">
        <f>IFERROR(VLOOKUP(V937,'Վարկանիշային չափորոշիչներ'!$G$6:$GE$68,4,FALSE),0)</f>
        <v>0</v>
      </c>
      <c r="AN937" s="93">
        <f t="shared" si="225"/>
        <v>0</v>
      </c>
    </row>
    <row r="938" spans="1:40" outlineLevel="2">
      <c r="A938" s="239">
        <v>1032</v>
      </c>
      <c r="B938" s="239">
        <v>11005</v>
      </c>
      <c r="C938" s="372" t="s">
        <v>1012</v>
      </c>
      <c r="D938" s="240"/>
      <c r="E938" s="240"/>
      <c r="F938" s="241"/>
      <c r="G938" s="242"/>
      <c r="H938" s="242"/>
      <c r="I938" s="112"/>
      <c r="J938" s="112"/>
      <c r="K938" s="94"/>
      <c r="L938" s="94"/>
      <c r="M938" s="94"/>
      <c r="N938" s="94"/>
      <c r="O938" s="94"/>
      <c r="P938" s="94"/>
      <c r="Q938" s="94"/>
      <c r="R938" s="94"/>
      <c r="S938" s="94"/>
      <c r="T938" s="94"/>
      <c r="U938" s="94"/>
      <c r="V938" s="94"/>
      <c r="W938" s="93">
        <f t="shared" si="236"/>
        <v>0</v>
      </c>
      <c r="X938" s="108"/>
      <c r="Y938" s="108"/>
      <c r="Z938" s="108"/>
      <c r="AA938" s="108"/>
      <c r="AB938" s="93">
        <f>IFERROR(VLOOKUP(K938,'Վարկանիշային չափորոշիչներ'!$G$6:$GE$68,4,FALSE),0)</f>
        <v>0</v>
      </c>
      <c r="AC938" s="93">
        <f>IFERROR(VLOOKUP(L938,'Վարկանիշային չափորոշիչներ'!$G$6:$GE$68,4,FALSE),0)</f>
        <v>0</v>
      </c>
      <c r="AD938" s="93">
        <f>IFERROR(VLOOKUP(M938,'Վարկանիշային չափորոշիչներ'!$G$6:$GE$68,4,FALSE),0)</f>
        <v>0</v>
      </c>
      <c r="AE938" s="93">
        <f>IFERROR(VLOOKUP(N938,'Վարկանիշային չափորոշիչներ'!$G$6:$GE$68,4,FALSE),0)</f>
        <v>0</v>
      </c>
      <c r="AF938" s="93">
        <f>IFERROR(VLOOKUP(O938,'Վարկանիշային չափորոշիչներ'!$G$6:$GE$68,4,FALSE),0)</f>
        <v>0</v>
      </c>
      <c r="AG938" s="93">
        <f>IFERROR(VLOOKUP(P938,'Վարկանիշային չափորոշիչներ'!$G$6:$GE$68,4,FALSE),0)</f>
        <v>0</v>
      </c>
      <c r="AH938" s="93">
        <f>IFERROR(VLOOKUP(Q938,'Վարկանիշային չափորոշիչներ'!$G$6:$GE$68,4,FALSE),0)</f>
        <v>0</v>
      </c>
      <c r="AI938" s="93">
        <f>IFERROR(VLOOKUP(R938,'Վարկանիշային չափորոշիչներ'!$G$6:$GE$68,4,FALSE),0)</f>
        <v>0</v>
      </c>
      <c r="AJ938" s="93">
        <f>IFERROR(VLOOKUP(S938,'Վարկանիշային չափորոշիչներ'!$G$6:$GE$68,4,FALSE),0)</f>
        <v>0</v>
      </c>
      <c r="AK938" s="93">
        <f>IFERROR(VLOOKUP(T938,'Վարկանիշային չափորոշիչներ'!$G$6:$GE$68,4,FALSE),0)</f>
        <v>0</v>
      </c>
      <c r="AL938" s="93">
        <f>IFERROR(VLOOKUP(U938,'Վարկանիշային չափորոշիչներ'!$G$6:$GE$68,4,FALSE),0)</f>
        <v>0</v>
      </c>
      <c r="AM938" s="93">
        <f>IFERROR(VLOOKUP(V938,'Վարկանիշային չափորոշիչներ'!$G$6:$GE$68,4,FALSE),0)</f>
        <v>0</v>
      </c>
      <c r="AN938" s="93">
        <f t="shared" si="225"/>
        <v>0</v>
      </c>
    </row>
    <row r="939" spans="1:40" ht="36.75" outlineLevel="2">
      <c r="A939" s="239">
        <v>1032</v>
      </c>
      <c r="B939" s="239">
        <v>12002</v>
      </c>
      <c r="C939" s="372" t="s">
        <v>1013</v>
      </c>
      <c r="D939" s="240"/>
      <c r="E939" s="240"/>
      <c r="F939" s="242"/>
      <c r="G939" s="242"/>
      <c r="H939" s="242"/>
      <c r="I939" s="112"/>
      <c r="J939" s="112"/>
      <c r="K939" s="94"/>
      <c r="L939" s="94"/>
      <c r="M939" s="94"/>
      <c r="N939" s="94"/>
      <c r="O939" s="94"/>
      <c r="P939" s="94"/>
      <c r="Q939" s="94"/>
      <c r="R939" s="94"/>
      <c r="S939" s="94"/>
      <c r="T939" s="94"/>
      <c r="U939" s="94"/>
      <c r="V939" s="94"/>
      <c r="W939" s="93">
        <f t="shared" si="236"/>
        <v>0</v>
      </c>
      <c r="X939" s="108"/>
      <c r="Y939" s="108"/>
      <c r="Z939" s="108"/>
      <c r="AA939" s="108"/>
      <c r="AB939" s="93">
        <f>IFERROR(VLOOKUP(K939,'Վարկանիշային չափորոշիչներ'!$G$6:$GE$68,4,FALSE),0)</f>
        <v>0</v>
      </c>
      <c r="AC939" s="93">
        <f>IFERROR(VLOOKUP(L939,'Վարկանիշային չափորոշիչներ'!$G$6:$GE$68,4,FALSE),0)</f>
        <v>0</v>
      </c>
      <c r="AD939" s="93">
        <f>IFERROR(VLOOKUP(M939,'Վարկանիշային չափորոշիչներ'!$G$6:$GE$68,4,FALSE),0)</f>
        <v>0</v>
      </c>
      <c r="AE939" s="93">
        <f>IFERROR(VLOOKUP(N939,'Վարկանիշային չափորոշիչներ'!$G$6:$GE$68,4,FALSE),0)</f>
        <v>0</v>
      </c>
      <c r="AF939" s="93">
        <f>IFERROR(VLOOKUP(O939,'Վարկանիշային չափորոշիչներ'!$G$6:$GE$68,4,FALSE),0)</f>
        <v>0</v>
      </c>
      <c r="AG939" s="93">
        <f>IFERROR(VLOOKUP(P939,'Վարկանիշային չափորոշիչներ'!$G$6:$GE$68,4,FALSE),0)</f>
        <v>0</v>
      </c>
      <c r="AH939" s="93">
        <f>IFERROR(VLOOKUP(Q939,'Վարկանիշային չափորոշիչներ'!$G$6:$GE$68,4,FALSE),0)</f>
        <v>0</v>
      </c>
      <c r="AI939" s="93">
        <f>IFERROR(VLOOKUP(R939,'Վարկանիշային չափորոշիչներ'!$G$6:$GE$68,4,FALSE),0)</f>
        <v>0</v>
      </c>
      <c r="AJ939" s="93">
        <f>IFERROR(VLOOKUP(S939,'Վարկանիշային չափորոշիչներ'!$G$6:$GE$68,4,FALSE),0)</f>
        <v>0</v>
      </c>
      <c r="AK939" s="93">
        <f>IFERROR(VLOOKUP(T939,'Վարկանիշային չափորոշիչներ'!$G$6:$GE$68,4,FALSE),0)</f>
        <v>0</v>
      </c>
      <c r="AL939" s="93">
        <f>IFERROR(VLOOKUP(U939,'Վարկանիշային չափորոշիչներ'!$G$6:$GE$68,4,FALSE),0)</f>
        <v>0</v>
      </c>
      <c r="AM939" s="93">
        <f>IFERROR(VLOOKUP(V939,'Վարկանիշային չափորոշիչներ'!$G$6:$GE$68,4,FALSE),0)</f>
        <v>0</v>
      </c>
      <c r="AN939" s="93">
        <f t="shared" si="225"/>
        <v>0</v>
      </c>
    </row>
    <row r="940" spans="1:40" ht="24.75" outlineLevel="2">
      <c r="A940" s="239">
        <v>1032</v>
      </c>
      <c r="B940" s="239">
        <v>12003</v>
      </c>
      <c r="C940" s="372" t="s">
        <v>1014</v>
      </c>
      <c r="D940" s="240"/>
      <c r="E940" s="240"/>
      <c r="F940" s="242"/>
      <c r="G940" s="242"/>
      <c r="H940" s="242"/>
      <c r="I940" s="112"/>
      <c r="J940" s="112"/>
      <c r="K940" s="94"/>
      <c r="L940" s="94"/>
      <c r="M940" s="94"/>
      <c r="N940" s="94"/>
      <c r="O940" s="94"/>
      <c r="P940" s="94"/>
      <c r="Q940" s="94"/>
      <c r="R940" s="94"/>
      <c r="S940" s="94"/>
      <c r="T940" s="94"/>
      <c r="U940" s="94"/>
      <c r="V940" s="94"/>
      <c r="W940" s="93">
        <f t="shared" si="236"/>
        <v>0</v>
      </c>
      <c r="X940" s="108"/>
      <c r="Y940" s="108"/>
      <c r="Z940" s="108"/>
      <c r="AA940" s="108"/>
      <c r="AB940" s="93">
        <f>IFERROR(VLOOKUP(K940,'Վարկանիշային չափորոշիչներ'!$G$6:$GE$68,4,FALSE),0)</f>
        <v>0</v>
      </c>
      <c r="AC940" s="93">
        <f>IFERROR(VLOOKUP(L940,'Վարկանիշային չափորոշիչներ'!$G$6:$GE$68,4,FALSE),0)</f>
        <v>0</v>
      </c>
      <c r="AD940" s="93">
        <f>IFERROR(VLOOKUP(M940,'Վարկանիշային չափորոշիչներ'!$G$6:$GE$68,4,FALSE),0)</f>
        <v>0</v>
      </c>
      <c r="AE940" s="93">
        <f>IFERROR(VLOOKUP(N940,'Վարկանիշային չափորոշիչներ'!$G$6:$GE$68,4,FALSE),0)</f>
        <v>0</v>
      </c>
      <c r="AF940" s="93">
        <f>IFERROR(VLOOKUP(O940,'Վարկանիշային չափորոշիչներ'!$G$6:$GE$68,4,FALSE),0)</f>
        <v>0</v>
      </c>
      <c r="AG940" s="93">
        <f>IFERROR(VLOOKUP(P940,'Վարկանիշային չափորոշիչներ'!$G$6:$GE$68,4,FALSE),0)</f>
        <v>0</v>
      </c>
      <c r="AH940" s="93">
        <f>IFERROR(VLOOKUP(Q940,'Վարկանիշային չափորոշիչներ'!$G$6:$GE$68,4,FALSE),0)</f>
        <v>0</v>
      </c>
      <c r="AI940" s="93">
        <f>IFERROR(VLOOKUP(R940,'Վարկանիշային չափորոշիչներ'!$G$6:$GE$68,4,FALSE),0)</f>
        <v>0</v>
      </c>
      <c r="AJ940" s="93">
        <f>IFERROR(VLOOKUP(S940,'Վարկանիշային չափորոշիչներ'!$G$6:$GE$68,4,FALSE),0)</f>
        <v>0</v>
      </c>
      <c r="AK940" s="93">
        <f>IFERROR(VLOOKUP(T940,'Վարկանիշային չափորոշիչներ'!$G$6:$GE$68,4,FALSE),0)</f>
        <v>0</v>
      </c>
      <c r="AL940" s="93">
        <f>IFERROR(VLOOKUP(U940,'Վարկանիշային չափորոշիչներ'!$G$6:$GE$68,4,FALSE),0)</f>
        <v>0</v>
      </c>
      <c r="AM940" s="93">
        <f>IFERROR(VLOOKUP(V940,'Վարկանիշային չափորոշիչներ'!$G$6:$GE$68,4,FALSE),0)</f>
        <v>0</v>
      </c>
      <c r="AN940" s="93">
        <f t="shared" si="225"/>
        <v>0</v>
      </c>
    </row>
    <row r="941" spans="1:40" ht="24.75" outlineLevel="2">
      <c r="A941" s="239">
        <v>1032</v>
      </c>
      <c r="B941" s="239">
        <v>32007</v>
      </c>
      <c r="C941" s="372" t="s">
        <v>1015</v>
      </c>
      <c r="D941" s="240"/>
      <c r="E941" s="240"/>
      <c r="F941" s="256"/>
      <c r="G941" s="242"/>
      <c r="H941" s="242"/>
      <c r="I941" s="112"/>
      <c r="J941" s="112"/>
      <c r="K941" s="94"/>
      <c r="L941" s="94"/>
      <c r="M941" s="94"/>
      <c r="N941" s="94"/>
      <c r="O941" s="94"/>
      <c r="P941" s="94"/>
      <c r="Q941" s="94"/>
      <c r="R941" s="94"/>
      <c r="S941" s="94"/>
      <c r="T941" s="94"/>
      <c r="U941" s="94"/>
      <c r="V941" s="94"/>
      <c r="W941" s="93">
        <f t="shared" si="236"/>
        <v>0</v>
      </c>
      <c r="X941" s="108"/>
      <c r="Y941" s="108"/>
      <c r="Z941" s="108"/>
      <c r="AA941" s="108"/>
      <c r="AB941" s="93">
        <f>IFERROR(VLOOKUP(K941,'Վարկանիշային չափորոշիչներ'!$G$6:$GE$68,4,FALSE),0)</f>
        <v>0</v>
      </c>
      <c r="AC941" s="93">
        <f>IFERROR(VLOOKUP(L941,'Վարկանիշային չափորոշիչներ'!$G$6:$GE$68,4,FALSE),0)</f>
        <v>0</v>
      </c>
      <c r="AD941" s="93">
        <f>IFERROR(VLOOKUP(M941,'Վարկանիշային չափորոշիչներ'!$G$6:$GE$68,4,FALSE),0)</f>
        <v>0</v>
      </c>
      <c r="AE941" s="93">
        <f>IFERROR(VLOOKUP(N941,'Վարկանիշային չափորոշիչներ'!$G$6:$GE$68,4,FALSE),0)</f>
        <v>0</v>
      </c>
      <c r="AF941" s="93">
        <f>IFERROR(VLOOKUP(O941,'Վարկանիշային չափորոշիչներ'!$G$6:$GE$68,4,FALSE),0)</f>
        <v>0</v>
      </c>
      <c r="AG941" s="93">
        <f>IFERROR(VLOOKUP(P941,'Վարկանիշային չափորոշիչներ'!$G$6:$GE$68,4,FALSE),0)</f>
        <v>0</v>
      </c>
      <c r="AH941" s="93">
        <f>IFERROR(VLOOKUP(Q941,'Վարկանիշային չափորոշիչներ'!$G$6:$GE$68,4,FALSE),0)</f>
        <v>0</v>
      </c>
      <c r="AI941" s="93">
        <f>IFERROR(VLOOKUP(R941,'Վարկանիշային չափորոշիչներ'!$G$6:$GE$68,4,FALSE),0)</f>
        <v>0</v>
      </c>
      <c r="AJ941" s="93">
        <f>IFERROR(VLOOKUP(S941,'Վարկանիշային չափորոշիչներ'!$G$6:$GE$68,4,FALSE),0)</f>
        <v>0</v>
      </c>
      <c r="AK941" s="93">
        <f>IFERROR(VLOOKUP(T941,'Վարկանիշային չափորոշիչներ'!$G$6:$GE$68,4,FALSE),0)</f>
        <v>0</v>
      </c>
      <c r="AL941" s="93">
        <f>IFERROR(VLOOKUP(U941,'Վարկանիշային չափորոշիչներ'!$G$6:$GE$68,4,FALSE),0)</f>
        <v>0</v>
      </c>
      <c r="AM941" s="93">
        <f>IFERROR(VLOOKUP(V941,'Վարկանիշային չափորոշիչներ'!$G$6:$GE$68,4,FALSE),0)</f>
        <v>0</v>
      </c>
      <c r="AN941" s="93">
        <f t="shared" ref="AN941:AN981" si="237">SUM(AB941:AM941)</f>
        <v>0</v>
      </c>
    </row>
    <row r="942" spans="1:40" outlineLevel="1">
      <c r="A942" s="236">
        <v>1068</v>
      </c>
      <c r="B942" s="283"/>
      <c r="C942" s="381" t="s">
        <v>1016</v>
      </c>
      <c r="D942" s="237">
        <f>SUM(D943:D948)</f>
        <v>0</v>
      </c>
      <c r="E942" s="237">
        <f>SUM(E943:E948)</f>
        <v>0</v>
      </c>
      <c r="F942" s="238">
        <f t="shared" ref="F942:H942" si="238">SUM(F943:F948)</f>
        <v>0</v>
      </c>
      <c r="G942" s="238">
        <f t="shared" si="238"/>
        <v>0</v>
      </c>
      <c r="H942" s="238">
        <f t="shared" si="238"/>
        <v>0</v>
      </c>
      <c r="I942" s="114" t="s">
        <v>79</v>
      </c>
      <c r="J942" s="114" t="s">
        <v>79</v>
      </c>
      <c r="K942" s="114" t="s">
        <v>79</v>
      </c>
      <c r="L942" s="114" t="s">
        <v>79</v>
      </c>
      <c r="M942" s="114" t="s">
        <v>79</v>
      </c>
      <c r="N942" s="114" t="s">
        <v>79</v>
      </c>
      <c r="O942" s="114" t="s">
        <v>79</v>
      </c>
      <c r="P942" s="114" t="s">
        <v>79</v>
      </c>
      <c r="Q942" s="114" t="s">
        <v>79</v>
      </c>
      <c r="R942" s="114" t="s">
        <v>79</v>
      </c>
      <c r="S942" s="114" t="s">
        <v>79</v>
      </c>
      <c r="T942" s="114" t="s">
        <v>79</v>
      </c>
      <c r="U942" s="114" t="s">
        <v>79</v>
      </c>
      <c r="V942" s="114" t="s">
        <v>79</v>
      </c>
      <c r="W942" s="114" t="s">
        <v>79</v>
      </c>
      <c r="X942" s="108"/>
      <c r="Y942" s="108"/>
      <c r="Z942" s="108"/>
      <c r="AA942" s="108"/>
      <c r="AB942" s="93">
        <f>IFERROR(VLOOKUP(K942,'Վարկանիշային չափորոշիչներ'!$G$6:$GE$68,4,FALSE),0)</f>
        <v>0</v>
      </c>
      <c r="AC942" s="93">
        <f>IFERROR(VLOOKUP(L942,'Վարկանիշային չափորոշիչներ'!$G$6:$GE$68,4,FALSE),0)</f>
        <v>0</v>
      </c>
      <c r="AD942" s="93">
        <f>IFERROR(VLOOKUP(M942,'Վարկանիշային չափորոշիչներ'!$G$6:$GE$68,4,FALSE),0)</f>
        <v>0</v>
      </c>
      <c r="AE942" s="93">
        <f>IFERROR(VLOOKUP(N942,'Վարկանիշային չափորոշիչներ'!$G$6:$GE$68,4,FALSE),0)</f>
        <v>0</v>
      </c>
      <c r="AF942" s="93">
        <f>IFERROR(VLOOKUP(O942,'Վարկանիշային չափորոշիչներ'!$G$6:$GE$68,4,FALSE),0)</f>
        <v>0</v>
      </c>
      <c r="AG942" s="93">
        <f>IFERROR(VLOOKUP(P942,'Վարկանիշային չափորոշիչներ'!$G$6:$GE$68,4,FALSE),0)</f>
        <v>0</v>
      </c>
      <c r="AH942" s="93">
        <f>IFERROR(VLOOKUP(Q942,'Վարկանիշային չափորոշիչներ'!$G$6:$GE$68,4,FALSE),0)</f>
        <v>0</v>
      </c>
      <c r="AI942" s="93">
        <f>IFERROR(VLOOKUP(R942,'Վարկանիշային չափորոշիչներ'!$G$6:$GE$68,4,FALSE),0)</f>
        <v>0</v>
      </c>
      <c r="AJ942" s="93">
        <f>IFERROR(VLOOKUP(S942,'Վարկանիշային չափորոշիչներ'!$G$6:$GE$68,4,FALSE),0)</f>
        <v>0</v>
      </c>
      <c r="AK942" s="93">
        <f>IFERROR(VLOOKUP(T942,'Վարկանիշային չափորոշիչներ'!$G$6:$GE$68,4,FALSE),0)</f>
        <v>0</v>
      </c>
      <c r="AL942" s="93">
        <f>IFERROR(VLOOKUP(U942,'Վարկանիշային չափորոշիչներ'!$G$6:$GE$68,4,FALSE),0)</f>
        <v>0</v>
      </c>
      <c r="AM942" s="93">
        <f>IFERROR(VLOOKUP(V942,'Վարկանիշային չափորոշիչներ'!$G$6:$GE$68,4,FALSE),0)</f>
        <v>0</v>
      </c>
      <c r="AN942" s="93">
        <f t="shared" si="237"/>
        <v>0</v>
      </c>
    </row>
    <row r="943" spans="1:40" outlineLevel="2">
      <c r="A943" s="304">
        <v>1068</v>
      </c>
      <c r="B943" s="304">
        <v>11001</v>
      </c>
      <c r="C943" s="382" t="s">
        <v>1017</v>
      </c>
      <c r="D943" s="310"/>
      <c r="E943" s="310"/>
      <c r="F943" s="241"/>
      <c r="G943" s="241"/>
      <c r="H943" s="241"/>
      <c r="I943" s="112"/>
      <c r="J943" s="112"/>
      <c r="K943" s="94"/>
      <c r="L943" s="94"/>
      <c r="M943" s="94"/>
      <c r="N943" s="94"/>
      <c r="O943" s="94"/>
      <c r="P943" s="94"/>
      <c r="Q943" s="94"/>
      <c r="R943" s="94"/>
      <c r="S943" s="94"/>
      <c r="T943" s="94"/>
      <c r="U943" s="94"/>
      <c r="V943" s="94"/>
      <c r="W943" s="93">
        <f t="shared" ref="W943:W948" si="239">AN943</f>
        <v>0</v>
      </c>
      <c r="X943" s="108"/>
      <c r="Y943" s="108"/>
      <c r="Z943" s="108"/>
      <c r="AA943" s="108"/>
      <c r="AB943" s="93">
        <f>IFERROR(VLOOKUP(K943,'Վարկանիշային չափորոշիչներ'!$G$6:$GE$68,4,FALSE),0)</f>
        <v>0</v>
      </c>
      <c r="AC943" s="93">
        <f>IFERROR(VLOOKUP(L943,'Վարկանիշային չափորոշիչներ'!$G$6:$GE$68,4,FALSE),0)</f>
        <v>0</v>
      </c>
      <c r="AD943" s="93">
        <f>IFERROR(VLOOKUP(M943,'Վարկանիշային չափորոշիչներ'!$G$6:$GE$68,4,FALSE),0)</f>
        <v>0</v>
      </c>
      <c r="AE943" s="93">
        <f>IFERROR(VLOOKUP(N943,'Վարկանիշային չափորոշիչներ'!$G$6:$GE$68,4,FALSE),0)</f>
        <v>0</v>
      </c>
      <c r="AF943" s="93">
        <f>IFERROR(VLOOKUP(O943,'Վարկանիշային չափորոշիչներ'!$G$6:$GE$68,4,FALSE),0)</f>
        <v>0</v>
      </c>
      <c r="AG943" s="93">
        <f>IFERROR(VLOOKUP(P943,'Վարկանիշային չափորոշիչներ'!$G$6:$GE$68,4,FALSE),0)</f>
        <v>0</v>
      </c>
      <c r="AH943" s="93">
        <f>IFERROR(VLOOKUP(Q943,'Վարկանիշային չափորոշիչներ'!$G$6:$GE$68,4,FALSE),0)</f>
        <v>0</v>
      </c>
      <c r="AI943" s="93">
        <f>IFERROR(VLOOKUP(R943,'Վարկանիշային չափորոշիչներ'!$G$6:$GE$68,4,FALSE),0)</f>
        <v>0</v>
      </c>
      <c r="AJ943" s="93">
        <f>IFERROR(VLOOKUP(S943,'Վարկանիշային չափորոշիչներ'!$G$6:$GE$68,4,FALSE),0)</f>
        <v>0</v>
      </c>
      <c r="AK943" s="93">
        <f>IFERROR(VLOOKUP(T943,'Վարկանիշային չափորոշիչներ'!$G$6:$GE$68,4,FALSE),0)</f>
        <v>0</v>
      </c>
      <c r="AL943" s="93">
        <f>IFERROR(VLOOKUP(U943,'Վարկանիշային չափորոշիչներ'!$G$6:$GE$68,4,FALSE),0)</f>
        <v>0</v>
      </c>
      <c r="AM943" s="93">
        <f>IFERROR(VLOOKUP(V943,'Վարկանիշային չափորոշիչներ'!$G$6:$GE$68,4,FALSE),0)</f>
        <v>0</v>
      </c>
      <c r="AN943" s="93">
        <f t="shared" si="237"/>
        <v>0</v>
      </c>
    </row>
    <row r="944" spans="1:40" ht="36.75" outlineLevel="2">
      <c r="A944" s="304">
        <v>1068</v>
      </c>
      <c r="B944" s="304">
        <v>12005</v>
      </c>
      <c r="C944" s="382" t="s">
        <v>1018</v>
      </c>
      <c r="D944" s="310"/>
      <c r="E944" s="310"/>
      <c r="F944" s="241"/>
      <c r="G944" s="241"/>
      <c r="H944" s="241"/>
      <c r="I944" s="112"/>
      <c r="J944" s="112"/>
      <c r="K944" s="94"/>
      <c r="L944" s="94"/>
      <c r="M944" s="94"/>
      <c r="N944" s="94"/>
      <c r="O944" s="94"/>
      <c r="P944" s="94"/>
      <c r="Q944" s="94"/>
      <c r="R944" s="94"/>
      <c r="S944" s="94"/>
      <c r="T944" s="94"/>
      <c r="U944" s="94"/>
      <c r="V944" s="94"/>
      <c r="W944" s="93">
        <f t="shared" si="239"/>
        <v>0</v>
      </c>
      <c r="X944" s="108"/>
      <c r="Y944" s="108"/>
      <c r="Z944" s="108"/>
      <c r="AA944" s="108"/>
      <c r="AB944" s="93">
        <f>IFERROR(VLOOKUP(K944,'Վարկանիշային չափորոշիչներ'!$G$6:$GE$68,4,FALSE),0)</f>
        <v>0</v>
      </c>
      <c r="AC944" s="93">
        <f>IFERROR(VLOOKUP(L944,'Վարկանիշային չափորոշիչներ'!$G$6:$GE$68,4,FALSE),0)</f>
        <v>0</v>
      </c>
      <c r="AD944" s="93">
        <f>IFERROR(VLOOKUP(M944,'Վարկանիշային չափորոշիչներ'!$G$6:$GE$68,4,FALSE),0)</f>
        <v>0</v>
      </c>
      <c r="AE944" s="93">
        <f>IFERROR(VLOOKUP(N944,'Վարկանիշային չափորոշիչներ'!$G$6:$GE$68,4,FALSE),0)</f>
        <v>0</v>
      </c>
      <c r="AF944" s="93">
        <f>IFERROR(VLOOKUP(O944,'Վարկանիշային չափորոշիչներ'!$G$6:$GE$68,4,FALSE),0)</f>
        <v>0</v>
      </c>
      <c r="AG944" s="93">
        <f>IFERROR(VLOOKUP(P944,'Վարկանիշային չափորոշիչներ'!$G$6:$GE$68,4,FALSE),0)</f>
        <v>0</v>
      </c>
      <c r="AH944" s="93">
        <f>IFERROR(VLOOKUP(Q944,'Վարկանիշային չափորոշիչներ'!$G$6:$GE$68,4,FALSE),0)</f>
        <v>0</v>
      </c>
      <c r="AI944" s="93">
        <f>IFERROR(VLOOKUP(R944,'Վարկանիշային չափորոշիչներ'!$G$6:$GE$68,4,FALSE),0)</f>
        <v>0</v>
      </c>
      <c r="AJ944" s="93">
        <f>IFERROR(VLOOKUP(S944,'Վարկանիշային չափորոշիչներ'!$G$6:$GE$68,4,FALSE),0)</f>
        <v>0</v>
      </c>
      <c r="AK944" s="93">
        <f>IFERROR(VLOOKUP(T944,'Վարկանիշային չափորոշիչներ'!$G$6:$GE$68,4,FALSE),0)</f>
        <v>0</v>
      </c>
      <c r="AL944" s="93">
        <f>IFERROR(VLOOKUP(U944,'Վարկանիշային չափորոշիչներ'!$G$6:$GE$68,4,FALSE),0)</f>
        <v>0</v>
      </c>
      <c r="AM944" s="93">
        <f>IFERROR(VLOOKUP(V944,'Վարկանիշային չափորոշիչներ'!$G$6:$GE$68,4,FALSE),0)</f>
        <v>0</v>
      </c>
      <c r="AN944" s="93">
        <f t="shared" si="237"/>
        <v>0</v>
      </c>
    </row>
    <row r="945" spans="1:40" outlineLevel="2">
      <c r="A945" s="304">
        <v>1068</v>
      </c>
      <c r="B945" s="304">
        <v>12001</v>
      </c>
      <c r="C945" s="382" t="s">
        <v>1019</v>
      </c>
      <c r="D945" s="310"/>
      <c r="E945" s="310"/>
      <c r="F945" s="273"/>
      <c r="G945" s="241"/>
      <c r="H945" s="241"/>
      <c r="I945" s="112"/>
      <c r="J945" s="112"/>
      <c r="K945" s="94"/>
      <c r="L945" s="94"/>
      <c r="M945" s="94"/>
      <c r="N945" s="94"/>
      <c r="O945" s="94"/>
      <c r="P945" s="94"/>
      <c r="Q945" s="94"/>
      <c r="R945" s="94"/>
      <c r="S945" s="94"/>
      <c r="T945" s="94"/>
      <c r="U945" s="94"/>
      <c r="V945" s="94"/>
      <c r="W945" s="93">
        <f t="shared" si="239"/>
        <v>0</v>
      </c>
      <c r="X945" s="108"/>
      <c r="Y945" s="108"/>
      <c r="Z945" s="108"/>
      <c r="AA945" s="108"/>
      <c r="AB945" s="93">
        <f>IFERROR(VLOOKUP(K945,'Վարկանիշային չափորոշիչներ'!$G$6:$GE$68,4,FALSE),0)</f>
        <v>0</v>
      </c>
      <c r="AC945" s="93">
        <f>IFERROR(VLOOKUP(L945,'Վարկանիշային չափորոշիչներ'!$G$6:$GE$68,4,FALSE),0)</f>
        <v>0</v>
      </c>
      <c r="AD945" s="93">
        <f>IFERROR(VLOOKUP(M945,'Վարկանիշային չափորոշիչներ'!$G$6:$GE$68,4,FALSE),0)</f>
        <v>0</v>
      </c>
      <c r="AE945" s="93">
        <f>IFERROR(VLOOKUP(N945,'Վարկանիշային չափորոշիչներ'!$G$6:$GE$68,4,FALSE),0)</f>
        <v>0</v>
      </c>
      <c r="AF945" s="93">
        <f>IFERROR(VLOOKUP(O945,'Վարկանիշային չափորոշիչներ'!$G$6:$GE$68,4,FALSE),0)</f>
        <v>0</v>
      </c>
      <c r="AG945" s="93">
        <f>IFERROR(VLOOKUP(P945,'Վարկանիշային չափորոշիչներ'!$G$6:$GE$68,4,FALSE),0)</f>
        <v>0</v>
      </c>
      <c r="AH945" s="93">
        <f>IFERROR(VLOOKUP(Q945,'Վարկանիշային չափորոշիչներ'!$G$6:$GE$68,4,FALSE),0)</f>
        <v>0</v>
      </c>
      <c r="AI945" s="93">
        <f>IFERROR(VLOOKUP(R945,'Վարկանիշային չափորոշիչներ'!$G$6:$GE$68,4,FALSE),0)</f>
        <v>0</v>
      </c>
      <c r="AJ945" s="93">
        <f>IFERROR(VLOOKUP(S945,'Վարկանիշային չափորոշիչներ'!$G$6:$GE$68,4,FALSE),0)</f>
        <v>0</v>
      </c>
      <c r="AK945" s="93">
        <f>IFERROR(VLOOKUP(T945,'Վարկանիշային չափորոշիչներ'!$G$6:$GE$68,4,FALSE),0)</f>
        <v>0</v>
      </c>
      <c r="AL945" s="93">
        <f>IFERROR(VLOOKUP(U945,'Վարկանիշային չափորոշիչներ'!$G$6:$GE$68,4,FALSE),0)</f>
        <v>0</v>
      </c>
      <c r="AM945" s="93">
        <f>IFERROR(VLOOKUP(V945,'Վարկանիշային չափորոշիչներ'!$G$6:$GE$68,4,FALSE),0)</f>
        <v>0</v>
      </c>
      <c r="AN945" s="93">
        <f t="shared" si="237"/>
        <v>0</v>
      </c>
    </row>
    <row r="946" spans="1:40" outlineLevel="2">
      <c r="A946" s="304">
        <v>1068</v>
      </c>
      <c r="B946" s="304">
        <v>12002</v>
      </c>
      <c r="C946" s="382" t="s">
        <v>1020</v>
      </c>
      <c r="D946" s="310"/>
      <c r="E946" s="310"/>
      <c r="F946" s="272"/>
      <c r="G946" s="287"/>
      <c r="H946" s="241"/>
      <c r="I946" s="112"/>
      <c r="J946" s="112"/>
      <c r="K946" s="94"/>
      <c r="L946" s="94"/>
      <c r="M946" s="94"/>
      <c r="N946" s="94"/>
      <c r="O946" s="94"/>
      <c r="P946" s="94"/>
      <c r="Q946" s="94"/>
      <c r="R946" s="94"/>
      <c r="S946" s="94"/>
      <c r="T946" s="94"/>
      <c r="U946" s="94"/>
      <c r="V946" s="94"/>
      <c r="W946" s="93">
        <f t="shared" si="239"/>
        <v>0</v>
      </c>
      <c r="X946" s="108"/>
      <c r="Y946" s="108"/>
      <c r="Z946" s="108"/>
      <c r="AA946" s="108"/>
      <c r="AB946" s="93">
        <f>IFERROR(VLOOKUP(K946,'Վարկանիշային չափորոշիչներ'!$G$6:$GE$68,4,FALSE),0)</f>
        <v>0</v>
      </c>
      <c r="AC946" s="93">
        <f>IFERROR(VLOOKUP(L946,'Վարկանիշային չափորոշիչներ'!$G$6:$GE$68,4,FALSE),0)</f>
        <v>0</v>
      </c>
      <c r="AD946" s="93">
        <f>IFERROR(VLOOKUP(M946,'Վարկանիշային չափորոշիչներ'!$G$6:$GE$68,4,FALSE),0)</f>
        <v>0</v>
      </c>
      <c r="AE946" s="93">
        <f>IFERROR(VLOOKUP(N946,'Վարկանիշային չափորոշիչներ'!$G$6:$GE$68,4,FALSE),0)</f>
        <v>0</v>
      </c>
      <c r="AF946" s="93">
        <f>IFERROR(VLOOKUP(O946,'Վարկանիշային չափորոշիչներ'!$G$6:$GE$68,4,FALSE),0)</f>
        <v>0</v>
      </c>
      <c r="AG946" s="93">
        <f>IFERROR(VLOOKUP(P946,'Վարկանիշային չափորոշիչներ'!$G$6:$GE$68,4,FALSE),0)</f>
        <v>0</v>
      </c>
      <c r="AH946" s="93">
        <f>IFERROR(VLOOKUP(Q946,'Վարկանիշային չափորոշիչներ'!$G$6:$GE$68,4,FALSE),0)</f>
        <v>0</v>
      </c>
      <c r="AI946" s="93">
        <f>IFERROR(VLOOKUP(R946,'Վարկանիշային չափորոշիչներ'!$G$6:$GE$68,4,FALSE),0)</f>
        <v>0</v>
      </c>
      <c r="AJ946" s="93">
        <f>IFERROR(VLOOKUP(S946,'Վարկանիշային չափորոշիչներ'!$G$6:$GE$68,4,FALSE),0)</f>
        <v>0</v>
      </c>
      <c r="AK946" s="93">
        <f>IFERROR(VLOOKUP(T946,'Վարկանիշային չափորոշիչներ'!$G$6:$GE$68,4,FALSE),0)</f>
        <v>0</v>
      </c>
      <c r="AL946" s="93">
        <f>IFERROR(VLOOKUP(U946,'Վարկանիշային չափորոշիչներ'!$G$6:$GE$68,4,FALSE),0)</f>
        <v>0</v>
      </c>
      <c r="AM946" s="93">
        <f>IFERROR(VLOOKUP(V946,'Վարկանիշային չափորոշիչներ'!$G$6:$GE$68,4,FALSE),0)</f>
        <v>0</v>
      </c>
      <c r="AN946" s="93">
        <f t="shared" si="237"/>
        <v>0</v>
      </c>
    </row>
    <row r="947" spans="1:40" outlineLevel="2">
      <c r="A947" s="304">
        <v>1068</v>
      </c>
      <c r="B947" s="304">
        <v>12003</v>
      </c>
      <c r="C947" s="382" t="s">
        <v>1021</v>
      </c>
      <c r="D947" s="310"/>
      <c r="E947" s="310"/>
      <c r="F947" s="273"/>
      <c r="G947" s="272"/>
      <c r="H947" s="241"/>
      <c r="I947" s="112"/>
      <c r="J947" s="112"/>
      <c r="K947" s="94"/>
      <c r="L947" s="94"/>
      <c r="M947" s="94"/>
      <c r="N947" s="94"/>
      <c r="O947" s="94"/>
      <c r="P947" s="94"/>
      <c r="Q947" s="94"/>
      <c r="R947" s="94"/>
      <c r="S947" s="94"/>
      <c r="T947" s="94"/>
      <c r="U947" s="94"/>
      <c r="V947" s="94"/>
      <c r="W947" s="93">
        <f t="shared" si="239"/>
        <v>0</v>
      </c>
      <c r="X947" s="108"/>
      <c r="Y947" s="108"/>
      <c r="Z947" s="108"/>
      <c r="AA947" s="108"/>
      <c r="AB947" s="93">
        <f>IFERROR(VLOOKUP(K947,'Վարկանիշային չափորոշիչներ'!$G$6:$GE$68,4,FALSE),0)</f>
        <v>0</v>
      </c>
      <c r="AC947" s="93">
        <f>IFERROR(VLOOKUP(L947,'Վարկանիշային չափորոշիչներ'!$G$6:$GE$68,4,FALSE),0)</f>
        <v>0</v>
      </c>
      <c r="AD947" s="93">
        <f>IFERROR(VLOOKUP(M947,'Վարկանիշային չափորոշիչներ'!$G$6:$GE$68,4,FALSE),0)</f>
        <v>0</v>
      </c>
      <c r="AE947" s="93">
        <f>IFERROR(VLOOKUP(N947,'Վարկանիշային չափորոշիչներ'!$G$6:$GE$68,4,FALSE),0)</f>
        <v>0</v>
      </c>
      <c r="AF947" s="93">
        <f>IFERROR(VLOOKUP(O947,'Վարկանիշային չափորոշիչներ'!$G$6:$GE$68,4,FALSE),0)</f>
        <v>0</v>
      </c>
      <c r="AG947" s="93">
        <f>IFERROR(VLOOKUP(P947,'Վարկանիշային չափորոշիչներ'!$G$6:$GE$68,4,FALSE),0)</f>
        <v>0</v>
      </c>
      <c r="AH947" s="93">
        <f>IFERROR(VLOOKUP(Q947,'Վարկանիշային չափորոշիչներ'!$G$6:$GE$68,4,FALSE),0)</f>
        <v>0</v>
      </c>
      <c r="AI947" s="93">
        <f>IFERROR(VLOOKUP(R947,'Վարկանիշային չափորոշիչներ'!$G$6:$GE$68,4,FALSE),0)</f>
        <v>0</v>
      </c>
      <c r="AJ947" s="93">
        <f>IFERROR(VLOOKUP(S947,'Վարկանիշային չափորոշիչներ'!$G$6:$GE$68,4,FALSE),0)</f>
        <v>0</v>
      </c>
      <c r="AK947" s="93">
        <f>IFERROR(VLOOKUP(T947,'Վարկանիշային չափորոշիչներ'!$G$6:$GE$68,4,FALSE),0)</f>
        <v>0</v>
      </c>
      <c r="AL947" s="93">
        <f>IFERROR(VLOOKUP(U947,'Վարկանիշային չափորոշիչներ'!$G$6:$GE$68,4,FALSE),0)</f>
        <v>0</v>
      </c>
      <c r="AM947" s="93">
        <f>IFERROR(VLOOKUP(V947,'Վարկանիշային չափորոշիչներ'!$G$6:$GE$68,4,FALSE),0)</f>
        <v>0</v>
      </c>
      <c r="AN947" s="93">
        <f t="shared" si="237"/>
        <v>0</v>
      </c>
    </row>
    <row r="948" spans="1:40" ht="24.75" outlineLevel="2">
      <c r="A948" s="304">
        <v>1068</v>
      </c>
      <c r="B948" s="304">
        <v>12004</v>
      </c>
      <c r="C948" s="382" t="s">
        <v>1022</v>
      </c>
      <c r="D948" s="310"/>
      <c r="E948" s="310"/>
      <c r="F948" s="272"/>
      <c r="G948" s="287"/>
      <c r="H948" s="241"/>
      <c r="I948" s="112"/>
      <c r="J948" s="112"/>
      <c r="K948" s="94"/>
      <c r="L948" s="94"/>
      <c r="M948" s="94"/>
      <c r="N948" s="94"/>
      <c r="O948" s="94"/>
      <c r="P948" s="94"/>
      <c r="Q948" s="94"/>
      <c r="R948" s="94"/>
      <c r="S948" s="94"/>
      <c r="T948" s="94"/>
      <c r="U948" s="94"/>
      <c r="V948" s="94"/>
      <c r="W948" s="93">
        <f t="shared" si="239"/>
        <v>0</v>
      </c>
      <c r="X948" s="108"/>
      <c r="Y948" s="108"/>
      <c r="Z948" s="108"/>
      <c r="AA948" s="108"/>
      <c r="AB948" s="93">
        <f>IFERROR(VLOOKUP(K948,'Վարկանիշային չափորոշիչներ'!$G$6:$GE$68,4,FALSE),0)</f>
        <v>0</v>
      </c>
      <c r="AC948" s="93">
        <f>IFERROR(VLOOKUP(L948,'Վարկանիշային չափորոշիչներ'!$G$6:$GE$68,4,FALSE),0)</f>
        <v>0</v>
      </c>
      <c r="AD948" s="93">
        <f>IFERROR(VLOOKUP(M948,'Վարկանիշային չափորոշիչներ'!$G$6:$GE$68,4,FALSE),0)</f>
        <v>0</v>
      </c>
      <c r="AE948" s="93">
        <f>IFERROR(VLOOKUP(N948,'Վարկանիշային չափորոշիչներ'!$G$6:$GE$68,4,FALSE),0)</f>
        <v>0</v>
      </c>
      <c r="AF948" s="93">
        <f>IFERROR(VLOOKUP(O948,'Վարկանիշային չափորոշիչներ'!$G$6:$GE$68,4,FALSE),0)</f>
        <v>0</v>
      </c>
      <c r="AG948" s="93">
        <f>IFERROR(VLOOKUP(P948,'Վարկանիշային չափորոշիչներ'!$G$6:$GE$68,4,FALSE),0)</f>
        <v>0</v>
      </c>
      <c r="AH948" s="93">
        <f>IFERROR(VLOOKUP(Q948,'Վարկանիշային չափորոշիչներ'!$G$6:$GE$68,4,FALSE),0)</f>
        <v>0</v>
      </c>
      <c r="AI948" s="93">
        <f>IFERROR(VLOOKUP(R948,'Վարկանիշային չափորոշիչներ'!$G$6:$GE$68,4,FALSE),0)</f>
        <v>0</v>
      </c>
      <c r="AJ948" s="93">
        <f>IFERROR(VLOOKUP(S948,'Վարկանիշային չափորոշիչներ'!$G$6:$GE$68,4,FALSE),0)</f>
        <v>0</v>
      </c>
      <c r="AK948" s="93">
        <f>IFERROR(VLOOKUP(T948,'Վարկանիշային չափորոշիչներ'!$G$6:$GE$68,4,FALSE),0)</f>
        <v>0</v>
      </c>
      <c r="AL948" s="93">
        <f>IFERROR(VLOOKUP(U948,'Վարկանիշային չափորոշիչներ'!$G$6:$GE$68,4,FALSE),0)</f>
        <v>0</v>
      </c>
      <c r="AM948" s="93">
        <f>IFERROR(VLOOKUP(V948,'Վարկանիշային չափորոշիչներ'!$G$6:$GE$68,4,FALSE),0)</f>
        <v>0</v>
      </c>
      <c r="AN948" s="93">
        <f t="shared" si="237"/>
        <v>0</v>
      </c>
    </row>
    <row r="949" spans="1:40" outlineLevel="1">
      <c r="A949" s="236">
        <v>1082</v>
      </c>
      <c r="B949" s="283"/>
      <c r="C949" s="381" t="s">
        <v>1023</v>
      </c>
      <c r="D949" s="237">
        <f>SUM(D950:D953)</f>
        <v>0</v>
      </c>
      <c r="E949" s="237">
        <f>SUM(E950:E953)</f>
        <v>0</v>
      </c>
      <c r="F949" s="238">
        <f t="shared" ref="F949:H949" si="240">SUM(F950:F953)</f>
        <v>0</v>
      </c>
      <c r="G949" s="238">
        <f t="shared" si="240"/>
        <v>0</v>
      </c>
      <c r="H949" s="238">
        <f t="shared" si="240"/>
        <v>0</v>
      </c>
      <c r="I949" s="114" t="s">
        <v>79</v>
      </c>
      <c r="J949" s="114" t="s">
        <v>79</v>
      </c>
      <c r="K949" s="114" t="s">
        <v>79</v>
      </c>
      <c r="L949" s="114" t="s">
        <v>79</v>
      </c>
      <c r="M949" s="114" t="s">
        <v>79</v>
      </c>
      <c r="N949" s="114" t="s">
        <v>79</v>
      </c>
      <c r="O949" s="114" t="s">
        <v>79</v>
      </c>
      <c r="P949" s="114" t="s">
        <v>79</v>
      </c>
      <c r="Q949" s="114" t="s">
        <v>79</v>
      </c>
      <c r="R949" s="114" t="s">
        <v>79</v>
      </c>
      <c r="S949" s="114" t="s">
        <v>79</v>
      </c>
      <c r="T949" s="114" t="s">
        <v>79</v>
      </c>
      <c r="U949" s="114" t="s">
        <v>79</v>
      </c>
      <c r="V949" s="114" t="s">
        <v>79</v>
      </c>
      <c r="W949" s="114" t="s">
        <v>79</v>
      </c>
      <c r="X949" s="108"/>
      <c r="Y949" s="108"/>
      <c r="Z949" s="108"/>
      <c r="AA949" s="108"/>
      <c r="AB949" s="93">
        <f>IFERROR(VLOOKUP(K949,'Վարկանիշային չափորոշիչներ'!$G$6:$GE$68,4,FALSE),0)</f>
        <v>0</v>
      </c>
      <c r="AC949" s="93">
        <f>IFERROR(VLOOKUP(L949,'Վարկանիշային չափորոշիչներ'!$G$6:$GE$68,4,FALSE),0)</f>
        <v>0</v>
      </c>
      <c r="AD949" s="93">
        <f>IFERROR(VLOOKUP(M949,'Վարկանիշային չափորոշիչներ'!$G$6:$GE$68,4,FALSE),0)</f>
        <v>0</v>
      </c>
      <c r="AE949" s="93">
        <f>IFERROR(VLOOKUP(N949,'Վարկանիշային չափորոշիչներ'!$G$6:$GE$68,4,FALSE),0)</f>
        <v>0</v>
      </c>
      <c r="AF949" s="93">
        <f>IFERROR(VLOOKUP(O949,'Վարկանիշային չափորոշիչներ'!$G$6:$GE$68,4,FALSE),0)</f>
        <v>0</v>
      </c>
      <c r="AG949" s="93">
        <f>IFERROR(VLOOKUP(P949,'Վարկանիշային չափորոշիչներ'!$G$6:$GE$68,4,FALSE),0)</f>
        <v>0</v>
      </c>
      <c r="AH949" s="93">
        <f>IFERROR(VLOOKUP(Q949,'Վարկանիշային չափորոշիչներ'!$G$6:$GE$68,4,FALSE),0)</f>
        <v>0</v>
      </c>
      <c r="AI949" s="93">
        <f>IFERROR(VLOOKUP(R949,'Վարկանիշային չափորոշիչներ'!$G$6:$GE$68,4,FALSE),0)</f>
        <v>0</v>
      </c>
      <c r="AJ949" s="93">
        <f>IFERROR(VLOOKUP(S949,'Վարկանիշային չափորոշիչներ'!$G$6:$GE$68,4,FALSE),0)</f>
        <v>0</v>
      </c>
      <c r="AK949" s="93">
        <f>IFERROR(VLOOKUP(T949,'Վարկանիշային չափորոշիչներ'!$G$6:$GE$68,4,FALSE),0)</f>
        <v>0</v>
      </c>
      <c r="AL949" s="93">
        <f>IFERROR(VLOOKUP(U949,'Վարկանիշային չափորոշիչներ'!$G$6:$GE$68,4,FALSE),0)</f>
        <v>0</v>
      </c>
      <c r="AM949" s="93">
        <f>IFERROR(VLOOKUP(V949,'Վարկանիշային չափորոշիչներ'!$G$6:$GE$68,4,FALSE),0)</f>
        <v>0</v>
      </c>
      <c r="AN949" s="93">
        <f t="shared" si="237"/>
        <v>0</v>
      </c>
    </row>
    <row r="950" spans="1:40" outlineLevel="2">
      <c r="A950" s="239">
        <v>1082</v>
      </c>
      <c r="B950" s="239">
        <v>11001</v>
      </c>
      <c r="C950" s="372" t="s">
        <v>1024</v>
      </c>
      <c r="D950" s="240"/>
      <c r="E950" s="240"/>
      <c r="F950" s="311"/>
      <c r="G950" s="311"/>
      <c r="H950" s="311"/>
      <c r="I950" s="112"/>
      <c r="J950" s="112"/>
      <c r="K950" s="94"/>
      <c r="L950" s="94"/>
      <c r="M950" s="94"/>
      <c r="N950" s="94"/>
      <c r="O950" s="94"/>
      <c r="P950" s="94"/>
      <c r="Q950" s="94"/>
      <c r="R950" s="94"/>
      <c r="S950" s="94"/>
      <c r="T950" s="94"/>
      <c r="U950" s="94"/>
      <c r="V950" s="94"/>
      <c r="W950" s="93">
        <f>AN950</f>
        <v>0</v>
      </c>
      <c r="X950" s="108"/>
      <c r="Y950" s="108"/>
      <c r="Z950" s="108"/>
      <c r="AA950" s="108"/>
      <c r="AB950" s="93">
        <f>IFERROR(VLOOKUP(K950,'Վարկանիշային չափորոշիչներ'!$G$6:$GE$68,4,FALSE),0)</f>
        <v>0</v>
      </c>
      <c r="AC950" s="93">
        <f>IFERROR(VLOOKUP(L950,'Վարկանիշային չափորոշիչներ'!$G$6:$GE$68,4,FALSE),0)</f>
        <v>0</v>
      </c>
      <c r="AD950" s="93">
        <f>IFERROR(VLOOKUP(M950,'Վարկանիշային չափորոշիչներ'!$G$6:$GE$68,4,FALSE),0)</f>
        <v>0</v>
      </c>
      <c r="AE950" s="93">
        <f>IFERROR(VLOOKUP(N950,'Վարկանիշային չափորոշիչներ'!$G$6:$GE$68,4,FALSE),0)</f>
        <v>0</v>
      </c>
      <c r="AF950" s="93">
        <f>IFERROR(VLOOKUP(O950,'Վարկանիշային չափորոշիչներ'!$G$6:$GE$68,4,FALSE),0)</f>
        <v>0</v>
      </c>
      <c r="AG950" s="93">
        <f>IFERROR(VLOOKUP(P950,'Վարկանիշային չափորոշիչներ'!$G$6:$GE$68,4,FALSE),0)</f>
        <v>0</v>
      </c>
      <c r="AH950" s="93">
        <f>IFERROR(VLOOKUP(Q950,'Վարկանիշային չափորոշիչներ'!$G$6:$GE$68,4,FALSE),0)</f>
        <v>0</v>
      </c>
      <c r="AI950" s="93">
        <f>IFERROR(VLOOKUP(R950,'Վարկանիշային չափորոշիչներ'!$G$6:$GE$68,4,FALSE),0)</f>
        <v>0</v>
      </c>
      <c r="AJ950" s="93">
        <f>IFERROR(VLOOKUP(S950,'Վարկանիշային չափորոշիչներ'!$G$6:$GE$68,4,FALSE),0)</f>
        <v>0</v>
      </c>
      <c r="AK950" s="93">
        <f>IFERROR(VLOOKUP(T950,'Վարկանիշային չափորոշիչներ'!$G$6:$GE$68,4,FALSE),0)</f>
        <v>0</v>
      </c>
      <c r="AL950" s="93">
        <f>IFERROR(VLOOKUP(U950,'Վարկանիշային չափորոշիչներ'!$G$6:$GE$68,4,FALSE),0)</f>
        <v>0</v>
      </c>
      <c r="AM950" s="93">
        <f>IFERROR(VLOOKUP(V950,'Վարկանիշային չափորոշիչներ'!$G$6:$GE$68,4,FALSE),0)</f>
        <v>0</v>
      </c>
      <c r="AN950" s="93">
        <f t="shared" si="237"/>
        <v>0</v>
      </c>
    </row>
    <row r="951" spans="1:40" outlineLevel="2">
      <c r="A951" s="304">
        <v>1082</v>
      </c>
      <c r="B951" s="304">
        <v>12001</v>
      </c>
      <c r="C951" s="382" t="s">
        <v>1025</v>
      </c>
      <c r="D951" s="240"/>
      <c r="E951" s="240"/>
      <c r="F951" s="273"/>
      <c r="G951" s="241"/>
      <c r="H951" s="241"/>
      <c r="I951" s="112"/>
      <c r="J951" s="112"/>
      <c r="K951" s="94"/>
      <c r="L951" s="94"/>
      <c r="M951" s="94"/>
      <c r="N951" s="94"/>
      <c r="O951" s="94"/>
      <c r="P951" s="94"/>
      <c r="Q951" s="94"/>
      <c r="R951" s="94"/>
      <c r="S951" s="94"/>
      <c r="T951" s="94"/>
      <c r="U951" s="94"/>
      <c r="V951" s="94"/>
      <c r="W951" s="93">
        <f>AN951</f>
        <v>0</v>
      </c>
      <c r="X951" s="108"/>
      <c r="Y951" s="108"/>
      <c r="Z951" s="108"/>
      <c r="AA951" s="108"/>
      <c r="AB951" s="93">
        <f>IFERROR(VLOOKUP(K951,'Վարկանիշային չափորոշիչներ'!$G$6:$GE$68,4,FALSE),0)</f>
        <v>0</v>
      </c>
      <c r="AC951" s="93">
        <f>IFERROR(VLOOKUP(L951,'Վարկանիշային չափորոշիչներ'!$G$6:$GE$68,4,FALSE),0)</f>
        <v>0</v>
      </c>
      <c r="AD951" s="93">
        <f>IFERROR(VLOOKUP(M951,'Վարկանիշային չափորոշիչներ'!$G$6:$GE$68,4,FALSE),0)</f>
        <v>0</v>
      </c>
      <c r="AE951" s="93">
        <f>IFERROR(VLOOKUP(N951,'Վարկանիշային չափորոշիչներ'!$G$6:$GE$68,4,FALSE),0)</f>
        <v>0</v>
      </c>
      <c r="AF951" s="93">
        <f>IFERROR(VLOOKUP(O951,'Վարկանիշային չափորոշիչներ'!$G$6:$GE$68,4,FALSE),0)</f>
        <v>0</v>
      </c>
      <c r="AG951" s="93">
        <f>IFERROR(VLOOKUP(P951,'Վարկանիշային չափորոշիչներ'!$G$6:$GE$68,4,FALSE),0)</f>
        <v>0</v>
      </c>
      <c r="AH951" s="93">
        <f>IFERROR(VLOOKUP(Q951,'Վարկանիշային չափորոշիչներ'!$G$6:$GE$68,4,FALSE),0)</f>
        <v>0</v>
      </c>
      <c r="AI951" s="93">
        <f>IFERROR(VLOOKUP(R951,'Վարկանիշային չափորոշիչներ'!$G$6:$GE$68,4,FALSE),0)</f>
        <v>0</v>
      </c>
      <c r="AJ951" s="93">
        <f>IFERROR(VLOOKUP(S951,'Վարկանիշային չափորոշիչներ'!$G$6:$GE$68,4,FALSE),0)</f>
        <v>0</v>
      </c>
      <c r="AK951" s="93">
        <f>IFERROR(VLOOKUP(T951,'Վարկանիշային չափորոշիչներ'!$G$6:$GE$68,4,FALSE),0)</f>
        <v>0</v>
      </c>
      <c r="AL951" s="93">
        <f>IFERROR(VLOOKUP(U951,'Վարկանիշային չափորոշիչներ'!$G$6:$GE$68,4,FALSE),0)</f>
        <v>0</v>
      </c>
      <c r="AM951" s="93">
        <f>IFERROR(VLOOKUP(V951,'Վարկանիշային չափորոշիչներ'!$G$6:$GE$68,4,FALSE),0)</f>
        <v>0</v>
      </c>
      <c r="AN951" s="93">
        <f t="shared" si="237"/>
        <v>0</v>
      </c>
    </row>
    <row r="952" spans="1:40" outlineLevel="2">
      <c r="A952" s="239">
        <v>1082</v>
      </c>
      <c r="B952" s="239">
        <v>12002</v>
      </c>
      <c r="C952" s="372" t="s">
        <v>1026</v>
      </c>
      <c r="D952" s="240"/>
      <c r="E952" s="240"/>
      <c r="F952" s="273"/>
      <c r="G952" s="311"/>
      <c r="H952" s="311"/>
      <c r="I952" s="112"/>
      <c r="J952" s="112"/>
      <c r="K952" s="94"/>
      <c r="L952" s="94"/>
      <c r="M952" s="94"/>
      <c r="N952" s="94"/>
      <c r="O952" s="94"/>
      <c r="P952" s="94"/>
      <c r="Q952" s="94"/>
      <c r="R952" s="94"/>
      <c r="S952" s="94"/>
      <c r="T952" s="94"/>
      <c r="U952" s="94"/>
      <c r="V952" s="94"/>
      <c r="W952" s="93">
        <f>AN952</f>
        <v>0</v>
      </c>
      <c r="X952" s="108"/>
      <c r="Y952" s="108"/>
      <c r="Z952" s="108"/>
      <c r="AA952" s="108"/>
      <c r="AB952" s="93">
        <f>IFERROR(VLOOKUP(K952,'Վարկանիշային չափորոշիչներ'!$G$6:$GE$68,4,FALSE),0)</f>
        <v>0</v>
      </c>
      <c r="AC952" s="93">
        <f>IFERROR(VLOOKUP(L952,'Վարկանիշային չափորոշիչներ'!$G$6:$GE$68,4,FALSE),0)</f>
        <v>0</v>
      </c>
      <c r="AD952" s="93">
        <f>IFERROR(VLOOKUP(M952,'Վարկանիշային չափորոշիչներ'!$G$6:$GE$68,4,FALSE),0)</f>
        <v>0</v>
      </c>
      <c r="AE952" s="93">
        <f>IFERROR(VLOOKUP(N952,'Վարկանիշային չափորոշիչներ'!$G$6:$GE$68,4,FALSE),0)</f>
        <v>0</v>
      </c>
      <c r="AF952" s="93">
        <f>IFERROR(VLOOKUP(O952,'Վարկանիշային չափորոշիչներ'!$G$6:$GE$68,4,FALSE),0)</f>
        <v>0</v>
      </c>
      <c r="AG952" s="93">
        <f>IFERROR(VLOOKUP(P952,'Վարկանիշային չափորոշիչներ'!$G$6:$GE$68,4,FALSE),0)</f>
        <v>0</v>
      </c>
      <c r="AH952" s="93">
        <f>IFERROR(VLOOKUP(Q952,'Վարկանիշային չափորոշիչներ'!$G$6:$GE$68,4,FALSE),0)</f>
        <v>0</v>
      </c>
      <c r="AI952" s="93">
        <f>IFERROR(VLOOKUP(R952,'Վարկանիշային չափորոշիչներ'!$G$6:$GE$68,4,FALSE),0)</f>
        <v>0</v>
      </c>
      <c r="AJ952" s="93">
        <f>IFERROR(VLOOKUP(S952,'Վարկանիշային չափորոշիչներ'!$G$6:$GE$68,4,FALSE),0)</f>
        <v>0</v>
      </c>
      <c r="AK952" s="93">
        <f>IFERROR(VLOOKUP(T952,'Վարկանիշային չափորոշիչներ'!$G$6:$GE$68,4,FALSE),0)</f>
        <v>0</v>
      </c>
      <c r="AL952" s="93">
        <f>IFERROR(VLOOKUP(U952,'Վարկանիշային չափորոշիչներ'!$G$6:$GE$68,4,FALSE),0)</f>
        <v>0</v>
      </c>
      <c r="AM952" s="93">
        <f>IFERROR(VLOOKUP(V952,'Վարկանիշային չափորոշիչներ'!$G$6:$GE$68,4,FALSE),0)</f>
        <v>0</v>
      </c>
      <c r="AN952" s="93">
        <f t="shared" si="237"/>
        <v>0</v>
      </c>
    </row>
    <row r="953" spans="1:40" ht="36.75" outlineLevel="2">
      <c r="A953" s="239">
        <v>1082</v>
      </c>
      <c r="B953" s="239">
        <v>12003</v>
      </c>
      <c r="C953" s="372" t="s">
        <v>1027</v>
      </c>
      <c r="D953" s="240"/>
      <c r="E953" s="240"/>
      <c r="F953" s="273"/>
      <c r="G953" s="311"/>
      <c r="H953" s="311"/>
      <c r="I953" s="112"/>
      <c r="J953" s="112"/>
      <c r="K953" s="94"/>
      <c r="L953" s="94"/>
      <c r="M953" s="94"/>
      <c r="N953" s="94"/>
      <c r="O953" s="94"/>
      <c r="P953" s="94"/>
      <c r="Q953" s="94"/>
      <c r="R953" s="94"/>
      <c r="S953" s="94"/>
      <c r="T953" s="94"/>
      <c r="U953" s="94"/>
      <c r="V953" s="94"/>
      <c r="W953" s="93">
        <f>AN953</f>
        <v>0</v>
      </c>
      <c r="X953" s="108"/>
      <c r="Y953" s="108"/>
      <c r="Z953" s="108"/>
      <c r="AA953" s="108"/>
      <c r="AB953" s="93">
        <f>IFERROR(VLOOKUP(K953,'Վարկանիշային չափորոշիչներ'!$G$6:$GE$68,4,FALSE),0)</f>
        <v>0</v>
      </c>
      <c r="AC953" s="93">
        <f>IFERROR(VLOOKUP(L953,'Վարկանիշային չափորոշիչներ'!$G$6:$GE$68,4,FALSE),0)</f>
        <v>0</v>
      </c>
      <c r="AD953" s="93">
        <f>IFERROR(VLOOKUP(M953,'Վարկանիշային չափորոշիչներ'!$G$6:$GE$68,4,FALSE),0)</f>
        <v>0</v>
      </c>
      <c r="AE953" s="93">
        <f>IFERROR(VLOOKUP(N953,'Վարկանիշային չափորոշիչներ'!$G$6:$GE$68,4,FALSE),0)</f>
        <v>0</v>
      </c>
      <c r="AF953" s="93">
        <f>IFERROR(VLOOKUP(O953,'Վարկանիշային չափորոշիչներ'!$G$6:$GE$68,4,FALSE),0)</f>
        <v>0</v>
      </c>
      <c r="AG953" s="93">
        <f>IFERROR(VLOOKUP(P953,'Վարկանիշային չափորոշիչներ'!$G$6:$GE$68,4,FALSE),0)</f>
        <v>0</v>
      </c>
      <c r="AH953" s="93">
        <f>IFERROR(VLOOKUP(Q953,'Վարկանիշային չափորոշիչներ'!$G$6:$GE$68,4,FALSE),0)</f>
        <v>0</v>
      </c>
      <c r="AI953" s="93">
        <f>IFERROR(VLOOKUP(R953,'Վարկանիշային չափորոշիչներ'!$G$6:$GE$68,4,FALSE),0)</f>
        <v>0</v>
      </c>
      <c r="AJ953" s="93">
        <f>IFERROR(VLOOKUP(S953,'Վարկանիշային չափորոշիչներ'!$G$6:$GE$68,4,FALSE),0)</f>
        <v>0</v>
      </c>
      <c r="AK953" s="93">
        <f>IFERROR(VLOOKUP(T953,'Վարկանիշային չափորոշիչներ'!$G$6:$GE$68,4,FALSE),0)</f>
        <v>0</v>
      </c>
      <c r="AL953" s="93">
        <f>IFERROR(VLOOKUP(U953,'Վարկանիշային չափորոշիչներ'!$G$6:$GE$68,4,FALSE),0)</f>
        <v>0</v>
      </c>
      <c r="AM953" s="93">
        <f>IFERROR(VLOOKUP(V953,'Վարկանիշային չափորոշիչներ'!$G$6:$GE$68,4,FALSE),0)</f>
        <v>0</v>
      </c>
      <c r="AN953" s="93">
        <f t="shared" si="237"/>
        <v>0</v>
      </c>
    </row>
    <row r="954" spans="1:40" outlineLevel="1">
      <c r="A954" s="236">
        <v>1088</v>
      </c>
      <c r="B954" s="283"/>
      <c r="C954" s="381" t="s">
        <v>1028</v>
      </c>
      <c r="D954" s="237">
        <f>SUM(D955:D962)</f>
        <v>0</v>
      </c>
      <c r="E954" s="237">
        <f>SUM(E955:E962)</f>
        <v>0</v>
      </c>
      <c r="F954" s="238">
        <f t="shared" ref="F954:H954" si="241">SUM(F955:F962)</f>
        <v>0</v>
      </c>
      <c r="G954" s="238">
        <f t="shared" si="241"/>
        <v>0</v>
      </c>
      <c r="H954" s="238">
        <f t="shared" si="241"/>
        <v>0</v>
      </c>
      <c r="I954" s="114" t="s">
        <v>79</v>
      </c>
      <c r="J954" s="114" t="s">
        <v>79</v>
      </c>
      <c r="K954" s="114" t="s">
        <v>79</v>
      </c>
      <c r="L954" s="114" t="s">
        <v>79</v>
      </c>
      <c r="M954" s="114" t="s">
        <v>79</v>
      </c>
      <c r="N954" s="114" t="s">
        <v>79</v>
      </c>
      <c r="O954" s="114" t="s">
        <v>79</v>
      </c>
      <c r="P954" s="114" t="s">
        <v>79</v>
      </c>
      <c r="Q954" s="114" t="s">
        <v>79</v>
      </c>
      <c r="R954" s="114" t="s">
        <v>79</v>
      </c>
      <c r="S954" s="114" t="s">
        <v>79</v>
      </c>
      <c r="T954" s="114" t="s">
        <v>79</v>
      </c>
      <c r="U954" s="114" t="s">
        <v>79</v>
      </c>
      <c r="V954" s="114" t="s">
        <v>79</v>
      </c>
      <c r="W954" s="114" t="s">
        <v>79</v>
      </c>
      <c r="X954" s="108"/>
      <c r="Y954" s="108"/>
      <c r="Z954" s="108"/>
      <c r="AA954" s="108"/>
      <c r="AB954" s="93">
        <f>IFERROR(VLOOKUP(K954,'Վարկանիշային չափորոշիչներ'!$G$6:$GE$68,4,FALSE),0)</f>
        <v>0</v>
      </c>
      <c r="AC954" s="93">
        <f>IFERROR(VLOOKUP(L954,'Վարկանիշային չափորոշիչներ'!$G$6:$GE$68,4,FALSE),0)</f>
        <v>0</v>
      </c>
      <c r="AD954" s="93">
        <f>IFERROR(VLOOKUP(M954,'Վարկանիշային չափորոշիչներ'!$G$6:$GE$68,4,FALSE),0)</f>
        <v>0</v>
      </c>
      <c r="AE954" s="93">
        <f>IFERROR(VLOOKUP(N954,'Վարկանիշային չափորոշիչներ'!$G$6:$GE$68,4,FALSE),0)</f>
        <v>0</v>
      </c>
      <c r="AF954" s="93">
        <f>IFERROR(VLOOKUP(O954,'Վարկանիշային չափորոշիչներ'!$G$6:$GE$68,4,FALSE),0)</f>
        <v>0</v>
      </c>
      <c r="AG954" s="93">
        <f>IFERROR(VLOOKUP(P954,'Վարկանիշային չափորոշիչներ'!$G$6:$GE$68,4,FALSE),0)</f>
        <v>0</v>
      </c>
      <c r="AH954" s="93">
        <f>IFERROR(VLOOKUP(Q954,'Վարկանիշային չափորոշիչներ'!$G$6:$GE$68,4,FALSE),0)</f>
        <v>0</v>
      </c>
      <c r="AI954" s="93">
        <f>IFERROR(VLOOKUP(R954,'Վարկանիշային չափորոշիչներ'!$G$6:$GE$68,4,FALSE),0)</f>
        <v>0</v>
      </c>
      <c r="AJ954" s="93">
        <f>IFERROR(VLOOKUP(S954,'Վարկանիշային չափորոշիչներ'!$G$6:$GE$68,4,FALSE),0)</f>
        <v>0</v>
      </c>
      <c r="AK954" s="93">
        <f>IFERROR(VLOOKUP(T954,'Վարկանիշային չափորոշիչներ'!$G$6:$GE$68,4,FALSE),0)</f>
        <v>0</v>
      </c>
      <c r="AL954" s="93">
        <f>IFERROR(VLOOKUP(U954,'Վարկանիշային չափորոշիչներ'!$G$6:$GE$68,4,FALSE),0)</f>
        <v>0</v>
      </c>
      <c r="AM954" s="93">
        <f>IFERROR(VLOOKUP(V954,'Վարկանիշային չափորոշիչներ'!$G$6:$GE$68,4,FALSE),0)</f>
        <v>0</v>
      </c>
      <c r="AN954" s="93">
        <f t="shared" si="237"/>
        <v>0</v>
      </c>
    </row>
    <row r="955" spans="1:40" ht="24.75" outlineLevel="2">
      <c r="A955" s="236">
        <v>1088</v>
      </c>
      <c r="B955" s="239">
        <v>11008</v>
      </c>
      <c r="C955" s="372" t="s">
        <v>1029</v>
      </c>
      <c r="D955" s="240"/>
      <c r="E955" s="240"/>
      <c r="F955" s="241"/>
      <c r="G955" s="242"/>
      <c r="H955" s="242"/>
      <c r="I955" s="112"/>
      <c r="J955" s="112"/>
      <c r="K955" s="94"/>
      <c r="L955" s="94"/>
      <c r="M955" s="94"/>
      <c r="N955" s="94"/>
      <c r="O955" s="94"/>
      <c r="P955" s="94"/>
      <c r="Q955" s="94"/>
      <c r="R955" s="94"/>
      <c r="S955" s="94"/>
      <c r="T955" s="94"/>
      <c r="U955" s="94"/>
      <c r="V955" s="94"/>
      <c r="W955" s="93">
        <f t="shared" ref="W955:W962" si="242">AN955</f>
        <v>0</v>
      </c>
      <c r="X955" s="108"/>
      <c r="Y955" s="108"/>
      <c r="Z955" s="108"/>
      <c r="AA955" s="108"/>
      <c r="AB955" s="93">
        <f>IFERROR(VLOOKUP(K955,'Վարկանիշային չափորոշիչներ'!$G$6:$GE$68,4,FALSE),0)</f>
        <v>0</v>
      </c>
      <c r="AC955" s="93">
        <f>IFERROR(VLOOKUP(L955,'Վարկանիշային չափորոշիչներ'!$G$6:$GE$68,4,FALSE),0)</f>
        <v>0</v>
      </c>
      <c r="AD955" s="93">
        <f>IFERROR(VLOOKUP(M955,'Վարկանիշային չափորոշիչներ'!$G$6:$GE$68,4,FALSE),0)</f>
        <v>0</v>
      </c>
      <c r="AE955" s="93">
        <f>IFERROR(VLOOKUP(N955,'Վարկանիշային չափորոշիչներ'!$G$6:$GE$68,4,FALSE),0)</f>
        <v>0</v>
      </c>
      <c r="AF955" s="93">
        <f>IFERROR(VLOOKUP(O955,'Վարկանիշային չափորոշիչներ'!$G$6:$GE$68,4,FALSE),0)</f>
        <v>0</v>
      </c>
      <c r="AG955" s="93">
        <f>IFERROR(VLOOKUP(P955,'Վարկանիշային չափորոշիչներ'!$G$6:$GE$68,4,FALSE),0)</f>
        <v>0</v>
      </c>
      <c r="AH955" s="93">
        <f>IFERROR(VLOOKUP(Q955,'Վարկանիշային չափորոշիչներ'!$G$6:$GE$68,4,FALSE),0)</f>
        <v>0</v>
      </c>
      <c r="AI955" s="93">
        <f>IFERROR(VLOOKUP(R955,'Վարկանիշային չափորոշիչներ'!$G$6:$GE$68,4,FALSE),0)</f>
        <v>0</v>
      </c>
      <c r="AJ955" s="93">
        <f>IFERROR(VLOOKUP(S955,'Վարկանիշային չափորոշիչներ'!$G$6:$GE$68,4,FALSE),0)</f>
        <v>0</v>
      </c>
      <c r="AK955" s="93">
        <f>IFERROR(VLOOKUP(T955,'Վարկանիշային չափորոշիչներ'!$G$6:$GE$68,4,FALSE),0)</f>
        <v>0</v>
      </c>
      <c r="AL955" s="93">
        <f>IFERROR(VLOOKUP(U955,'Վարկանիշային չափորոշիչներ'!$G$6:$GE$68,4,FALSE),0)</f>
        <v>0</v>
      </c>
      <c r="AM955" s="93">
        <f>IFERROR(VLOOKUP(V955,'Վարկանիշային չափորոշիչներ'!$G$6:$GE$68,4,FALSE),0)</f>
        <v>0</v>
      </c>
      <c r="AN955" s="93">
        <f t="shared" si="237"/>
        <v>0</v>
      </c>
    </row>
    <row r="956" spans="1:40" ht="36.75" outlineLevel="2">
      <c r="A956" s="236">
        <v>1088</v>
      </c>
      <c r="B956" s="239">
        <v>12022</v>
      </c>
      <c r="C956" s="372" t="s">
        <v>1030</v>
      </c>
      <c r="D956" s="240"/>
      <c r="E956" s="240"/>
      <c r="F956" s="242"/>
      <c r="G956" s="242"/>
      <c r="H956" s="242"/>
      <c r="I956" s="112"/>
      <c r="J956" s="112"/>
      <c r="K956" s="94"/>
      <c r="L956" s="94"/>
      <c r="M956" s="94"/>
      <c r="N956" s="94"/>
      <c r="O956" s="94"/>
      <c r="P956" s="94"/>
      <c r="Q956" s="94"/>
      <c r="R956" s="94"/>
      <c r="S956" s="94"/>
      <c r="T956" s="94"/>
      <c r="U956" s="94"/>
      <c r="V956" s="94"/>
      <c r="W956" s="93">
        <f t="shared" si="242"/>
        <v>0</v>
      </c>
      <c r="X956" s="108"/>
      <c r="Y956" s="108"/>
      <c r="Z956" s="108"/>
      <c r="AA956" s="108"/>
      <c r="AB956" s="93">
        <f>IFERROR(VLOOKUP(K956,'Վարկանիշային չափորոշիչներ'!$G$6:$GE$68,4,FALSE),0)</f>
        <v>0</v>
      </c>
      <c r="AC956" s="93">
        <f>IFERROR(VLOOKUP(L956,'Վարկանիշային չափորոշիչներ'!$G$6:$GE$68,4,FALSE),0)</f>
        <v>0</v>
      </c>
      <c r="AD956" s="93">
        <f>IFERROR(VLOOKUP(M956,'Վարկանիշային չափորոշիչներ'!$G$6:$GE$68,4,FALSE),0)</f>
        <v>0</v>
      </c>
      <c r="AE956" s="93">
        <f>IFERROR(VLOOKUP(N956,'Վարկանիշային չափորոշիչներ'!$G$6:$GE$68,4,FALSE),0)</f>
        <v>0</v>
      </c>
      <c r="AF956" s="93">
        <f>IFERROR(VLOOKUP(O956,'Վարկանիշային չափորոշիչներ'!$G$6:$GE$68,4,FALSE),0)</f>
        <v>0</v>
      </c>
      <c r="AG956" s="93">
        <f>IFERROR(VLOOKUP(P956,'Վարկանիշային չափորոշիչներ'!$G$6:$GE$68,4,FALSE),0)</f>
        <v>0</v>
      </c>
      <c r="AH956" s="93">
        <f>IFERROR(VLOOKUP(Q956,'Վարկանիշային չափորոշիչներ'!$G$6:$GE$68,4,FALSE),0)</f>
        <v>0</v>
      </c>
      <c r="AI956" s="93">
        <f>IFERROR(VLOOKUP(R956,'Վարկանիշային չափորոշիչներ'!$G$6:$GE$68,4,FALSE),0)</f>
        <v>0</v>
      </c>
      <c r="AJ956" s="93">
        <f>IFERROR(VLOOKUP(S956,'Վարկանիշային չափորոշիչներ'!$G$6:$GE$68,4,FALSE),0)</f>
        <v>0</v>
      </c>
      <c r="AK956" s="93">
        <f>IFERROR(VLOOKUP(T956,'Վարկանիշային չափորոշիչներ'!$G$6:$GE$68,4,FALSE),0)</f>
        <v>0</v>
      </c>
      <c r="AL956" s="93">
        <f>IFERROR(VLOOKUP(U956,'Վարկանիշային չափորոշիչներ'!$G$6:$GE$68,4,FALSE),0)</f>
        <v>0</v>
      </c>
      <c r="AM956" s="93">
        <f>IFERROR(VLOOKUP(V956,'Վարկանիշային չափորոշիչներ'!$G$6:$GE$68,4,FALSE),0)</f>
        <v>0</v>
      </c>
      <c r="AN956" s="93">
        <f t="shared" si="237"/>
        <v>0</v>
      </c>
    </row>
    <row r="957" spans="1:40" ht="24.75" outlineLevel="2">
      <c r="A957" s="236">
        <v>1088</v>
      </c>
      <c r="B957" s="239">
        <v>12006</v>
      </c>
      <c r="C957" s="372" t="s">
        <v>1031</v>
      </c>
      <c r="D957" s="240"/>
      <c r="E957" s="240"/>
      <c r="F957" s="242"/>
      <c r="G957" s="242"/>
      <c r="H957" s="242"/>
      <c r="I957" s="112"/>
      <c r="J957" s="112"/>
      <c r="K957" s="94"/>
      <c r="L957" s="94"/>
      <c r="M957" s="94"/>
      <c r="N957" s="94"/>
      <c r="O957" s="94"/>
      <c r="P957" s="94"/>
      <c r="Q957" s="94"/>
      <c r="R957" s="94"/>
      <c r="S957" s="94"/>
      <c r="T957" s="94"/>
      <c r="U957" s="94"/>
      <c r="V957" s="94"/>
      <c r="W957" s="93">
        <f t="shared" si="242"/>
        <v>0</v>
      </c>
      <c r="X957" s="108"/>
      <c r="Y957" s="108"/>
      <c r="Z957" s="108"/>
      <c r="AA957" s="108"/>
      <c r="AB957" s="93">
        <f>IFERROR(VLOOKUP(K957,'Վարկանիշային չափորոշիչներ'!$G$6:$GE$68,4,FALSE),0)</f>
        <v>0</v>
      </c>
      <c r="AC957" s="93">
        <f>IFERROR(VLOOKUP(L957,'Վարկանիշային չափորոշիչներ'!$G$6:$GE$68,4,FALSE),0)</f>
        <v>0</v>
      </c>
      <c r="AD957" s="93">
        <f>IFERROR(VLOOKUP(M957,'Վարկանիշային չափորոշիչներ'!$G$6:$GE$68,4,FALSE),0)</f>
        <v>0</v>
      </c>
      <c r="AE957" s="93">
        <f>IFERROR(VLOOKUP(N957,'Վարկանիշային չափորոշիչներ'!$G$6:$GE$68,4,FALSE),0)</f>
        <v>0</v>
      </c>
      <c r="AF957" s="93">
        <f>IFERROR(VLOOKUP(O957,'Վարկանիշային չափորոշիչներ'!$G$6:$GE$68,4,FALSE),0)</f>
        <v>0</v>
      </c>
      <c r="AG957" s="93">
        <f>IFERROR(VLOOKUP(P957,'Վարկանիշային չափորոշիչներ'!$G$6:$GE$68,4,FALSE),0)</f>
        <v>0</v>
      </c>
      <c r="AH957" s="93">
        <f>IFERROR(VLOOKUP(Q957,'Վարկանիշային չափորոշիչներ'!$G$6:$GE$68,4,FALSE),0)</f>
        <v>0</v>
      </c>
      <c r="AI957" s="93">
        <f>IFERROR(VLOOKUP(R957,'Վարկանիշային չափորոշիչներ'!$G$6:$GE$68,4,FALSE),0)</f>
        <v>0</v>
      </c>
      <c r="AJ957" s="93">
        <f>IFERROR(VLOOKUP(S957,'Վարկանիշային չափորոշիչներ'!$G$6:$GE$68,4,FALSE),0)</f>
        <v>0</v>
      </c>
      <c r="AK957" s="93">
        <f>IFERROR(VLOOKUP(T957,'Վարկանիշային չափորոշիչներ'!$G$6:$GE$68,4,FALSE),0)</f>
        <v>0</v>
      </c>
      <c r="AL957" s="93">
        <f>IFERROR(VLOOKUP(U957,'Վարկանիշային չափորոշիչներ'!$G$6:$GE$68,4,FALSE),0)</f>
        <v>0</v>
      </c>
      <c r="AM957" s="93">
        <f>IFERROR(VLOOKUP(V957,'Վարկանիշային չափորոշիչներ'!$G$6:$GE$68,4,FALSE),0)</f>
        <v>0</v>
      </c>
      <c r="AN957" s="93">
        <f t="shared" si="237"/>
        <v>0</v>
      </c>
    </row>
    <row r="958" spans="1:40" ht="48.75" outlineLevel="2">
      <c r="A958" s="236">
        <v>1088</v>
      </c>
      <c r="B958" s="239">
        <v>12009</v>
      </c>
      <c r="C958" s="372" t="s">
        <v>1032</v>
      </c>
      <c r="D958" s="240"/>
      <c r="E958" s="240"/>
      <c r="F958" s="241"/>
      <c r="G958" s="242"/>
      <c r="H958" s="242"/>
      <c r="I958" s="112"/>
      <c r="J958" s="112"/>
      <c r="K958" s="94"/>
      <c r="L958" s="94"/>
      <c r="M958" s="94"/>
      <c r="N958" s="94"/>
      <c r="O958" s="94"/>
      <c r="P958" s="94"/>
      <c r="Q958" s="94"/>
      <c r="R958" s="94"/>
      <c r="S958" s="94"/>
      <c r="T958" s="94"/>
      <c r="U958" s="94"/>
      <c r="V958" s="94"/>
      <c r="W958" s="93">
        <f t="shared" si="242"/>
        <v>0</v>
      </c>
      <c r="X958" s="108"/>
      <c r="Y958" s="108"/>
      <c r="Z958" s="108"/>
      <c r="AA958" s="108"/>
      <c r="AB958" s="93">
        <f>IFERROR(VLOOKUP(K958,'Վարկանիշային չափորոշիչներ'!$G$6:$GE$68,4,FALSE),0)</f>
        <v>0</v>
      </c>
      <c r="AC958" s="93">
        <f>IFERROR(VLOOKUP(L958,'Վարկանիշային չափորոշիչներ'!$G$6:$GE$68,4,FALSE),0)</f>
        <v>0</v>
      </c>
      <c r="AD958" s="93">
        <f>IFERROR(VLOOKUP(M958,'Վարկանիշային չափորոշիչներ'!$G$6:$GE$68,4,FALSE),0)</f>
        <v>0</v>
      </c>
      <c r="AE958" s="93">
        <f>IFERROR(VLOOKUP(N958,'Վարկանիշային չափորոշիչներ'!$G$6:$GE$68,4,FALSE),0)</f>
        <v>0</v>
      </c>
      <c r="AF958" s="93">
        <f>IFERROR(VLOOKUP(O958,'Վարկանիշային չափորոշիչներ'!$G$6:$GE$68,4,FALSE),0)</f>
        <v>0</v>
      </c>
      <c r="AG958" s="93">
        <f>IFERROR(VLOOKUP(P958,'Վարկանիշային չափորոշիչներ'!$G$6:$GE$68,4,FALSE),0)</f>
        <v>0</v>
      </c>
      <c r="AH958" s="93">
        <f>IFERROR(VLOOKUP(Q958,'Վարկանիշային չափորոշիչներ'!$G$6:$GE$68,4,FALSE),0)</f>
        <v>0</v>
      </c>
      <c r="AI958" s="93">
        <f>IFERROR(VLOOKUP(R958,'Վարկանիշային չափորոշիչներ'!$G$6:$GE$68,4,FALSE),0)</f>
        <v>0</v>
      </c>
      <c r="AJ958" s="93">
        <f>IFERROR(VLOOKUP(S958,'Վարկանիշային չափորոշիչներ'!$G$6:$GE$68,4,FALSE),0)</f>
        <v>0</v>
      </c>
      <c r="AK958" s="93">
        <f>IFERROR(VLOOKUP(T958,'Վարկանիշային չափորոշիչներ'!$G$6:$GE$68,4,FALSE),0)</f>
        <v>0</v>
      </c>
      <c r="AL958" s="93">
        <f>IFERROR(VLOOKUP(U958,'Վարկանիշային չափորոշիչներ'!$G$6:$GE$68,4,FALSE),0)</f>
        <v>0</v>
      </c>
      <c r="AM958" s="93">
        <f>IFERROR(VLOOKUP(V958,'Վարկանիշային չափորոշիչներ'!$G$6:$GE$68,4,FALSE),0)</f>
        <v>0</v>
      </c>
      <c r="AN958" s="93">
        <f t="shared" si="237"/>
        <v>0</v>
      </c>
    </row>
    <row r="959" spans="1:40" ht="60.75" outlineLevel="2">
      <c r="A959" s="236">
        <v>1088</v>
      </c>
      <c r="B959" s="239">
        <v>12018</v>
      </c>
      <c r="C959" s="372" t="s">
        <v>1033</v>
      </c>
      <c r="D959" s="240"/>
      <c r="E959" s="240"/>
      <c r="F959" s="242"/>
      <c r="G959" s="242"/>
      <c r="H959" s="242"/>
      <c r="I959" s="112"/>
      <c r="J959" s="112"/>
      <c r="K959" s="94"/>
      <c r="L959" s="94"/>
      <c r="M959" s="94"/>
      <c r="N959" s="94"/>
      <c r="O959" s="94"/>
      <c r="P959" s="94"/>
      <c r="Q959" s="94"/>
      <c r="R959" s="94"/>
      <c r="S959" s="94"/>
      <c r="T959" s="94"/>
      <c r="U959" s="94"/>
      <c r="V959" s="94"/>
      <c r="W959" s="93">
        <f t="shared" si="242"/>
        <v>0</v>
      </c>
      <c r="X959" s="108"/>
      <c r="Y959" s="108"/>
      <c r="Z959" s="108"/>
      <c r="AA959" s="108"/>
      <c r="AB959" s="93">
        <f>IFERROR(VLOOKUP(K959,'Վարկանիշային չափորոշիչներ'!$G$6:$GE$68,4,FALSE),0)</f>
        <v>0</v>
      </c>
      <c r="AC959" s="93">
        <f>IFERROR(VLOOKUP(L959,'Վարկանիշային չափորոշիչներ'!$G$6:$GE$68,4,FALSE),0)</f>
        <v>0</v>
      </c>
      <c r="AD959" s="93">
        <f>IFERROR(VLOOKUP(M959,'Վարկանիշային չափորոշիչներ'!$G$6:$GE$68,4,FALSE),0)</f>
        <v>0</v>
      </c>
      <c r="AE959" s="93">
        <f>IFERROR(VLOOKUP(N959,'Վարկանիշային չափորոշիչներ'!$G$6:$GE$68,4,FALSE),0)</f>
        <v>0</v>
      </c>
      <c r="AF959" s="93">
        <f>IFERROR(VLOOKUP(O959,'Վարկանիշային չափորոշիչներ'!$G$6:$GE$68,4,FALSE),0)</f>
        <v>0</v>
      </c>
      <c r="AG959" s="93">
        <f>IFERROR(VLOOKUP(P959,'Վարկանիշային չափորոշիչներ'!$G$6:$GE$68,4,FALSE),0)</f>
        <v>0</v>
      </c>
      <c r="AH959" s="93">
        <f>IFERROR(VLOOKUP(Q959,'Վարկանիշային չափորոշիչներ'!$G$6:$GE$68,4,FALSE),0)</f>
        <v>0</v>
      </c>
      <c r="AI959" s="93">
        <f>IFERROR(VLOOKUP(R959,'Վարկանիշային չափորոշիչներ'!$G$6:$GE$68,4,FALSE),0)</f>
        <v>0</v>
      </c>
      <c r="AJ959" s="93">
        <f>IFERROR(VLOOKUP(S959,'Վարկանիշային չափորոշիչներ'!$G$6:$GE$68,4,FALSE),0)</f>
        <v>0</v>
      </c>
      <c r="AK959" s="93">
        <f>IFERROR(VLOOKUP(T959,'Վարկանիշային չափորոշիչներ'!$G$6:$GE$68,4,FALSE),0)</f>
        <v>0</v>
      </c>
      <c r="AL959" s="93">
        <f>IFERROR(VLOOKUP(U959,'Վարկանիշային չափորոշիչներ'!$G$6:$GE$68,4,FALSE),0)</f>
        <v>0</v>
      </c>
      <c r="AM959" s="93">
        <f>IFERROR(VLOOKUP(V959,'Վարկանիշային չափորոշիչներ'!$G$6:$GE$68,4,FALSE),0)</f>
        <v>0</v>
      </c>
      <c r="AN959" s="93">
        <f t="shared" si="237"/>
        <v>0</v>
      </c>
    </row>
    <row r="960" spans="1:40" outlineLevel="2">
      <c r="A960" s="236">
        <v>1088</v>
      </c>
      <c r="B960" s="239">
        <v>12020</v>
      </c>
      <c r="C960" s="372" t="s">
        <v>1034</v>
      </c>
      <c r="D960" s="240"/>
      <c r="E960" s="240"/>
      <c r="F960" s="241"/>
      <c r="G960" s="242"/>
      <c r="H960" s="242"/>
      <c r="I960" s="112"/>
      <c r="J960" s="112"/>
      <c r="K960" s="94"/>
      <c r="L960" s="94"/>
      <c r="M960" s="94"/>
      <c r="N960" s="94"/>
      <c r="O960" s="94"/>
      <c r="P960" s="94"/>
      <c r="Q960" s="94"/>
      <c r="R960" s="94"/>
      <c r="S960" s="94"/>
      <c r="T960" s="94"/>
      <c r="U960" s="94"/>
      <c r="V960" s="94"/>
      <c r="W960" s="93">
        <f t="shared" si="242"/>
        <v>0</v>
      </c>
      <c r="X960" s="108"/>
      <c r="Y960" s="108"/>
      <c r="Z960" s="108"/>
      <c r="AA960" s="108"/>
      <c r="AB960" s="93">
        <f>IFERROR(VLOOKUP(K960,'Վարկանիշային չափորոշիչներ'!$G$6:$GE$68,4,FALSE),0)</f>
        <v>0</v>
      </c>
      <c r="AC960" s="93">
        <f>IFERROR(VLOOKUP(L960,'Վարկանիշային չափորոշիչներ'!$G$6:$GE$68,4,FALSE),0)</f>
        <v>0</v>
      </c>
      <c r="AD960" s="93">
        <f>IFERROR(VLOOKUP(M960,'Վարկանիշային չափորոշիչներ'!$G$6:$GE$68,4,FALSE),0)</f>
        <v>0</v>
      </c>
      <c r="AE960" s="93">
        <f>IFERROR(VLOOKUP(N960,'Վարկանիշային չափորոշիչներ'!$G$6:$GE$68,4,FALSE),0)</f>
        <v>0</v>
      </c>
      <c r="AF960" s="93">
        <f>IFERROR(VLOOKUP(O960,'Վարկանիշային չափորոշիչներ'!$G$6:$GE$68,4,FALSE),0)</f>
        <v>0</v>
      </c>
      <c r="AG960" s="93">
        <f>IFERROR(VLOOKUP(P960,'Վարկանիշային չափորոշիչներ'!$G$6:$GE$68,4,FALSE),0)</f>
        <v>0</v>
      </c>
      <c r="AH960" s="93">
        <f>IFERROR(VLOOKUP(Q960,'Վարկանիշային չափորոշիչներ'!$G$6:$GE$68,4,FALSE),0)</f>
        <v>0</v>
      </c>
      <c r="AI960" s="93">
        <f>IFERROR(VLOOKUP(R960,'Վարկանիշային չափորոշիչներ'!$G$6:$GE$68,4,FALSE),0)</f>
        <v>0</v>
      </c>
      <c r="AJ960" s="93">
        <f>IFERROR(VLOOKUP(S960,'Վարկանիշային չափորոշիչներ'!$G$6:$GE$68,4,FALSE),0)</f>
        <v>0</v>
      </c>
      <c r="AK960" s="93">
        <f>IFERROR(VLOOKUP(T960,'Վարկանիշային չափորոշիչներ'!$G$6:$GE$68,4,FALSE),0)</f>
        <v>0</v>
      </c>
      <c r="AL960" s="93">
        <f>IFERROR(VLOOKUP(U960,'Վարկանիշային չափորոշիչներ'!$G$6:$GE$68,4,FALSE),0)</f>
        <v>0</v>
      </c>
      <c r="AM960" s="93">
        <f>IFERROR(VLOOKUP(V960,'Վարկանիշային չափորոշիչներ'!$G$6:$GE$68,4,FALSE),0)</f>
        <v>0</v>
      </c>
      <c r="AN960" s="93">
        <f t="shared" si="237"/>
        <v>0</v>
      </c>
    </row>
    <row r="961" spans="1:40" outlineLevel="2">
      <c r="A961" s="236">
        <v>1088</v>
      </c>
      <c r="B961" s="239">
        <v>12019</v>
      </c>
      <c r="C961" s="372" t="s">
        <v>1035</v>
      </c>
      <c r="D961" s="240"/>
      <c r="E961" s="240"/>
      <c r="F961" s="241"/>
      <c r="G961" s="242"/>
      <c r="H961" s="242"/>
      <c r="I961" s="112"/>
      <c r="J961" s="112"/>
      <c r="K961" s="94"/>
      <c r="L961" s="94"/>
      <c r="M961" s="94"/>
      <c r="N961" s="94"/>
      <c r="O961" s="94"/>
      <c r="P961" s="94"/>
      <c r="Q961" s="94"/>
      <c r="R961" s="94"/>
      <c r="S961" s="94"/>
      <c r="T961" s="94"/>
      <c r="U961" s="94"/>
      <c r="V961" s="94"/>
      <c r="W961" s="93">
        <f t="shared" si="242"/>
        <v>0</v>
      </c>
      <c r="X961" s="108"/>
      <c r="Y961" s="108"/>
      <c r="Z961" s="108"/>
      <c r="AA961" s="108"/>
      <c r="AB961" s="93">
        <f>IFERROR(VLOOKUP(K961,'Վարկանիշային չափորոշիչներ'!$G$6:$GE$68,4,FALSE),0)</f>
        <v>0</v>
      </c>
      <c r="AC961" s="93">
        <f>IFERROR(VLOOKUP(L961,'Վարկանիշային չափորոշիչներ'!$G$6:$GE$68,4,FALSE),0)</f>
        <v>0</v>
      </c>
      <c r="AD961" s="93">
        <f>IFERROR(VLOOKUP(M961,'Վարկանիշային չափորոշիչներ'!$G$6:$GE$68,4,FALSE),0)</f>
        <v>0</v>
      </c>
      <c r="AE961" s="93">
        <f>IFERROR(VLOOKUP(N961,'Վարկանիշային չափորոշիչներ'!$G$6:$GE$68,4,FALSE),0)</f>
        <v>0</v>
      </c>
      <c r="AF961" s="93">
        <f>IFERROR(VLOOKUP(O961,'Վարկանիշային չափորոշիչներ'!$G$6:$GE$68,4,FALSE),0)</f>
        <v>0</v>
      </c>
      <c r="AG961" s="93">
        <f>IFERROR(VLOOKUP(P961,'Վարկանիշային չափորոշիչներ'!$G$6:$GE$68,4,FALSE),0)</f>
        <v>0</v>
      </c>
      <c r="AH961" s="93">
        <f>IFERROR(VLOOKUP(Q961,'Վարկանիշային չափորոշիչներ'!$G$6:$GE$68,4,FALSE),0)</f>
        <v>0</v>
      </c>
      <c r="AI961" s="93">
        <f>IFERROR(VLOOKUP(R961,'Վարկանիշային չափորոշիչներ'!$G$6:$GE$68,4,FALSE),0)</f>
        <v>0</v>
      </c>
      <c r="AJ961" s="93">
        <f>IFERROR(VLOOKUP(S961,'Վարկանիշային չափորոշիչներ'!$G$6:$GE$68,4,FALSE),0)</f>
        <v>0</v>
      </c>
      <c r="AK961" s="93">
        <f>IFERROR(VLOOKUP(T961,'Վարկանիշային չափորոշիչներ'!$G$6:$GE$68,4,FALSE),0)</f>
        <v>0</v>
      </c>
      <c r="AL961" s="93">
        <f>IFERROR(VLOOKUP(U961,'Վարկանիշային չափորոշիչներ'!$G$6:$GE$68,4,FALSE),0)</f>
        <v>0</v>
      </c>
      <c r="AM961" s="93">
        <f>IFERROR(VLOOKUP(V961,'Վարկանիշային չափորոշիչներ'!$G$6:$GE$68,4,FALSE),0)</f>
        <v>0</v>
      </c>
      <c r="AN961" s="93">
        <f t="shared" si="237"/>
        <v>0</v>
      </c>
    </row>
    <row r="962" spans="1:40" ht="36.75" outlineLevel="2">
      <c r="A962" s="236">
        <v>1088</v>
      </c>
      <c r="B962" s="239">
        <v>32001</v>
      </c>
      <c r="C962" s="372" t="s">
        <v>1036</v>
      </c>
      <c r="D962" s="240"/>
      <c r="E962" s="240"/>
      <c r="F962" s="241"/>
      <c r="G962" s="242"/>
      <c r="H962" s="242"/>
      <c r="I962" s="112"/>
      <c r="J962" s="112"/>
      <c r="K962" s="94"/>
      <c r="L962" s="94"/>
      <c r="M962" s="94"/>
      <c r="N962" s="94"/>
      <c r="O962" s="94"/>
      <c r="P962" s="94"/>
      <c r="Q962" s="94"/>
      <c r="R962" s="94"/>
      <c r="S962" s="94"/>
      <c r="T962" s="94"/>
      <c r="U962" s="94"/>
      <c r="V962" s="94"/>
      <c r="W962" s="93">
        <f t="shared" si="242"/>
        <v>0</v>
      </c>
      <c r="X962" s="108"/>
      <c r="Y962" s="108"/>
      <c r="Z962" s="108"/>
      <c r="AA962" s="108"/>
      <c r="AB962" s="93">
        <f>IFERROR(VLOOKUP(K962,'Վարկանիշային չափորոշիչներ'!$G$6:$GE$68,4,FALSE),0)</f>
        <v>0</v>
      </c>
      <c r="AC962" s="93">
        <f>IFERROR(VLOOKUP(L962,'Վարկանիշային չափորոշիչներ'!$G$6:$GE$68,4,FALSE),0)</f>
        <v>0</v>
      </c>
      <c r="AD962" s="93">
        <f>IFERROR(VLOOKUP(M962,'Վարկանիշային չափորոշիչներ'!$G$6:$GE$68,4,FALSE),0)</f>
        <v>0</v>
      </c>
      <c r="AE962" s="93">
        <f>IFERROR(VLOOKUP(N962,'Վարկանիշային չափորոշիչներ'!$G$6:$GE$68,4,FALSE),0)</f>
        <v>0</v>
      </c>
      <c r="AF962" s="93">
        <f>IFERROR(VLOOKUP(O962,'Վարկանիշային չափորոշիչներ'!$G$6:$GE$68,4,FALSE),0)</f>
        <v>0</v>
      </c>
      <c r="AG962" s="93">
        <f>IFERROR(VLOOKUP(P962,'Վարկանիշային չափորոշիչներ'!$G$6:$GE$68,4,FALSE),0)</f>
        <v>0</v>
      </c>
      <c r="AH962" s="93">
        <f>IFERROR(VLOOKUP(Q962,'Վարկանիշային չափորոշիչներ'!$G$6:$GE$68,4,FALSE),0)</f>
        <v>0</v>
      </c>
      <c r="AI962" s="93">
        <f>IFERROR(VLOOKUP(R962,'Վարկանիշային չափորոշիչներ'!$G$6:$GE$68,4,FALSE),0)</f>
        <v>0</v>
      </c>
      <c r="AJ962" s="93">
        <f>IFERROR(VLOOKUP(S962,'Վարկանիշային չափորոշիչներ'!$G$6:$GE$68,4,FALSE),0)</f>
        <v>0</v>
      </c>
      <c r="AK962" s="93">
        <f>IFERROR(VLOOKUP(T962,'Վարկանիշային չափորոշիչներ'!$G$6:$GE$68,4,FALSE),0)</f>
        <v>0</v>
      </c>
      <c r="AL962" s="93">
        <f>IFERROR(VLOOKUP(U962,'Վարկանիշային չափորոշիչներ'!$G$6:$GE$68,4,FALSE),0)</f>
        <v>0</v>
      </c>
      <c r="AM962" s="93">
        <f>IFERROR(VLOOKUP(V962,'Վարկանիշային չափորոշիչներ'!$G$6:$GE$68,4,FALSE),0)</f>
        <v>0</v>
      </c>
      <c r="AN962" s="93">
        <f t="shared" si="237"/>
        <v>0</v>
      </c>
    </row>
    <row r="963" spans="1:40" outlineLevel="1">
      <c r="A963" s="236">
        <v>1098</v>
      </c>
      <c r="B963" s="283"/>
      <c r="C963" s="381" t="s">
        <v>1037</v>
      </c>
      <c r="D963" s="237">
        <f>SUM(D964:D970)</f>
        <v>0</v>
      </c>
      <c r="E963" s="237">
        <f>SUM(E964:E970)</f>
        <v>0</v>
      </c>
      <c r="F963" s="238">
        <f t="shared" ref="F963:H963" si="243">SUM(F964:F970)</f>
        <v>0</v>
      </c>
      <c r="G963" s="238">
        <f t="shared" si="243"/>
        <v>0</v>
      </c>
      <c r="H963" s="238">
        <f t="shared" si="243"/>
        <v>0</v>
      </c>
      <c r="I963" s="114" t="s">
        <v>79</v>
      </c>
      <c r="J963" s="114" t="s">
        <v>79</v>
      </c>
      <c r="K963" s="114" t="s">
        <v>79</v>
      </c>
      <c r="L963" s="114" t="s">
        <v>79</v>
      </c>
      <c r="M963" s="114" t="s">
        <v>79</v>
      </c>
      <c r="N963" s="114" t="s">
        <v>79</v>
      </c>
      <c r="O963" s="114" t="s">
        <v>79</v>
      </c>
      <c r="P963" s="114" t="s">
        <v>79</v>
      </c>
      <c r="Q963" s="114" t="s">
        <v>79</v>
      </c>
      <c r="R963" s="114" t="s">
        <v>79</v>
      </c>
      <c r="S963" s="114" t="s">
        <v>79</v>
      </c>
      <c r="T963" s="114" t="s">
        <v>79</v>
      </c>
      <c r="U963" s="114" t="s">
        <v>79</v>
      </c>
      <c r="V963" s="114" t="s">
        <v>79</v>
      </c>
      <c r="W963" s="114" t="s">
        <v>79</v>
      </c>
      <c r="X963" s="108"/>
      <c r="Y963" s="108"/>
      <c r="Z963" s="108"/>
      <c r="AA963" s="108"/>
      <c r="AB963" s="93">
        <f>IFERROR(VLOOKUP(K963,'Վարկանիշային չափորոշիչներ'!$G$6:$GE$68,4,FALSE),0)</f>
        <v>0</v>
      </c>
      <c r="AC963" s="93">
        <f>IFERROR(VLOOKUP(L963,'Վարկանիշային չափորոշիչներ'!$G$6:$GE$68,4,FALSE),0)</f>
        <v>0</v>
      </c>
      <c r="AD963" s="93">
        <f>IFERROR(VLOOKUP(M963,'Վարկանիշային չափորոշիչներ'!$G$6:$GE$68,4,FALSE),0)</f>
        <v>0</v>
      </c>
      <c r="AE963" s="93">
        <f>IFERROR(VLOOKUP(N963,'Վարկանիշային չափորոշիչներ'!$G$6:$GE$68,4,FALSE),0)</f>
        <v>0</v>
      </c>
      <c r="AF963" s="93">
        <f>IFERROR(VLOOKUP(O963,'Վարկանիշային չափորոշիչներ'!$G$6:$GE$68,4,FALSE),0)</f>
        <v>0</v>
      </c>
      <c r="AG963" s="93">
        <f>IFERROR(VLOOKUP(P963,'Վարկանիշային չափորոշիչներ'!$G$6:$GE$68,4,FALSE),0)</f>
        <v>0</v>
      </c>
      <c r="AH963" s="93">
        <f>IFERROR(VLOOKUP(Q963,'Վարկանիշային չափորոշիչներ'!$G$6:$GE$68,4,FALSE),0)</f>
        <v>0</v>
      </c>
      <c r="AI963" s="93">
        <f>IFERROR(VLOOKUP(R963,'Վարկանիշային չափորոշիչներ'!$G$6:$GE$68,4,FALSE),0)</f>
        <v>0</v>
      </c>
      <c r="AJ963" s="93">
        <f>IFERROR(VLOOKUP(S963,'Վարկանիշային չափորոշիչներ'!$G$6:$GE$68,4,FALSE),0)</f>
        <v>0</v>
      </c>
      <c r="AK963" s="93">
        <f>IFERROR(VLOOKUP(T963,'Վարկանիշային չափորոշիչներ'!$G$6:$GE$68,4,FALSE),0)</f>
        <v>0</v>
      </c>
      <c r="AL963" s="93">
        <f>IFERROR(VLOOKUP(U963,'Վարկանիշային չափորոշիչներ'!$G$6:$GE$68,4,FALSE),0)</f>
        <v>0</v>
      </c>
      <c r="AM963" s="93">
        <f>IFERROR(VLOOKUP(V963,'Վարկանիշային չափորոշիչներ'!$G$6:$GE$68,4,FALSE),0)</f>
        <v>0</v>
      </c>
      <c r="AN963" s="93">
        <f t="shared" si="237"/>
        <v>0</v>
      </c>
    </row>
    <row r="964" spans="1:40" ht="24.75" outlineLevel="2">
      <c r="A964" s="239">
        <v>1098</v>
      </c>
      <c r="B964" s="239">
        <v>12001</v>
      </c>
      <c r="C964" s="372" t="s">
        <v>1038</v>
      </c>
      <c r="D964" s="240"/>
      <c r="E964" s="240"/>
      <c r="F964" s="242"/>
      <c r="G964" s="242"/>
      <c r="H964" s="242"/>
      <c r="I964" s="112"/>
      <c r="J964" s="112"/>
      <c r="K964" s="94"/>
      <c r="L964" s="94"/>
      <c r="M964" s="94"/>
      <c r="N964" s="94"/>
      <c r="O964" s="94"/>
      <c r="P964" s="94"/>
      <c r="Q964" s="94"/>
      <c r="R964" s="94"/>
      <c r="S964" s="94"/>
      <c r="T964" s="94"/>
      <c r="U964" s="94"/>
      <c r="V964" s="94"/>
      <c r="W964" s="93">
        <f t="shared" ref="W964:W970" si="244">AN964</f>
        <v>0</v>
      </c>
      <c r="X964" s="108"/>
      <c r="Y964" s="108"/>
      <c r="Z964" s="108"/>
      <c r="AA964" s="108"/>
      <c r="AB964" s="93">
        <f>IFERROR(VLOOKUP(K964,'Վարկանիշային չափորոշիչներ'!$G$6:$GE$68,4,FALSE),0)</f>
        <v>0</v>
      </c>
      <c r="AC964" s="93">
        <f>IFERROR(VLOOKUP(L964,'Վարկանիշային չափորոշիչներ'!$G$6:$GE$68,4,FALSE),0)</f>
        <v>0</v>
      </c>
      <c r="AD964" s="93">
        <f>IFERROR(VLOOKUP(M964,'Վարկանիշային չափորոշիչներ'!$G$6:$GE$68,4,FALSE),0)</f>
        <v>0</v>
      </c>
      <c r="AE964" s="93">
        <f>IFERROR(VLOOKUP(N964,'Վարկանիշային չափորոշիչներ'!$G$6:$GE$68,4,FALSE),0)</f>
        <v>0</v>
      </c>
      <c r="AF964" s="93">
        <f>IFERROR(VLOOKUP(O964,'Վարկանիշային չափորոշիչներ'!$G$6:$GE$68,4,FALSE),0)</f>
        <v>0</v>
      </c>
      <c r="AG964" s="93">
        <f>IFERROR(VLOOKUP(P964,'Վարկանիշային չափորոշիչներ'!$G$6:$GE$68,4,FALSE),0)</f>
        <v>0</v>
      </c>
      <c r="AH964" s="93">
        <f>IFERROR(VLOOKUP(Q964,'Վարկանիշային չափորոշիչներ'!$G$6:$GE$68,4,FALSE),0)</f>
        <v>0</v>
      </c>
      <c r="AI964" s="93">
        <f>IFERROR(VLOOKUP(R964,'Վարկանիշային չափորոշիչներ'!$G$6:$GE$68,4,FALSE),0)</f>
        <v>0</v>
      </c>
      <c r="AJ964" s="93">
        <f>IFERROR(VLOOKUP(S964,'Վարկանիշային չափորոշիչներ'!$G$6:$GE$68,4,FALSE),0)</f>
        <v>0</v>
      </c>
      <c r="AK964" s="93">
        <f>IFERROR(VLOOKUP(T964,'Վարկանիշային չափորոշիչներ'!$G$6:$GE$68,4,FALSE),0)</f>
        <v>0</v>
      </c>
      <c r="AL964" s="93">
        <f>IFERROR(VLOOKUP(U964,'Վարկանիշային չափորոշիչներ'!$G$6:$GE$68,4,FALSE),0)</f>
        <v>0</v>
      </c>
      <c r="AM964" s="93">
        <f>IFERROR(VLOOKUP(V964,'Վարկանիշային չափորոշիչներ'!$G$6:$GE$68,4,FALSE),0)</f>
        <v>0</v>
      </c>
      <c r="AN964" s="93">
        <f t="shared" si="237"/>
        <v>0</v>
      </c>
    </row>
    <row r="965" spans="1:40" ht="36.75" outlineLevel="2">
      <c r="A965" s="239">
        <v>1098</v>
      </c>
      <c r="B965" s="239">
        <v>12002</v>
      </c>
      <c r="C965" s="372" t="s">
        <v>1039</v>
      </c>
      <c r="D965" s="240"/>
      <c r="E965" s="240"/>
      <c r="F965" s="242"/>
      <c r="G965" s="242"/>
      <c r="H965" s="242"/>
      <c r="I965" s="112"/>
      <c r="J965" s="112"/>
      <c r="K965" s="94"/>
      <c r="L965" s="94"/>
      <c r="M965" s="94"/>
      <c r="N965" s="94"/>
      <c r="O965" s="94"/>
      <c r="P965" s="94"/>
      <c r="Q965" s="94"/>
      <c r="R965" s="94"/>
      <c r="S965" s="94"/>
      <c r="T965" s="94"/>
      <c r="U965" s="94"/>
      <c r="V965" s="94"/>
      <c r="W965" s="93">
        <f t="shared" si="244"/>
        <v>0</v>
      </c>
      <c r="X965" s="108"/>
      <c r="Y965" s="108"/>
      <c r="Z965" s="108"/>
      <c r="AA965" s="108"/>
      <c r="AB965" s="93">
        <f>IFERROR(VLOOKUP(K965,'Վարկանիշային չափորոշիչներ'!$G$6:$GE$68,4,FALSE),0)</f>
        <v>0</v>
      </c>
      <c r="AC965" s="93">
        <f>IFERROR(VLOOKUP(L965,'Վարկանիշային չափորոշիչներ'!$G$6:$GE$68,4,FALSE),0)</f>
        <v>0</v>
      </c>
      <c r="AD965" s="93">
        <f>IFERROR(VLOOKUP(M965,'Վարկանիշային չափորոշիչներ'!$G$6:$GE$68,4,FALSE),0)</f>
        <v>0</v>
      </c>
      <c r="AE965" s="93">
        <f>IFERROR(VLOOKUP(N965,'Վարկանիշային չափորոշիչներ'!$G$6:$GE$68,4,FALSE),0)</f>
        <v>0</v>
      </c>
      <c r="AF965" s="93">
        <f>IFERROR(VLOOKUP(O965,'Վարկանիշային չափորոշիչներ'!$G$6:$GE$68,4,FALSE),0)</f>
        <v>0</v>
      </c>
      <c r="AG965" s="93">
        <f>IFERROR(VLOOKUP(P965,'Վարկանիշային չափորոշիչներ'!$G$6:$GE$68,4,FALSE),0)</f>
        <v>0</v>
      </c>
      <c r="AH965" s="93">
        <f>IFERROR(VLOOKUP(Q965,'Վարկանիշային չափորոշիչներ'!$G$6:$GE$68,4,FALSE),0)</f>
        <v>0</v>
      </c>
      <c r="AI965" s="93">
        <f>IFERROR(VLOOKUP(R965,'Վարկանիշային չափորոշիչներ'!$G$6:$GE$68,4,FALSE),0)</f>
        <v>0</v>
      </c>
      <c r="AJ965" s="93">
        <f>IFERROR(VLOOKUP(S965,'Վարկանիշային չափորոշիչներ'!$G$6:$GE$68,4,FALSE),0)</f>
        <v>0</v>
      </c>
      <c r="AK965" s="93">
        <f>IFERROR(VLOOKUP(T965,'Վարկանիշային չափորոշիչներ'!$G$6:$GE$68,4,FALSE),0)</f>
        <v>0</v>
      </c>
      <c r="AL965" s="93">
        <f>IFERROR(VLOOKUP(U965,'Վարկանիշային չափորոշիչներ'!$G$6:$GE$68,4,FALSE),0)</f>
        <v>0</v>
      </c>
      <c r="AM965" s="93">
        <f>IFERROR(VLOOKUP(V965,'Վարկանիշային չափորոշիչներ'!$G$6:$GE$68,4,FALSE),0)</f>
        <v>0</v>
      </c>
      <c r="AN965" s="93">
        <f t="shared" si="237"/>
        <v>0</v>
      </c>
    </row>
    <row r="966" spans="1:40" outlineLevel="2">
      <c r="A966" s="239">
        <v>1098</v>
      </c>
      <c r="B966" s="239">
        <v>12009</v>
      </c>
      <c r="C966" s="372" t="s">
        <v>1040</v>
      </c>
      <c r="D966" s="240"/>
      <c r="E966" s="240"/>
      <c r="F966" s="241"/>
      <c r="G966" s="242"/>
      <c r="H966" s="242"/>
      <c r="I966" s="112"/>
      <c r="J966" s="112"/>
      <c r="K966" s="94"/>
      <c r="L966" s="94"/>
      <c r="M966" s="94"/>
      <c r="N966" s="94"/>
      <c r="O966" s="94"/>
      <c r="P966" s="94"/>
      <c r="Q966" s="94"/>
      <c r="R966" s="94"/>
      <c r="S966" s="94"/>
      <c r="T966" s="94"/>
      <c r="U966" s="94"/>
      <c r="V966" s="94"/>
      <c r="W966" s="93">
        <f t="shared" si="244"/>
        <v>0</v>
      </c>
      <c r="X966" s="108"/>
      <c r="Y966" s="108"/>
      <c r="Z966" s="108"/>
      <c r="AA966" s="108"/>
      <c r="AB966" s="93">
        <f>IFERROR(VLOOKUP(K966,'Վարկանիշային չափորոշիչներ'!$G$6:$GE$68,4,FALSE),0)</f>
        <v>0</v>
      </c>
      <c r="AC966" s="93">
        <f>IFERROR(VLOOKUP(L966,'Վարկանիշային չափորոշիչներ'!$G$6:$GE$68,4,FALSE),0)</f>
        <v>0</v>
      </c>
      <c r="AD966" s="93">
        <f>IFERROR(VLOOKUP(M966,'Վարկանիշային չափորոշիչներ'!$G$6:$GE$68,4,FALSE),0)</f>
        <v>0</v>
      </c>
      <c r="AE966" s="93">
        <f>IFERROR(VLOOKUP(N966,'Վարկանիշային չափորոշիչներ'!$G$6:$GE$68,4,FALSE),0)</f>
        <v>0</v>
      </c>
      <c r="AF966" s="93">
        <f>IFERROR(VLOOKUP(O966,'Վարկանիշային չափորոշիչներ'!$G$6:$GE$68,4,FALSE),0)</f>
        <v>0</v>
      </c>
      <c r="AG966" s="93">
        <f>IFERROR(VLOOKUP(P966,'Վարկանիշային չափորոշիչներ'!$G$6:$GE$68,4,FALSE),0)</f>
        <v>0</v>
      </c>
      <c r="AH966" s="93">
        <f>IFERROR(VLOOKUP(Q966,'Վարկանիշային չափորոշիչներ'!$G$6:$GE$68,4,FALSE),0)</f>
        <v>0</v>
      </c>
      <c r="AI966" s="93">
        <f>IFERROR(VLOOKUP(R966,'Վարկանիշային չափորոշիչներ'!$G$6:$GE$68,4,FALSE),0)</f>
        <v>0</v>
      </c>
      <c r="AJ966" s="93">
        <f>IFERROR(VLOOKUP(S966,'Վարկանիշային չափորոշիչներ'!$G$6:$GE$68,4,FALSE),0)</f>
        <v>0</v>
      </c>
      <c r="AK966" s="93">
        <f>IFERROR(VLOOKUP(T966,'Վարկանիշային չափորոշիչներ'!$G$6:$GE$68,4,FALSE),0)</f>
        <v>0</v>
      </c>
      <c r="AL966" s="93">
        <f>IFERROR(VLOOKUP(U966,'Վարկանիշային չափորոշիչներ'!$G$6:$GE$68,4,FALSE),0)</f>
        <v>0</v>
      </c>
      <c r="AM966" s="93">
        <f>IFERROR(VLOOKUP(V966,'Վարկանիշային չափորոշիչներ'!$G$6:$GE$68,4,FALSE),0)</f>
        <v>0</v>
      </c>
      <c r="AN966" s="93">
        <f t="shared" si="237"/>
        <v>0</v>
      </c>
    </row>
    <row r="967" spans="1:40" outlineLevel="2">
      <c r="A967" s="239">
        <v>1098</v>
      </c>
      <c r="B967" s="239">
        <v>21001</v>
      </c>
      <c r="C967" s="372" t="s">
        <v>1041</v>
      </c>
      <c r="D967" s="240"/>
      <c r="E967" s="240"/>
      <c r="F967" s="241"/>
      <c r="G967" s="242"/>
      <c r="H967" s="242"/>
      <c r="I967" s="112"/>
      <c r="J967" s="112"/>
      <c r="K967" s="94"/>
      <c r="L967" s="94"/>
      <c r="M967" s="94"/>
      <c r="N967" s="94"/>
      <c r="O967" s="94"/>
      <c r="P967" s="94"/>
      <c r="Q967" s="94"/>
      <c r="R967" s="94"/>
      <c r="S967" s="94"/>
      <c r="T967" s="94"/>
      <c r="U967" s="94"/>
      <c r="V967" s="94"/>
      <c r="W967" s="93">
        <f t="shared" si="244"/>
        <v>0</v>
      </c>
      <c r="X967" s="108"/>
      <c r="Y967" s="108"/>
      <c r="Z967" s="108"/>
      <c r="AA967" s="108"/>
      <c r="AB967" s="93">
        <f>IFERROR(VLOOKUP(K967,'Վարկանիշային չափորոշիչներ'!$G$6:$GE$68,4,FALSE),0)</f>
        <v>0</v>
      </c>
      <c r="AC967" s="93">
        <f>IFERROR(VLOOKUP(L967,'Վարկանիշային չափորոշիչներ'!$G$6:$GE$68,4,FALSE),0)</f>
        <v>0</v>
      </c>
      <c r="AD967" s="93">
        <f>IFERROR(VLOOKUP(M967,'Վարկանիշային չափորոշիչներ'!$G$6:$GE$68,4,FALSE),0)</f>
        <v>0</v>
      </c>
      <c r="AE967" s="93">
        <f>IFERROR(VLOOKUP(N967,'Վարկանիշային չափորոշիչներ'!$G$6:$GE$68,4,FALSE),0)</f>
        <v>0</v>
      </c>
      <c r="AF967" s="93">
        <f>IFERROR(VLOOKUP(O967,'Վարկանիշային չափորոշիչներ'!$G$6:$GE$68,4,FALSE),0)</f>
        <v>0</v>
      </c>
      <c r="AG967" s="93">
        <f>IFERROR(VLOOKUP(P967,'Վարկանիշային չափորոշիչներ'!$G$6:$GE$68,4,FALSE),0)</f>
        <v>0</v>
      </c>
      <c r="AH967" s="93">
        <f>IFERROR(VLOOKUP(Q967,'Վարկանիշային չափորոշիչներ'!$G$6:$GE$68,4,FALSE),0)</f>
        <v>0</v>
      </c>
      <c r="AI967" s="93">
        <f>IFERROR(VLOOKUP(R967,'Վարկանիշային չափորոշիչներ'!$G$6:$GE$68,4,FALSE),0)</f>
        <v>0</v>
      </c>
      <c r="AJ967" s="93">
        <f>IFERROR(VLOOKUP(S967,'Վարկանիշային չափորոշիչներ'!$G$6:$GE$68,4,FALSE),0)</f>
        <v>0</v>
      </c>
      <c r="AK967" s="93">
        <f>IFERROR(VLOOKUP(T967,'Վարկանիշային չափորոշիչներ'!$G$6:$GE$68,4,FALSE),0)</f>
        <v>0</v>
      </c>
      <c r="AL967" s="93">
        <f>IFERROR(VLOOKUP(U967,'Վարկանիշային չափորոշիչներ'!$G$6:$GE$68,4,FALSE),0)</f>
        <v>0</v>
      </c>
      <c r="AM967" s="93">
        <f>IFERROR(VLOOKUP(V967,'Վարկանիշային չափորոշիչներ'!$G$6:$GE$68,4,FALSE),0)</f>
        <v>0</v>
      </c>
      <c r="AN967" s="93">
        <f t="shared" si="237"/>
        <v>0</v>
      </c>
    </row>
    <row r="968" spans="1:40" ht="36" outlineLevel="2">
      <c r="A968" s="239">
        <v>1098</v>
      </c>
      <c r="B968" s="239">
        <v>12007</v>
      </c>
      <c r="C968" s="333" t="s">
        <v>1042</v>
      </c>
      <c r="D968" s="240"/>
      <c r="E968" s="240"/>
      <c r="F968" s="242"/>
      <c r="G968" s="242"/>
      <c r="H968" s="242"/>
      <c r="I968" s="112"/>
      <c r="J968" s="112"/>
      <c r="K968" s="94"/>
      <c r="L968" s="94"/>
      <c r="M968" s="94"/>
      <c r="N968" s="94"/>
      <c r="O968" s="94"/>
      <c r="P968" s="94"/>
      <c r="Q968" s="94"/>
      <c r="R968" s="94"/>
      <c r="S968" s="94"/>
      <c r="T968" s="94"/>
      <c r="U968" s="94"/>
      <c r="V968" s="94"/>
      <c r="W968" s="93">
        <f t="shared" si="244"/>
        <v>0</v>
      </c>
      <c r="X968" s="108"/>
      <c r="Y968" s="108"/>
      <c r="Z968" s="108"/>
      <c r="AA968" s="108"/>
      <c r="AB968" s="93">
        <f>IFERROR(VLOOKUP(K968,'Վարկանիշային չափորոշիչներ'!$G$6:$GE$68,4,FALSE),0)</f>
        <v>0</v>
      </c>
      <c r="AC968" s="93">
        <f>IFERROR(VLOOKUP(L968,'Վարկանիշային չափորոշիչներ'!$G$6:$GE$68,4,FALSE),0)</f>
        <v>0</v>
      </c>
      <c r="AD968" s="93">
        <f>IFERROR(VLOOKUP(M968,'Վարկանիշային չափորոշիչներ'!$G$6:$GE$68,4,FALSE),0)</f>
        <v>0</v>
      </c>
      <c r="AE968" s="93">
        <f>IFERROR(VLOOKUP(N968,'Վարկանիշային չափորոշիչներ'!$G$6:$GE$68,4,FALSE),0)</f>
        <v>0</v>
      </c>
      <c r="AF968" s="93">
        <f>IFERROR(VLOOKUP(O968,'Վարկանիշային չափորոշիչներ'!$G$6:$GE$68,4,FALSE),0)</f>
        <v>0</v>
      </c>
      <c r="AG968" s="93">
        <f>IFERROR(VLOOKUP(P968,'Վարկանիշային չափորոշիչներ'!$G$6:$GE$68,4,FALSE),0)</f>
        <v>0</v>
      </c>
      <c r="AH968" s="93">
        <f>IFERROR(VLOOKUP(Q968,'Վարկանիշային չափորոշիչներ'!$G$6:$GE$68,4,FALSE),0)</f>
        <v>0</v>
      </c>
      <c r="AI968" s="93">
        <f>IFERROR(VLOOKUP(R968,'Վարկանիշային չափորոշիչներ'!$G$6:$GE$68,4,FALSE),0)</f>
        <v>0</v>
      </c>
      <c r="AJ968" s="93">
        <f>IFERROR(VLOOKUP(S968,'Վարկանիշային չափորոշիչներ'!$G$6:$GE$68,4,FALSE),0)</f>
        <v>0</v>
      </c>
      <c r="AK968" s="93">
        <f>IFERROR(VLOOKUP(T968,'Վարկանիշային չափորոշիչներ'!$G$6:$GE$68,4,FALSE),0)</f>
        <v>0</v>
      </c>
      <c r="AL968" s="93">
        <f>IFERROR(VLOOKUP(U968,'Վարկանիշային չափորոշիչներ'!$G$6:$GE$68,4,FALSE),0)</f>
        <v>0</v>
      </c>
      <c r="AM968" s="93">
        <f>IFERROR(VLOOKUP(V968,'Վարկանիշային չափորոշիչներ'!$G$6:$GE$68,4,FALSE),0)</f>
        <v>0</v>
      </c>
      <c r="AN968" s="93">
        <f t="shared" si="237"/>
        <v>0</v>
      </c>
    </row>
    <row r="969" spans="1:40" ht="60.75" outlineLevel="2">
      <c r="A969" s="239">
        <v>1098</v>
      </c>
      <c r="B969" s="239">
        <v>12006</v>
      </c>
      <c r="C969" s="372" t="s">
        <v>1043</v>
      </c>
      <c r="D969" s="240"/>
      <c r="E969" s="240"/>
      <c r="F969" s="242"/>
      <c r="G969" s="242"/>
      <c r="H969" s="242"/>
      <c r="I969" s="112"/>
      <c r="J969" s="112"/>
      <c r="K969" s="94"/>
      <c r="L969" s="94"/>
      <c r="M969" s="94"/>
      <c r="N969" s="94"/>
      <c r="O969" s="94"/>
      <c r="P969" s="94"/>
      <c r="Q969" s="94"/>
      <c r="R969" s="94"/>
      <c r="S969" s="94"/>
      <c r="T969" s="94"/>
      <c r="U969" s="94"/>
      <c r="V969" s="94"/>
      <c r="W969" s="93">
        <f t="shared" si="244"/>
        <v>0</v>
      </c>
      <c r="X969" s="108"/>
      <c r="Y969" s="108"/>
      <c r="Z969" s="108"/>
      <c r="AA969" s="108"/>
      <c r="AB969" s="93">
        <f>IFERROR(VLOOKUP(K969,'Վարկանիշային չափորոշիչներ'!$G$6:$GE$68,4,FALSE),0)</f>
        <v>0</v>
      </c>
      <c r="AC969" s="93">
        <f>IFERROR(VLOOKUP(L969,'Վարկանիշային չափորոշիչներ'!$G$6:$GE$68,4,FALSE),0)</f>
        <v>0</v>
      </c>
      <c r="AD969" s="93">
        <f>IFERROR(VLOOKUP(M969,'Վարկանիշային չափորոշիչներ'!$G$6:$GE$68,4,FALSE),0)</f>
        <v>0</v>
      </c>
      <c r="AE969" s="93">
        <f>IFERROR(VLOOKUP(N969,'Վարկանիշային չափորոշիչներ'!$G$6:$GE$68,4,FALSE),0)</f>
        <v>0</v>
      </c>
      <c r="AF969" s="93">
        <f>IFERROR(VLOOKUP(O969,'Վարկանիշային չափորոշիչներ'!$G$6:$GE$68,4,FALSE),0)</f>
        <v>0</v>
      </c>
      <c r="AG969" s="93">
        <f>IFERROR(VLOOKUP(P969,'Վարկանիշային չափորոշիչներ'!$G$6:$GE$68,4,FALSE),0)</f>
        <v>0</v>
      </c>
      <c r="AH969" s="93">
        <f>IFERROR(VLOOKUP(Q969,'Վարկանիշային չափորոշիչներ'!$G$6:$GE$68,4,FALSE),0)</f>
        <v>0</v>
      </c>
      <c r="AI969" s="93">
        <f>IFERROR(VLOOKUP(R969,'Վարկանիշային չափորոշիչներ'!$G$6:$GE$68,4,FALSE),0)</f>
        <v>0</v>
      </c>
      <c r="AJ969" s="93">
        <f>IFERROR(VLOOKUP(S969,'Վարկանիշային չափորոշիչներ'!$G$6:$GE$68,4,FALSE),0)</f>
        <v>0</v>
      </c>
      <c r="AK969" s="93">
        <f>IFERROR(VLOOKUP(T969,'Վարկանիշային չափորոշիչներ'!$G$6:$GE$68,4,FALSE),0)</f>
        <v>0</v>
      </c>
      <c r="AL969" s="93">
        <f>IFERROR(VLOOKUP(U969,'Վարկանիշային չափորոշիչներ'!$G$6:$GE$68,4,FALSE),0)</f>
        <v>0</v>
      </c>
      <c r="AM969" s="93">
        <f>IFERROR(VLOOKUP(V969,'Վարկանիշային չափորոշիչներ'!$G$6:$GE$68,4,FALSE),0)</f>
        <v>0</v>
      </c>
      <c r="AN969" s="93">
        <f t="shared" si="237"/>
        <v>0</v>
      </c>
    </row>
    <row r="970" spans="1:40" ht="24.75" outlineLevel="2">
      <c r="A970" s="239">
        <v>1098</v>
      </c>
      <c r="B970" s="239">
        <v>12008</v>
      </c>
      <c r="C970" s="372" t="s">
        <v>1044</v>
      </c>
      <c r="D970" s="240"/>
      <c r="E970" s="240"/>
      <c r="F970" s="242"/>
      <c r="G970" s="242"/>
      <c r="H970" s="242"/>
      <c r="I970" s="112"/>
      <c r="J970" s="112"/>
      <c r="K970" s="94"/>
      <c r="L970" s="94"/>
      <c r="M970" s="94"/>
      <c r="N970" s="94"/>
      <c r="O970" s="94"/>
      <c r="P970" s="94"/>
      <c r="Q970" s="94"/>
      <c r="R970" s="94"/>
      <c r="S970" s="94"/>
      <c r="T970" s="94"/>
      <c r="U970" s="94"/>
      <c r="V970" s="94"/>
      <c r="W970" s="93">
        <f t="shared" si="244"/>
        <v>0</v>
      </c>
      <c r="X970" s="108"/>
      <c r="Y970" s="108"/>
      <c r="Z970" s="108"/>
      <c r="AA970" s="108"/>
      <c r="AB970" s="93">
        <f>IFERROR(VLOOKUP(K970,'Վարկանիշային չափորոշիչներ'!$G$6:$GE$68,4,FALSE),0)</f>
        <v>0</v>
      </c>
      <c r="AC970" s="93">
        <f>IFERROR(VLOOKUP(L970,'Վարկանիշային չափորոշիչներ'!$G$6:$GE$68,4,FALSE),0)</f>
        <v>0</v>
      </c>
      <c r="AD970" s="93">
        <f>IFERROR(VLOOKUP(M970,'Վարկանիշային չափորոշիչներ'!$G$6:$GE$68,4,FALSE),0)</f>
        <v>0</v>
      </c>
      <c r="AE970" s="93">
        <f>IFERROR(VLOOKUP(N970,'Վարկանիշային չափորոշիչներ'!$G$6:$GE$68,4,FALSE),0)</f>
        <v>0</v>
      </c>
      <c r="AF970" s="93">
        <f>IFERROR(VLOOKUP(O970,'Վարկանիշային չափորոշիչներ'!$G$6:$GE$68,4,FALSE),0)</f>
        <v>0</v>
      </c>
      <c r="AG970" s="93">
        <f>IFERROR(VLOOKUP(P970,'Վարկանիշային չափորոշիչներ'!$G$6:$GE$68,4,FALSE),0)</f>
        <v>0</v>
      </c>
      <c r="AH970" s="93">
        <f>IFERROR(VLOOKUP(Q970,'Վարկանիշային չափորոշիչներ'!$G$6:$GE$68,4,FALSE),0)</f>
        <v>0</v>
      </c>
      <c r="AI970" s="93">
        <f>IFERROR(VLOOKUP(R970,'Վարկանիշային չափորոշիչներ'!$G$6:$GE$68,4,FALSE),0)</f>
        <v>0</v>
      </c>
      <c r="AJ970" s="93">
        <f>IFERROR(VLOOKUP(S970,'Վարկանիշային չափորոշիչներ'!$G$6:$GE$68,4,FALSE),0)</f>
        <v>0</v>
      </c>
      <c r="AK970" s="93">
        <f>IFERROR(VLOOKUP(T970,'Վարկանիշային չափորոշիչներ'!$G$6:$GE$68,4,FALSE),0)</f>
        <v>0</v>
      </c>
      <c r="AL970" s="93">
        <f>IFERROR(VLOOKUP(U970,'Վարկանիշային չափորոշիչներ'!$G$6:$GE$68,4,FALSE),0)</f>
        <v>0</v>
      </c>
      <c r="AM970" s="93">
        <f>IFERROR(VLOOKUP(V970,'Վարկանիշային չափորոշիչներ'!$G$6:$GE$68,4,FALSE),0)</f>
        <v>0</v>
      </c>
      <c r="AN970" s="93">
        <f t="shared" si="237"/>
        <v>0</v>
      </c>
    </row>
    <row r="971" spans="1:40" outlineLevel="1">
      <c r="A971" s="283">
        <v>1102</v>
      </c>
      <c r="B971" s="283"/>
      <c r="C971" s="381" t="s">
        <v>1045</v>
      </c>
      <c r="D971" s="312">
        <f>SUM(D972:D978)</f>
        <v>0</v>
      </c>
      <c r="E971" s="312">
        <f>SUM(E972:E978)</f>
        <v>0</v>
      </c>
      <c r="F971" s="313">
        <f t="shared" ref="F971:H971" si="245">SUM(F972:F978)</f>
        <v>0</v>
      </c>
      <c r="G971" s="313">
        <f t="shared" si="245"/>
        <v>0</v>
      </c>
      <c r="H971" s="313">
        <f t="shared" si="245"/>
        <v>0</v>
      </c>
      <c r="I971" s="138" t="s">
        <v>79</v>
      </c>
      <c r="J971" s="138" t="s">
        <v>79</v>
      </c>
      <c r="K971" s="138" t="s">
        <v>79</v>
      </c>
      <c r="L971" s="138" t="s">
        <v>79</v>
      </c>
      <c r="M971" s="138" t="s">
        <v>79</v>
      </c>
      <c r="N971" s="138" t="s">
        <v>79</v>
      </c>
      <c r="O971" s="138" t="s">
        <v>79</v>
      </c>
      <c r="P971" s="138" t="s">
        <v>79</v>
      </c>
      <c r="Q971" s="138" t="s">
        <v>79</v>
      </c>
      <c r="R971" s="138" t="s">
        <v>79</v>
      </c>
      <c r="S971" s="138" t="s">
        <v>79</v>
      </c>
      <c r="T971" s="138" t="s">
        <v>79</v>
      </c>
      <c r="U971" s="138" t="s">
        <v>79</v>
      </c>
      <c r="V971" s="138" t="s">
        <v>79</v>
      </c>
      <c r="W971" s="114" t="s">
        <v>79</v>
      </c>
      <c r="X971" s="108"/>
      <c r="Y971" s="108"/>
      <c r="Z971" s="108"/>
      <c r="AA971" s="108"/>
      <c r="AB971" s="93">
        <f>IFERROR(VLOOKUP(K971,'Վարկանիշային չափորոշիչներ'!$G$6:$GE$68,4,FALSE),0)</f>
        <v>0</v>
      </c>
      <c r="AC971" s="93">
        <f>IFERROR(VLOOKUP(L971,'Վարկանիշային չափորոշիչներ'!$G$6:$GE$68,4,FALSE),0)</f>
        <v>0</v>
      </c>
      <c r="AD971" s="93">
        <f>IFERROR(VLOOKUP(M971,'Վարկանիշային չափորոշիչներ'!$G$6:$GE$68,4,FALSE),0)</f>
        <v>0</v>
      </c>
      <c r="AE971" s="93">
        <f>IFERROR(VLOOKUP(N971,'Վարկանիշային չափորոշիչներ'!$G$6:$GE$68,4,FALSE),0)</f>
        <v>0</v>
      </c>
      <c r="AF971" s="93">
        <f>IFERROR(VLOOKUP(O971,'Վարկանիշային չափորոշիչներ'!$G$6:$GE$68,4,FALSE),0)</f>
        <v>0</v>
      </c>
      <c r="AG971" s="93">
        <f>IFERROR(VLOOKUP(P971,'Վարկանիշային չափորոշիչներ'!$G$6:$GE$68,4,FALSE),0)</f>
        <v>0</v>
      </c>
      <c r="AH971" s="93">
        <f>IFERROR(VLOOKUP(Q971,'Վարկանիշային չափորոշիչներ'!$G$6:$GE$68,4,FALSE),0)</f>
        <v>0</v>
      </c>
      <c r="AI971" s="93">
        <f>IFERROR(VLOOKUP(R971,'Վարկանիշային չափորոշիչներ'!$G$6:$GE$68,4,FALSE),0)</f>
        <v>0</v>
      </c>
      <c r="AJ971" s="93">
        <f>IFERROR(VLOOKUP(S971,'Վարկանիշային չափորոշիչներ'!$G$6:$GE$68,4,FALSE),0)</f>
        <v>0</v>
      </c>
      <c r="AK971" s="93">
        <f>IFERROR(VLOOKUP(T971,'Վարկանիշային չափորոշիչներ'!$G$6:$GE$68,4,FALSE),0)</f>
        <v>0</v>
      </c>
      <c r="AL971" s="93">
        <f>IFERROR(VLOOKUP(U971,'Վարկանիշային չափորոշիչներ'!$G$6:$GE$68,4,FALSE),0)</f>
        <v>0</v>
      </c>
      <c r="AM971" s="93">
        <f>IFERROR(VLOOKUP(V971,'Վարկանիշային չափորոշիչներ'!$G$6:$GE$68,4,FALSE),0)</f>
        <v>0</v>
      </c>
      <c r="AN971" s="93">
        <f t="shared" si="237"/>
        <v>0</v>
      </c>
    </row>
    <row r="972" spans="1:40" ht="24.75" outlineLevel="2">
      <c r="A972" s="239">
        <v>1102</v>
      </c>
      <c r="B972" s="239">
        <v>11001</v>
      </c>
      <c r="C972" s="372" t="s">
        <v>1046</v>
      </c>
      <c r="D972" s="240"/>
      <c r="E972" s="240"/>
      <c r="F972" s="241"/>
      <c r="G972" s="242"/>
      <c r="H972" s="242"/>
      <c r="I972" s="112"/>
      <c r="J972" s="112"/>
      <c r="K972" s="94"/>
      <c r="L972" s="94"/>
      <c r="M972" s="94"/>
      <c r="N972" s="94"/>
      <c r="O972" s="94"/>
      <c r="P972" s="94"/>
      <c r="Q972" s="94"/>
      <c r="R972" s="94"/>
      <c r="S972" s="94"/>
      <c r="T972" s="94"/>
      <c r="U972" s="94"/>
      <c r="V972" s="94"/>
      <c r="W972" s="93">
        <f t="shared" ref="W972:W978" si="246">AN972</f>
        <v>0</v>
      </c>
      <c r="X972" s="108"/>
      <c r="Y972" s="108"/>
      <c r="Z972" s="108"/>
      <c r="AA972" s="108"/>
      <c r="AB972" s="93">
        <f>IFERROR(VLOOKUP(K972,'Վարկանիշային չափորոշիչներ'!$G$6:$GE$68,4,FALSE),0)</f>
        <v>0</v>
      </c>
      <c r="AC972" s="93">
        <f>IFERROR(VLOOKUP(L972,'Վարկանիշային չափորոշիչներ'!$G$6:$GE$68,4,FALSE),0)</f>
        <v>0</v>
      </c>
      <c r="AD972" s="93">
        <f>IFERROR(VLOOKUP(M972,'Վարկանիշային չափորոշիչներ'!$G$6:$GE$68,4,FALSE),0)</f>
        <v>0</v>
      </c>
      <c r="AE972" s="93">
        <f>IFERROR(VLOOKUP(N972,'Վարկանիշային չափորոշիչներ'!$G$6:$GE$68,4,FALSE),0)</f>
        <v>0</v>
      </c>
      <c r="AF972" s="93">
        <f>IFERROR(VLOOKUP(O972,'Վարկանիշային չափորոշիչներ'!$G$6:$GE$68,4,FALSE),0)</f>
        <v>0</v>
      </c>
      <c r="AG972" s="93">
        <f>IFERROR(VLOOKUP(P972,'Վարկանիշային չափորոշիչներ'!$G$6:$GE$68,4,FALSE),0)</f>
        <v>0</v>
      </c>
      <c r="AH972" s="93">
        <f>IFERROR(VLOOKUP(Q972,'Վարկանիշային չափորոշիչներ'!$G$6:$GE$68,4,FALSE),0)</f>
        <v>0</v>
      </c>
      <c r="AI972" s="93">
        <f>IFERROR(VLOOKUP(R972,'Վարկանիշային չափորոշիչներ'!$G$6:$GE$68,4,FALSE),0)</f>
        <v>0</v>
      </c>
      <c r="AJ972" s="93">
        <f>IFERROR(VLOOKUP(S972,'Վարկանիշային չափորոշիչներ'!$G$6:$GE$68,4,FALSE),0)</f>
        <v>0</v>
      </c>
      <c r="AK972" s="93">
        <f>IFERROR(VLOOKUP(T972,'Վարկանիշային չափորոշիչներ'!$G$6:$GE$68,4,FALSE),0)</f>
        <v>0</v>
      </c>
      <c r="AL972" s="93">
        <f>IFERROR(VLOOKUP(U972,'Վարկանիշային չափորոշիչներ'!$G$6:$GE$68,4,FALSE),0)</f>
        <v>0</v>
      </c>
      <c r="AM972" s="93">
        <f>IFERROR(VLOOKUP(V972,'Վարկանիշային չափորոշիչներ'!$G$6:$GE$68,4,FALSE),0)</f>
        <v>0</v>
      </c>
      <c r="AN972" s="93">
        <f t="shared" si="237"/>
        <v>0</v>
      </c>
    </row>
    <row r="973" spans="1:40" outlineLevel="2">
      <c r="A973" s="239">
        <v>1102</v>
      </c>
      <c r="B973" s="239">
        <v>11002</v>
      </c>
      <c r="C973" s="372" t="s">
        <v>1047</v>
      </c>
      <c r="D973" s="240"/>
      <c r="E973" s="240"/>
      <c r="F973" s="242"/>
      <c r="G973" s="242"/>
      <c r="H973" s="242"/>
      <c r="I973" s="112"/>
      <c r="J973" s="112"/>
      <c r="K973" s="94"/>
      <c r="L973" s="94"/>
      <c r="M973" s="94"/>
      <c r="N973" s="94"/>
      <c r="O973" s="94"/>
      <c r="P973" s="94"/>
      <c r="Q973" s="94"/>
      <c r="R973" s="94"/>
      <c r="S973" s="94"/>
      <c r="T973" s="94"/>
      <c r="U973" s="94"/>
      <c r="V973" s="94"/>
      <c r="W973" s="93">
        <f t="shared" si="246"/>
        <v>0</v>
      </c>
      <c r="X973" s="108"/>
      <c r="Y973" s="108"/>
      <c r="Z973" s="108"/>
      <c r="AA973" s="108"/>
      <c r="AB973" s="93">
        <f>IFERROR(VLOOKUP(K973,'Վարկանիշային չափորոշիչներ'!$G$6:$GE$68,4,FALSE),0)</f>
        <v>0</v>
      </c>
      <c r="AC973" s="93">
        <f>IFERROR(VLOOKUP(L973,'Վարկանիշային չափորոշիչներ'!$G$6:$GE$68,4,FALSE),0)</f>
        <v>0</v>
      </c>
      <c r="AD973" s="93">
        <f>IFERROR(VLOOKUP(M973,'Վարկանիշային չափորոշիչներ'!$G$6:$GE$68,4,FALSE),0)</f>
        <v>0</v>
      </c>
      <c r="AE973" s="93">
        <f>IFERROR(VLOOKUP(N973,'Վարկանիշային չափորոշիչներ'!$G$6:$GE$68,4,FALSE),0)</f>
        <v>0</v>
      </c>
      <c r="AF973" s="93">
        <f>IFERROR(VLOOKUP(O973,'Վարկանիշային չափորոշիչներ'!$G$6:$GE$68,4,FALSE),0)</f>
        <v>0</v>
      </c>
      <c r="AG973" s="93">
        <f>IFERROR(VLOOKUP(P973,'Վարկանիշային չափորոշիչներ'!$G$6:$GE$68,4,FALSE),0)</f>
        <v>0</v>
      </c>
      <c r="AH973" s="93">
        <f>IFERROR(VLOOKUP(Q973,'Վարկանիշային չափորոշիչներ'!$G$6:$GE$68,4,FALSE),0)</f>
        <v>0</v>
      </c>
      <c r="AI973" s="93">
        <f>IFERROR(VLOOKUP(R973,'Վարկանիշային չափորոշիչներ'!$G$6:$GE$68,4,FALSE),0)</f>
        <v>0</v>
      </c>
      <c r="AJ973" s="93">
        <f>IFERROR(VLOOKUP(S973,'Վարկանիշային չափորոշիչներ'!$G$6:$GE$68,4,FALSE),0)</f>
        <v>0</v>
      </c>
      <c r="AK973" s="93">
        <f>IFERROR(VLOOKUP(T973,'Վարկանիշային չափորոշիչներ'!$G$6:$GE$68,4,FALSE),0)</f>
        <v>0</v>
      </c>
      <c r="AL973" s="93">
        <f>IFERROR(VLOOKUP(U973,'Վարկանիշային չափորոշիչներ'!$G$6:$GE$68,4,FALSE),0)</f>
        <v>0</v>
      </c>
      <c r="AM973" s="93">
        <f>IFERROR(VLOOKUP(V973,'Վարկանիշային չափորոշիչներ'!$G$6:$GE$68,4,FALSE),0)</f>
        <v>0</v>
      </c>
      <c r="AN973" s="93">
        <f t="shared" si="237"/>
        <v>0</v>
      </c>
    </row>
    <row r="974" spans="1:40" outlineLevel="2">
      <c r="A974" s="239">
        <v>1102</v>
      </c>
      <c r="B974" s="239">
        <v>11003</v>
      </c>
      <c r="C974" s="372" t="s">
        <v>1048</v>
      </c>
      <c r="D974" s="240"/>
      <c r="E974" s="240"/>
      <c r="F974" s="242"/>
      <c r="G974" s="242"/>
      <c r="H974" s="242"/>
      <c r="I974" s="112"/>
      <c r="J974" s="112"/>
      <c r="K974" s="94"/>
      <c r="L974" s="94"/>
      <c r="M974" s="94"/>
      <c r="N974" s="94"/>
      <c r="O974" s="94"/>
      <c r="P974" s="94"/>
      <c r="Q974" s="94"/>
      <c r="R974" s="94"/>
      <c r="S974" s="94"/>
      <c r="T974" s="94"/>
      <c r="U974" s="94"/>
      <c r="V974" s="94"/>
      <c r="W974" s="93">
        <f t="shared" si="246"/>
        <v>0</v>
      </c>
      <c r="X974" s="108"/>
      <c r="Y974" s="108"/>
      <c r="Z974" s="108"/>
      <c r="AA974" s="108"/>
      <c r="AB974" s="93">
        <f>IFERROR(VLOOKUP(K974,'Վարկանիշային չափորոշիչներ'!$G$6:$GE$68,4,FALSE),0)</f>
        <v>0</v>
      </c>
      <c r="AC974" s="93">
        <f>IFERROR(VLOOKUP(L974,'Վարկանիշային չափորոշիչներ'!$G$6:$GE$68,4,FALSE),0)</f>
        <v>0</v>
      </c>
      <c r="AD974" s="93">
        <f>IFERROR(VLOOKUP(M974,'Վարկանիշային չափորոշիչներ'!$G$6:$GE$68,4,FALSE),0)</f>
        <v>0</v>
      </c>
      <c r="AE974" s="93">
        <f>IFERROR(VLOOKUP(N974,'Վարկանիշային չափորոշիչներ'!$G$6:$GE$68,4,FALSE),0)</f>
        <v>0</v>
      </c>
      <c r="AF974" s="93">
        <f>IFERROR(VLOOKUP(O974,'Վարկանիշային չափորոշիչներ'!$G$6:$GE$68,4,FALSE),0)</f>
        <v>0</v>
      </c>
      <c r="AG974" s="93">
        <f>IFERROR(VLOOKUP(P974,'Վարկանիշային չափորոշիչներ'!$G$6:$GE$68,4,FALSE),0)</f>
        <v>0</v>
      </c>
      <c r="AH974" s="93">
        <f>IFERROR(VLOOKUP(Q974,'Վարկանիշային չափորոշիչներ'!$G$6:$GE$68,4,FALSE),0)</f>
        <v>0</v>
      </c>
      <c r="AI974" s="93">
        <f>IFERROR(VLOOKUP(R974,'Վարկանիշային չափորոշիչներ'!$G$6:$GE$68,4,FALSE),0)</f>
        <v>0</v>
      </c>
      <c r="AJ974" s="93">
        <f>IFERROR(VLOOKUP(S974,'Վարկանիշային չափորոշիչներ'!$G$6:$GE$68,4,FALSE),0)</f>
        <v>0</v>
      </c>
      <c r="AK974" s="93">
        <f>IFERROR(VLOOKUP(T974,'Վարկանիշային չափորոշիչներ'!$G$6:$GE$68,4,FALSE),0)</f>
        <v>0</v>
      </c>
      <c r="AL974" s="93">
        <f>IFERROR(VLOOKUP(U974,'Վարկանիշային չափորոշիչներ'!$G$6:$GE$68,4,FALSE),0)</f>
        <v>0</v>
      </c>
      <c r="AM974" s="93">
        <f>IFERROR(VLOOKUP(V974,'Վարկանիշային չափորոշիչներ'!$G$6:$GE$68,4,FALSE),0)</f>
        <v>0</v>
      </c>
      <c r="AN974" s="93">
        <f t="shared" si="237"/>
        <v>0</v>
      </c>
    </row>
    <row r="975" spans="1:40" ht="24.75" outlineLevel="2">
      <c r="A975" s="239">
        <v>1102</v>
      </c>
      <c r="B975" s="304">
        <v>12001</v>
      </c>
      <c r="C975" s="382" t="s">
        <v>1049</v>
      </c>
      <c r="D975" s="308"/>
      <c r="E975" s="309"/>
      <c r="F975" s="241"/>
      <c r="G975" s="241"/>
      <c r="H975" s="241"/>
      <c r="I975" s="112"/>
      <c r="J975" s="112"/>
      <c r="K975" s="94"/>
      <c r="L975" s="94"/>
      <c r="M975" s="94"/>
      <c r="N975" s="94"/>
      <c r="O975" s="94"/>
      <c r="P975" s="94"/>
      <c r="Q975" s="94"/>
      <c r="R975" s="94"/>
      <c r="S975" s="94"/>
      <c r="T975" s="94"/>
      <c r="U975" s="94"/>
      <c r="V975" s="94"/>
      <c r="W975" s="93">
        <f t="shared" si="246"/>
        <v>0</v>
      </c>
      <c r="X975" s="108"/>
      <c r="Y975" s="108"/>
      <c r="Z975" s="108"/>
      <c r="AA975" s="108"/>
      <c r="AB975" s="93">
        <f>IFERROR(VLOOKUP(K975,'Վարկանիշային չափորոշիչներ'!$G$6:$GE$68,4,FALSE),0)</f>
        <v>0</v>
      </c>
      <c r="AC975" s="93">
        <f>IFERROR(VLOOKUP(L975,'Վարկանիշային չափորոշիչներ'!$G$6:$GE$68,4,FALSE),0)</f>
        <v>0</v>
      </c>
      <c r="AD975" s="93">
        <f>IFERROR(VLOOKUP(M975,'Վարկանիշային չափորոշիչներ'!$G$6:$GE$68,4,FALSE),0)</f>
        <v>0</v>
      </c>
      <c r="AE975" s="93">
        <f>IFERROR(VLOOKUP(N975,'Վարկանիշային չափորոշիչներ'!$G$6:$GE$68,4,FALSE),0)</f>
        <v>0</v>
      </c>
      <c r="AF975" s="93">
        <f>IFERROR(VLOOKUP(O975,'Վարկանիշային չափորոշիչներ'!$G$6:$GE$68,4,FALSE),0)</f>
        <v>0</v>
      </c>
      <c r="AG975" s="93">
        <f>IFERROR(VLOOKUP(P975,'Վարկանիշային չափորոշիչներ'!$G$6:$GE$68,4,FALSE),0)</f>
        <v>0</v>
      </c>
      <c r="AH975" s="93">
        <f>IFERROR(VLOOKUP(Q975,'Վարկանիշային չափորոշիչներ'!$G$6:$GE$68,4,FALSE),0)</f>
        <v>0</v>
      </c>
      <c r="AI975" s="93">
        <f>IFERROR(VLOOKUP(R975,'Վարկանիշային չափորոշիչներ'!$G$6:$GE$68,4,FALSE),0)</f>
        <v>0</v>
      </c>
      <c r="AJ975" s="93">
        <f>IFERROR(VLOOKUP(S975,'Վարկանիշային չափորոշիչներ'!$G$6:$GE$68,4,FALSE),0)</f>
        <v>0</v>
      </c>
      <c r="AK975" s="93">
        <f>IFERROR(VLOOKUP(T975,'Վարկանիշային չափորոշիչներ'!$G$6:$GE$68,4,FALSE),0)</f>
        <v>0</v>
      </c>
      <c r="AL975" s="93">
        <f>IFERROR(VLOOKUP(U975,'Վարկանիշային չափորոշիչներ'!$G$6:$GE$68,4,FALSE),0)</f>
        <v>0</v>
      </c>
      <c r="AM975" s="93">
        <f>IFERROR(VLOOKUP(V975,'Վարկանիշային չափորոշիչներ'!$G$6:$GE$68,4,FALSE),0)</f>
        <v>0</v>
      </c>
      <c r="AN975" s="93">
        <f t="shared" si="237"/>
        <v>0</v>
      </c>
    </row>
    <row r="976" spans="1:40" ht="24.75" outlineLevel="2">
      <c r="A976" s="239">
        <v>1102</v>
      </c>
      <c r="B976" s="304">
        <v>12002</v>
      </c>
      <c r="C976" s="382" t="s">
        <v>1050</v>
      </c>
      <c r="D976" s="305"/>
      <c r="E976" s="305"/>
      <c r="F976" s="261"/>
      <c r="G976" s="241"/>
      <c r="H976" s="241"/>
      <c r="I976" s="112"/>
      <c r="J976" s="112"/>
      <c r="K976" s="94"/>
      <c r="L976" s="94"/>
      <c r="M976" s="94"/>
      <c r="N976" s="94"/>
      <c r="O976" s="94"/>
      <c r="P976" s="94"/>
      <c r="Q976" s="94"/>
      <c r="R976" s="94"/>
      <c r="S976" s="94"/>
      <c r="T976" s="94"/>
      <c r="U976" s="94"/>
      <c r="V976" s="94"/>
      <c r="W976" s="93">
        <f t="shared" si="246"/>
        <v>0</v>
      </c>
      <c r="X976" s="108"/>
      <c r="Y976" s="108"/>
      <c r="Z976" s="108"/>
      <c r="AA976" s="108"/>
      <c r="AB976" s="93">
        <f>IFERROR(VLOOKUP(K976,'Վարկանիշային չափորոշիչներ'!$G$6:$GE$68,4,FALSE),0)</f>
        <v>0</v>
      </c>
      <c r="AC976" s="93">
        <f>IFERROR(VLOOKUP(L976,'Վարկանիշային չափորոշիչներ'!$G$6:$GE$68,4,FALSE),0)</f>
        <v>0</v>
      </c>
      <c r="AD976" s="93">
        <f>IFERROR(VLOOKUP(M976,'Վարկանիշային չափորոշիչներ'!$G$6:$GE$68,4,FALSE),0)</f>
        <v>0</v>
      </c>
      <c r="AE976" s="93">
        <f>IFERROR(VLOOKUP(N976,'Վարկանիշային չափորոշիչներ'!$G$6:$GE$68,4,FALSE),0)</f>
        <v>0</v>
      </c>
      <c r="AF976" s="93">
        <f>IFERROR(VLOOKUP(O976,'Վարկանիշային չափորոշիչներ'!$G$6:$GE$68,4,FALSE),0)</f>
        <v>0</v>
      </c>
      <c r="AG976" s="93">
        <f>IFERROR(VLOOKUP(P976,'Վարկանիշային չափորոշիչներ'!$G$6:$GE$68,4,FALSE),0)</f>
        <v>0</v>
      </c>
      <c r="AH976" s="93">
        <f>IFERROR(VLOOKUP(Q976,'Վարկանիշային չափորոշիչներ'!$G$6:$GE$68,4,FALSE),0)</f>
        <v>0</v>
      </c>
      <c r="AI976" s="93">
        <f>IFERROR(VLOOKUP(R976,'Վարկանիշային չափորոշիչներ'!$G$6:$GE$68,4,FALSE),0)</f>
        <v>0</v>
      </c>
      <c r="AJ976" s="93">
        <f>IFERROR(VLOOKUP(S976,'Վարկանիշային չափորոշիչներ'!$G$6:$GE$68,4,FALSE),0)</f>
        <v>0</v>
      </c>
      <c r="AK976" s="93">
        <f>IFERROR(VLOOKUP(T976,'Վարկանիշային չափորոշիչներ'!$G$6:$GE$68,4,FALSE),0)</f>
        <v>0</v>
      </c>
      <c r="AL976" s="93">
        <f>IFERROR(VLOOKUP(U976,'Վարկանիշային չափորոշիչներ'!$G$6:$GE$68,4,FALSE),0)</f>
        <v>0</v>
      </c>
      <c r="AM976" s="93">
        <f>IFERROR(VLOOKUP(V976,'Վարկանիշային չափորոշիչներ'!$G$6:$GE$68,4,FALSE),0)</f>
        <v>0</v>
      </c>
      <c r="AN976" s="93">
        <f t="shared" si="237"/>
        <v>0</v>
      </c>
    </row>
    <row r="977" spans="1:40" outlineLevel="2">
      <c r="A977" s="239">
        <v>1102</v>
      </c>
      <c r="B977" s="304">
        <v>12003</v>
      </c>
      <c r="C977" s="382" t="s">
        <v>1051</v>
      </c>
      <c r="D977" s="305"/>
      <c r="E977" s="305"/>
      <c r="F977" s="241"/>
      <c r="G977" s="241"/>
      <c r="H977" s="241"/>
      <c r="I977" s="112"/>
      <c r="J977" s="112"/>
      <c r="K977" s="94"/>
      <c r="L977" s="94"/>
      <c r="M977" s="94"/>
      <c r="N977" s="94"/>
      <c r="O977" s="94"/>
      <c r="P977" s="94"/>
      <c r="Q977" s="94"/>
      <c r="R977" s="94"/>
      <c r="S977" s="94"/>
      <c r="T977" s="94"/>
      <c r="U977" s="94"/>
      <c r="V977" s="94"/>
      <c r="W977" s="93">
        <f t="shared" si="246"/>
        <v>0</v>
      </c>
      <c r="X977" s="108"/>
      <c r="Y977" s="108"/>
      <c r="Z977" s="108"/>
      <c r="AA977" s="108"/>
      <c r="AB977" s="93">
        <f>IFERROR(VLOOKUP(K977,'Վարկանիշային չափորոշիչներ'!$G$6:$GE$68,4,FALSE),0)</f>
        <v>0</v>
      </c>
      <c r="AC977" s="93">
        <f>IFERROR(VLOOKUP(L977,'Վարկանիշային չափորոշիչներ'!$G$6:$GE$68,4,FALSE),0)</f>
        <v>0</v>
      </c>
      <c r="AD977" s="93">
        <f>IFERROR(VLOOKUP(M977,'Վարկանիշային չափորոշիչներ'!$G$6:$GE$68,4,FALSE),0)</f>
        <v>0</v>
      </c>
      <c r="AE977" s="93">
        <f>IFERROR(VLOOKUP(N977,'Վարկանիշային չափորոշիչներ'!$G$6:$GE$68,4,FALSE),0)</f>
        <v>0</v>
      </c>
      <c r="AF977" s="93">
        <f>IFERROR(VLOOKUP(O977,'Վարկանիշային չափորոշիչներ'!$G$6:$GE$68,4,FALSE),0)</f>
        <v>0</v>
      </c>
      <c r="AG977" s="93">
        <f>IFERROR(VLOOKUP(P977,'Վարկանիշային չափորոշիչներ'!$G$6:$GE$68,4,FALSE),0)</f>
        <v>0</v>
      </c>
      <c r="AH977" s="93">
        <f>IFERROR(VLOOKUP(Q977,'Վարկանիշային չափորոշիչներ'!$G$6:$GE$68,4,FALSE),0)</f>
        <v>0</v>
      </c>
      <c r="AI977" s="93">
        <f>IFERROR(VLOOKUP(R977,'Վարկանիշային չափորոշիչներ'!$G$6:$GE$68,4,FALSE),0)</f>
        <v>0</v>
      </c>
      <c r="AJ977" s="93">
        <f>IFERROR(VLOOKUP(S977,'Վարկանիշային չափորոշիչներ'!$G$6:$GE$68,4,FALSE),0)</f>
        <v>0</v>
      </c>
      <c r="AK977" s="93">
        <f>IFERROR(VLOOKUP(T977,'Վարկանիշային չափորոշիչներ'!$G$6:$GE$68,4,FALSE),0)</f>
        <v>0</v>
      </c>
      <c r="AL977" s="93">
        <f>IFERROR(VLOOKUP(U977,'Վարկանիշային չափորոշիչներ'!$G$6:$GE$68,4,FALSE),0)</f>
        <v>0</v>
      </c>
      <c r="AM977" s="93">
        <f>IFERROR(VLOOKUP(V977,'Վարկանիշային չափորոշիչներ'!$G$6:$GE$68,4,FALSE),0)</f>
        <v>0</v>
      </c>
      <c r="AN977" s="93">
        <f t="shared" si="237"/>
        <v>0</v>
      </c>
    </row>
    <row r="978" spans="1:40" outlineLevel="2">
      <c r="A978" s="239">
        <v>1102</v>
      </c>
      <c r="B978" s="304">
        <v>12004</v>
      </c>
      <c r="C978" s="382" t="s">
        <v>1052</v>
      </c>
      <c r="D978" s="305"/>
      <c r="E978" s="305"/>
      <c r="F978" s="241"/>
      <c r="G978" s="241"/>
      <c r="H978" s="241"/>
      <c r="I978" s="112"/>
      <c r="J978" s="112"/>
      <c r="K978" s="94"/>
      <c r="L978" s="94"/>
      <c r="M978" s="94"/>
      <c r="N978" s="94"/>
      <c r="O978" s="94"/>
      <c r="P978" s="94"/>
      <c r="Q978" s="94"/>
      <c r="R978" s="94"/>
      <c r="S978" s="94"/>
      <c r="T978" s="94"/>
      <c r="U978" s="94"/>
      <c r="V978" s="94"/>
      <c r="W978" s="93">
        <f t="shared" si="246"/>
        <v>0</v>
      </c>
      <c r="X978" s="108"/>
      <c r="Y978" s="108"/>
      <c r="Z978" s="108"/>
      <c r="AA978" s="108"/>
      <c r="AB978" s="93">
        <f>IFERROR(VLOOKUP(K978,'Վարկանիշային չափորոշիչներ'!$G$6:$GE$68,4,FALSE),0)</f>
        <v>0</v>
      </c>
      <c r="AC978" s="93">
        <f>IFERROR(VLOOKUP(L978,'Վարկանիշային չափորոշիչներ'!$G$6:$GE$68,4,FALSE),0)</f>
        <v>0</v>
      </c>
      <c r="AD978" s="93">
        <f>IFERROR(VLOOKUP(M978,'Վարկանիշային չափորոշիչներ'!$G$6:$GE$68,4,FALSE),0)</f>
        <v>0</v>
      </c>
      <c r="AE978" s="93">
        <f>IFERROR(VLOOKUP(N978,'Վարկանիշային չափորոշիչներ'!$G$6:$GE$68,4,FALSE),0)</f>
        <v>0</v>
      </c>
      <c r="AF978" s="93">
        <f>IFERROR(VLOOKUP(O978,'Վարկանիշային չափորոշիչներ'!$G$6:$GE$68,4,FALSE),0)</f>
        <v>0</v>
      </c>
      <c r="AG978" s="93">
        <f>IFERROR(VLOOKUP(P978,'Վարկանիշային չափորոշիչներ'!$G$6:$GE$68,4,FALSE),0)</f>
        <v>0</v>
      </c>
      <c r="AH978" s="93">
        <f>IFERROR(VLOOKUP(Q978,'Վարկանիշային չափորոշիչներ'!$G$6:$GE$68,4,FALSE),0)</f>
        <v>0</v>
      </c>
      <c r="AI978" s="93">
        <f>IFERROR(VLOOKUP(R978,'Վարկանիշային չափորոշիչներ'!$G$6:$GE$68,4,FALSE),0)</f>
        <v>0</v>
      </c>
      <c r="AJ978" s="93">
        <f>IFERROR(VLOOKUP(S978,'Վարկանիշային չափորոշիչներ'!$G$6:$GE$68,4,FALSE),0)</f>
        <v>0</v>
      </c>
      <c r="AK978" s="93">
        <f>IFERROR(VLOOKUP(T978,'Վարկանիշային չափորոշիչներ'!$G$6:$GE$68,4,FALSE),0)</f>
        <v>0</v>
      </c>
      <c r="AL978" s="93">
        <f>IFERROR(VLOOKUP(U978,'Վարկանիշային չափորոշիչներ'!$G$6:$GE$68,4,FALSE),0)</f>
        <v>0</v>
      </c>
      <c r="AM978" s="93">
        <f>IFERROR(VLOOKUP(V978,'Վարկանիշային չափորոշիչներ'!$G$6:$GE$68,4,FALSE),0)</f>
        <v>0</v>
      </c>
      <c r="AN978" s="93">
        <f t="shared" si="237"/>
        <v>0</v>
      </c>
    </row>
    <row r="979" spans="1:40" outlineLevel="2">
      <c r="A979" s="236">
        <v>1102</v>
      </c>
      <c r="B979" s="283"/>
      <c r="C979" s="374" t="s">
        <v>1053</v>
      </c>
      <c r="D979" s="278">
        <f>+D980</f>
        <v>0</v>
      </c>
      <c r="E979" s="278">
        <f>+E980</f>
        <v>0</v>
      </c>
      <c r="F979" s="279">
        <f t="shared" ref="F979:H979" si="247">+F980</f>
        <v>0</v>
      </c>
      <c r="G979" s="279">
        <f t="shared" si="247"/>
        <v>0</v>
      </c>
      <c r="H979" s="279">
        <f t="shared" si="247"/>
        <v>0</v>
      </c>
      <c r="I979" s="128" t="s">
        <v>79</v>
      </c>
      <c r="J979" s="128" t="s">
        <v>79</v>
      </c>
      <c r="K979" s="128" t="s">
        <v>79</v>
      </c>
      <c r="L979" s="128" t="s">
        <v>79</v>
      </c>
      <c r="M979" s="128" t="s">
        <v>79</v>
      </c>
      <c r="N979" s="128" t="s">
        <v>79</v>
      </c>
      <c r="O979" s="128" t="s">
        <v>79</v>
      </c>
      <c r="P979" s="128" t="s">
        <v>79</v>
      </c>
      <c r="Q979" s="128" t="s">
        <v>79</v>
      </c>
      <c r="R979" s="128" t="s">
        <v>79</v>
      </c>
      <c r="S979" s="128" t="s">
        <v>79</v>
      </c>
      <c r="T979" s="128" t="s">
        <v>79</v>
      </c>
      <c r="U979" s="128" t="s">
        <v>79</v>
      </c>
      <c r="V979" s="128" t="s">
        <v>79</v>
      </c>
      <c r="W979" s="114" t="s">
        <v>79</v>
      </c>
      <c r="X979" s="108"/>
      <c r="Y979" s="108"/>
      <c r="Z979" s="108"/>
      <c r="AA979" s="108"/>
      <c r="AB979" s="93">
        <f>IFERROR(VLOOKUP(K979,'Վարկանիշային չափորոշիչներ'!$G$6:$GE$68,4,FALSE),0)</f>
        <v>0</v>
      </c>
      <c r="AC979" s="93">
        <f>IFERROR(VLOOKUP(L979,'Վարկանիշային չափորոշիչներ'!$G$6:$GE$68,4,FALSE),0)</f>
        <v>0</v>
      </c>
      <c r="AD979" s="93">
        <f>IFERROR(VLOOKUP(M979,'Վարկանիշային չափորոշիչներ'!$G$6:$GE$68,4,FALSE),0)</f>
        <v>0</v>
      </c>
      <c r="AE979" s="93">
        <f>IFERROR(VLOOKUP(N979,'Վարկանիշային չափորոշիչներ'!$G$6:$GE$68,4,FALSE),0)</f>
        <v>0</v>
      </c>
      <c r="AF979" s="93">
        <f>IFERROR(VLOOKUP(O979,'Վարկանիշային չափորոշիչներ'!$G$6:$GE$68,4,FALSE),0)</f>
        <v>0</v>
      </c>
      <c r="AG979" s="93">
        <f>IFERROR(VLOOKUP(P979,'Վարկանիշային չափորոշիչներ'!$G$6:$GE$68,4,FALSE),0)</f>
        <v>0</v>
      </c>
      <c r="AH979" s="93">
        <f>IFERROR(VLOOKUP(Q979,'Վարկանիշային չափորոշիչներ'!$G$6:$GE$68,4,FALSE),0)</f>
        <v>0</v>
      </c>
      <c r="AI979" s="93">
        <f>IFERROR(VLOOKUP(R979,'Վարկանիշային չափորոշիչներ'!$G$6:$GE$68,4,FALSE),0)</f>
        <v>0</v>
      </c>
      <c r="AJ979" s="93">
        <f>IFERROR(VLOOKUP(S979,'Վարկանիշային չափորոշիչներ'!$G$6:$GE$68,4,FALSE),0)</f>
        <v>0</v>
      </c>
      <c r="AK979" s="93">
        <f>IFERROR(VLOOKUP(T979,'Վարկանիշային չափորոշիչներ'!$G$6:$GE$68,4,FALSE),0)</f>
        <v>0</v>
      </c>
      <c r="AL979" s="93">
        <f>IFERROR(VLOOKUP(U979,'Վարկանիշային չափորոշիչներ'!$G$6:$GE$68,4,FALSE),0)</f>
        <v>0</v>
      </c>
      <c r="AM979" s="93">
        <f>IFERROR(VLOOKUP(V979,'Վարկանիշային չափորոշիչներ'!$G$6:$GE$68,4,FALSE),0)</f>
        <v>0</v>
      </c>
      <c r="AN979" s="93">
        <f t="shared" si="237"/>
        <v>0</v>
      </c>
    </row>
    <row r="980" spans="1:40" outlineLevel="2">
      <c r="A980" s="239">
        <v>1102</v>
      </c>
      <c r="B980" s="239">
        <v>12005</v>
      </c>
      <c r="C980" s="372" t="s">
        <v>1054</v>
      </c>
      <c r="D980" s="240"/>
      <c r="E980" s="240"/>
      <c r="F980" s="241"/>
      <c r="G980" s="242"/>
      <c r="H980" s="242"/>
      <c r="I980" s="112"/>
      <c r="J980" s="112"/>
      <c r="K980" s="94"/>
      <c r="L980" s="94"/>
      <c r="M980" s="94"/>
      <c r="N980" s="94"/>
      <c r="O980" s="94"/>
      <c r="P980" s="94"/>
      <c r="Q980" s="94"/>
      <c r="R980" s="94"/>
      <c r="S980" s="94"/>
      <c r="T980" s="94"/>
      <c r="U980" s="94"/>
      <c r="V980" s="94"/>
      <c r="W980" s="93">
        <f>AN980</f>
        <v>0</v>
      </c>
      <c r="X980" s="108"/>
      <c r="Y980" s="108"/>
      <c r="Z980" s="108"/>
      <c r="AA980" s="108"/>
      <c r="AB980" s="93">
        <f>IFERROR(VLOOKUP(K980,'Վարկանիշային չափորոշիչներ'!$G$6:$GE$68,4,FALSE),0)</f>
        <v>0</v>
      </c>
      <c r="AC980" s="93">
        <f>IFERROR(VLOOKUP(L980,'Վարկանիշային չափորոշիչներ'!$G$6:$GE$68,4,FALSE),0)</f>
        <v>0</v>
      </c>
      <c r="AD980" s="93">
        <f>IFERROR(VLOOKUP(M980,'Վարկանիշային չափորոշիչներ'!$G$6:$GE$68,4,FALSE),0)</f>
        <v>0</v>
      </c>
      <c r="AE980" s="93">
        <f>IFERROR(VLOOKUP(N980,'Վարկանիշային չափորոշիչներ'!$G$6:$GE$68,4,FALSE),0)</f>
        <v>0</v>
      </c>
      <c r="AF980" s="93">
        <f>IFERROR(VLOOKUP(O980,'Վարկանիշային չափորոշիչներ'!$G$6:$GE$68,4,FALSE),0)</f>
        <v>0</v>
      </c>
      <c r="AG980" s="93">
        <f>IFERROR(VLOOKUP(P980,'Վարկանիշային չափորոշիչներ'!$G$6:$GE$68,4,FALSE),0)</f>
        <v>0</v>
      </c>
      <c r="AH980" s="93">
        <f>IFERROR(VLOOKUP(Q980,'Վարկանիշային չափորոշիչներ'!$G$6:$GE$68,4,FALSE),0)</f>
        <v>0</v>
      </c>
      <c r="AI980" s="93">
        <f>IFERROR(VLOOKUP(R980,'Վարկանիշային չափորոշիչներ'!$G$6:$GE$68,4,FALSE),0)</f>
        <v>0</v>
      </c>
      <c r="AJ980" s="93">
        <f>IFERROR(VLOOKUP(S980,'Վարկանիշային չափորոշիչներ'!$G$6:$GE$68,4,FALSE),0)</f>
        <v>0</v>
      </c>
      <c r="AK980" s="93">
        <f>IFERROR(VLOOKUP(T980,'Վարկանիշային չափորոշիչներ'!$G$6:$GE$68,4,FALSE),0)</f>
        <v>0</v>
      </c>
      <c r="AL980" s="93">
        <f>IFERROR(VLOOKUP(U980,'Վարկանիշային չափորոշիչներ'!$G$6:$GE$68,4,FALSE),0)</f>
        <v>0</v>
      </c>
      <c r="AM980" s="93">
        <f>IFERROR(VLOOKUP(V980,'Վարկանիշային չափորոշիչներ'!$G$6:$GE$68,4,FALSE),0)</f>
        <v>0</v>
      </c>
      <c r="AN980" s="93">
        <f t="shared" si="237"/>
        <v>0</v>
      </c>
    </row>
    <row r="981" spans="1:40" ht="24.75" outlineLevel="1">
      <c r="A981" s="236">
        <v>1117</v>
      </c>
      <c r="B981" s="283"/>
      <c r="C981" s="381" t="s">
        <v>1055</v>
      </c>
      <c r="D981" s="237">
        <f>SUM(D982:D986)</f>
        <v>0</v>
      </c>
      <c r="E981" s="237">
        <f>SUM(E982:E986)</f>
        <v>0</v>
      </c>
      <c r="F981" s="238">
        <f t="shared" ref="F981:H981" si="248">SUM(F982:F986)</f>
        <v>0</v>
      </c>
      <c r="G981" s="238">
        <f t="shared" si="248"/>
        <v>0</v>
      </c>
      <c r="H981" s="238">
        <f t="shared" si="248"/>
        <v>0</v>
      </c>
      <c r="I981" s="114" t="s">
        <v>79</v>
      </c>
      <c r="J981" s="114" t="s">
        <v>79</v>
      </c>
      <c r="K981" s="114" t="s">
        <v>79</v>
      </c>
      <c r="L981" s="114" t="s">
        <v>79</v>
      </c>
      <c r="M981" s="114" t="s">
        <v>79</v>
      </c>
      <c r="N981" s="114" t="s">
        <v>79</v>
      </c>
      <c r="O981" s="114" t="s">
        <v>79</v>
      </c>
      <c r="P981" s="114" t="s">
        <v>79</v>
      </c>
      <c r="Q981" s="114" t="s">
        <v>79</v>
      </c>
      <c r="R981" s="114" t="s">
        <v>79</v>
      </c>
      <c r="S981" s="114" t="s">
        <v>79</v>
      </c>
      <c r="T981" s="114" t="s">
        <v>79</v>
      </c>
      <c r="U981" s="114" t="s">
        <v>79</v>
      </c>
      <c r="V981" s="114" t="s">
        <v>79</v>
      </c>
      <c r="W981" s="114" t="s">
        <v>79</v>
      </c>
      <c r="X981" s="108"/>
      <c r="Y981" s="108"/>
      <c r="Z981" s="108"/>
      <c r="AA981" s="108"/>
      <c r="AB981" s="93">
        <f>IFERROR(VLOOKUP(K981,'Վարկանիշային չափորոշիչներ'!$G$6:$GE$68,4,FALSE),0)</f>
        <v>0</v>
      </c>
      <c r="AC981" s="93">
        <f>IFERROR(VLOOKUP(L981,'Վարկանիշային չափորոշիչներ'!$G$6:$GE$68,4,FALSE),0)</f>
        <v>0</v>
      </c>
      <c r="AD981" s="93">
        <f>IFERROR(VLOOKUP(M981,'Վարկանիշային չափորոշիչներ'!$G$6:$GE$68,4,FALSE),0)</f>
        <v>0</v>
      </c>
      <c r="AE981" s="93">
        <f>IFERROR(VLOOKUP(N981,'Վարկանիշային չափորոշիչներ'!$G$6:$GE$68,4,FALSE),0)</f>
        <v>0</v>
      </c>
      <c r="AF981" s="93">
        <f>IFERROR(VLOOKUP(O981,'Վարկանիշային չափորոշիչներ'!$G$6:$GE$68,4,FALSE),0)</f>
        <v>0</v>
      </c>
      <c r="AG981" s="93">
        <f>IFERROR(VLOOKUP(P981,'Վարկանիշային չափորոշիչներ'!$G$6:$GE$68,4,FALSE),0)</f>
        <v>0</v>
      </c>
      <c r="AH981" s="93">
        <f>IFERROR(VLOOKUP(Q981,'Վարկանիշային չափորոշիչներ'!$G$6:$GE$68,4,FALSE),0)</f>
        <v>0</v>
      </c>
      <c r="AI981" s="93">
        <f>IFERROR(VLOOKUP(R981,'Վարկանիշային չափորոշիչներ'!$G$6:$GE$68,4,FALSE),0)</f>
        <v>0</v>
      </c>
      <c r="AJ981" s="93">
        <f>IFERROR(VLOOKUP(S981,'Վարկանիշային չափորոշիչներ'!$G$6:$GE$68,4,FALSE),0)</f>
        <v>0</v>
      </c>
      <c r="AK981" s="93">
        <f>IFERROR(VLOOKUP(T981,'Վարկանիշային չափորոշիչներ'!$G$6:$GE$68,4,FALSE),0)</f>
        <v>0</v>
      </c>
      <c r="AL981" s="93">
        <f>IFERROR(VLOOKUP(U981,'Վարկանիշային չափորոշիչներ'!$G$6:$GE$68,4,FALSE),0)</f>
        <v>0</v>
      </c>
      <c r="AM981" s="93">
        <f>IFERROR(VLOOKUP(V981,'Վարկանիշային չափորոշիչներ'!$G$6:$GE$68,4,FALSE),0)</f>
        <v>0</v>
      </c>
      <c r="AN981" s="93">
        <f t="shared" si="237"/>
        <v>0</v>
      </c>
    </row>
    <row r="982" spans="1:40" ht="24.75" outlineLevel="2">
      <c r="A982" s="239">
        <v>1117</v>
      </c>
      <c r="B982" s="239">
        <v>11001</v>
      </c>
      <c r="C982" s="372" t="s">
        <v>1056</v>
      </c>
      <c r="D982" s="247"/>
      <c r="E982" s="247"/>
      <c r="F982" s="264"/>
      <c r="G982" s="242"/>
      <c r="H982" s="242"/>
      <c r="I982" s="112"/>
      <c r="J982" s="112"/>
      <c r="K982" s="94"/>
      <c r="L982" s="94"/>
      <c r="M982" s="94"/>
      <c r="N982" s="94"/>
      <c r="O982" s="94"/>
      <c r="P982" s="94"/>
      <c r="Q982" s="94"/>
      <c r="R982" s="94"/>
      <c r="S982" s="94"/>
      <c r="T982" s="94"/>
      <c r="U982" s="94"/>
      <c r="V982" s="94"/>
      <c r="W982" s="93">
        <f t="shared" ref="W982:W986" si="249">AN982</f>
        <v>0</v>
      </c>
      <c r="X982" s="108"/>
      <c r="Y982" s="108"/>
      <c r="Z982" s="108"/>
      <c r="AA982" s="108"/>
      <c r="AB982" s="93">
        <f>IFERROR(VLOOKUP(K982,'Վարկանիշային չափորոշիչներ'!$G$6:$GE$68,4,FALSE),0)</f>
        <v>0</v>
      </c>
      <c r="AC982" s="93">
        <f>IFERROR(VLOOKUP(L982,'Վարկանիշային չափորոշիչներ'!$G$6:$GE$68,4,FALSE),0)</f>
        <v>0</v>
      </c>
      <c r="AD982" s="93">
        <f>IFERROR(VLOOKUP(M982,'Վարկանիշային չափորոշիչներ'!$G$6:$GE$68,4,FALSE),0)</f>
        <v>0</v>
      </c>
      <c r="AE982" s="93">
        <f>IFERROR(VLOOKUP(N982,'Վարկանիշային չափորոշիչներ'!$G$6:$GE$68,4,FALSE),0)</f>
        <v>0</v>
      </c>
      <c r="AF982" s="93">
        <f>IFERROR(VLOOKUP(O982,'Վարկանիշային չափորոշիչներ'!$G$6:$GE$68,4,FALSE),0)</f>
        <v>0</v>
      </c>
      <c r="AG982" s="93">
        <f>IFERROR(VLOOKUP(P982,'Վարկանիշային չափորոշիչներ'!$G$6:$GE$68,4,FALSE),0)</f>
        <v>0</v>
      </c>
      <c r="AH982" s="93">
        <f>IFERROR(VLOOKUP(Q982,'Վարկանիշային չափորոշիչներ'!$G$6:$GE$68,4,FALSE),0)</f>
        <v>0</v>
      </c>
      <c r="AI982" s="93">
        <f>IFERROR(VLOOKUP(R982,'Վարկանիշային չափորոշիչներ'!$G$6:$GE$68,4,FALSE),0)</f>
        <v>0</v>
      </c>
      <c r="AJ982" s="93">
        <f>IFERROR(VLOOKUP(S982,'Վարկանիշային չափորոշիչներ'!$G$6:$GE$68,4,FALSE),0)</f>
        <v>0</v>
      </c>
      <c r="AK982" s="93">
        <f>IFERROR(VLOOKUP(T982,'Վարկանիշային չափորոշիչներ'!$G$6:$GE$68,4,FALSE),0)</f>
        <v>0</v>
      </c>
      <c r="AL982" s="93">
        <f>IFERROR(VLOOKUP(U982,'Վարկանիշային չափորոշիչներ'!$G$6:$GE$68,4,FALSE),0)</f>
        <v>0</v>
      </c>
      <c r="AM982" s="93">
        <f>IFERROR(VLOOKUP(V982,'Վարկանիշային չափորոշիչներ'!$G$6:$GE$68,4,FALSE),0)</f>
        <v>0</v>
      </c>
      <c r="AN982" s="93">
        <f t="shared" ref="AN982:AN1024" si="250">SUM(AB982:AM982)</f>
        <v>0</v>
      </c>
    </row>
    <row r="983" spans="1:40" ht="24.75" outlineLevel="2">
      <c r="A983" s="239">
        <v>1117</v>
      </c>
      <c r="B983" s="239">
        <v>11002</v>
      </c>
      <c r="C983" s="372" t="s">
        <v>1057</v>
      </c>
      <c r="D983" s="247"/>
      <c r="E983" s="247"/>
      <c r="F983" s="264"/>
      <c r="G983" s="242"/>
      <c r="H983" s="242"/>
      <c r="I983" s="112"/>
      <c r="J983" s="112"/>
      <c r="K983" s="94"/>
      <c r="L983" s="94"/>
      <c r="M983" s="94"/>
      <c r="N983" s="94"/>
      <c r="O983" s="94"/>
      <c r="P983" s="94"/>
      <c r="Q983" s="94"/>
      <c r="R983" s="94"/>
      <c r="S983" s="94"/>
      <c r="T983" s="94"/>
      <c r="U983" s="94"/>
      <c r="V983" s="94"/>
      <c r="W983" s="93">
        <f t="shared" si="249"/>
        <v>0</v>
      </c>
      <c r="X983" s="108"/>
      <c r="Y983" s="108"/>
      <c r="Z983" s="108"/>
      <c r="AA983" s="108"/>
      <c r="AB983" s="93">
        <f>IFERROR(VLOOKUP(K983,'Վարկանիշային չափորոշիչներ'!$G$6:$GE$68,4,FALSE),0)</f>
        <v>0</v>
      </c>
      <c r="AC983" s="93">
        <f>IFERROR(VLOOKUP(L983,'Վարկանիշային չափորոշիչներ'!$G$6:$GE$68,4,FALSE),0)</f>
        <v>0</v>
      </c>
      <c r="AD983" s="93">
        <f>IFERROR(VLOOKUP(M983,'Վարկանիշային չափորոշիչներ'!$G$6:$GE$68,4,FALSE),0)</f>
        <v>0</v>
      </c>
      <c r="AE983" s="93">
        <f>IFERROR(VLOOKUP(N983,'Վարկանիշային չափորոշիչներ'!$G$6:$GE$68,4,FALSE),0)</f>
        <v>0</v>
      </c>
      <c r="AF983" s="93">
        <f>IFERROR(VLOOKUP(O983,'Վարկանիշային չափորոշիչներ'!$G$6:$GE$68,4,FALSE),0)</f>
        <v>0</v>
      </c>
      <c r="AG983" s="93">
        <f>IFERROR(VLOOKUP(P983,'Վարկանիշային չափորոշիչներ'!$G$6:$GE$68,4,FALSE),0)</f>
        <v>0</v>
      </c>
      <c r="AH983" s="93">
        <f>IFERROR(VLOOKUP(Q983,'Վարկանիշային չափորոշիչներ'!$G$6:$GE$68,4,FALSE),0)</f>
        <v>0</v>
      </c>
      <c r="AI983" s="93">
        <f>IFERROR(VLOOKUP(R983,'Վարկանիշային չափորոշիչներ'!$G$6:$GE$68,4,FALSE),0)</f>
        <v>0</v>
      </c>
      <c r="AJ983" s="93">
        <f>IFERROR(VLOOKUP(S983,'Վարկանիշային չափորոշիչներ'!$G$6:$GE$68,4,FALSE),0)</f>
        <v>0</v>
      </c>
      <c r="AK983" s="93">
        <f>IFERROR(VLOOKUP(T983,'Վարկանիշային չափորոշիչներ'!$G$6:$GE$68,4,FALSE),0)</f>
        <v>0</v>
      </c>
      <c r="AL983" s="93">
        <f>IFERROR(VLOOKUP(U983,'Վարկանիշային չափորոշիչներ'!$G$6:$GE$68,4,FALSE),0)</f>
        <v>0</v>
      </c>
      <c r="AM983" s="93">
        <f>IFERROR(VLOOKUP(V983,'Վարկանիշային չափորոշիչներ'!$G$6:$GE$68,4,FALSE),0)</f>
        <v>0</v>
      </c>
      <c r="AN983" s="93">
        <f t="shared" si="250"/>
        <v>0</v>
      </c>
    </row>
    <row r="984" spans="1:40" outlineLevel="2">
      <c r="A984" s="239">
        <v>1117</v>
      </c>
      <c r="B984" s="239">
        <v>11003</v>
      </c>
      <c r="C984" s="372" t="s">
        <v>1058</v>
      </c>
      <c r="D984" s="240"/>
      <c r="E984" s="240"/>
      <c r="F984" s="242"/>
      <c r="G984" s="242"/>
      <c r="H984" s="242"/>
      <c r="I984" s="112"/>
      <c r="J984" s="112"/>
      <c r="K984" s="94"/>
      <c r="L984" s="94"/>
      <c r="M984" s="94"/>
      <c r="N984" s="94"/>
      <c r="O984" s="94"/>
      <c r="P984" s="94"/>
      <c r="Q984" s="94"/>
      <c r="R984" s="94"/>
      <c r="S984" s="94"/>
      <c r="T984" s="94"/>
      <c r="U984" s="94"/>
      <c r="V984" s="94"/>
      <c r="W984" s="93">
        <f t="shared" si="249"/>
        <v>0</v>
      </c>
      <c r="X984" s="108"/>
      <c r="Y984" s="108"/>
      <c r="Z984" s="108"/>
      <c r="AA984" s="108"/>
      <c r="AB984" s="93">
        <f>IFERROR(VLOOKUP(K984,'Վարկանիշային չափորոշիչներ'!$G$6:$GE$68,4,FALSE),0)</f>
        <v>0</v>
      </c>
      <c r="AC984" s="93">
        <f>IFERROR(VLOOKUP(L984,'Վարկանիշային չափորոշիչներ'!$G$6:$GE$68,4,FALSE),0)</f>
        <v>0</v>
      </c>
      <c r="AD984" s="93">
        <f>IFERROR(VLOOKUP(M984,'Վարկանիշային չափորոշիչներ'!$G$6:$GE$68,4,FALSE),0)</f>
        <v>0</v>
      </c>
      <c r="AE984" s="93">
        <f>IFERROR(VLOOKUP(N984,'Վարկանիշային չափորոշիչներ'!$G$6:$GE$68,4,FALSE),0)</f>
        <v>0</v>
      </c>
      <c r="AF984" s="93">
        <f>IFERROR(VLOOKUP(O984,'Վարկանիշային չափորոշիչներ'!$G$6:$GE$68,4,FALSE),0)</f>
        <v>0</v>
      </c>
      <c r="AG984" s="93">
        <f>IFERROR(VLOOKUP(P984,'Վարկանիշային չափորոշիչներ'!$G$6:$GE$68,4,FALSE),0)</f>
        <v>0</v>
      </c>
      <c r="AH984" s="93">
        <f>IFERROR(VLOOKUP(Q984,'Վարկանիշային չափորոշիչներ'!$G$6:$GE$68,4,FALSE),0)</f>
        <v>0</v>
      </c>
      <c r="AI984" s="93">
        <f>IFERROR(VLOOKUP(R984,'Վարկանիշային չափորոշիչներ'!$G$6:$GE$68,4,FALSE),0)</f>
        <v>0</v>
      </c>
      <c r="AJ984" s="93">
        <f>IFERROR(VLOOKUP(S984,'Վարկանիշային չափորոշիչներ'!$G$6:$GE$68,4,FALSE),0)</f>
        <v>0</v>
      </c>
      <c r="AK984" s="93">
        <f>IFERROR(VLOOKUP(T984,'Վարկանիշային չափորոշիչներ'!$G$6:$GE$68,4,FALSE),0)</f>
        <v>0</v>
      </c>
      <c r="AL984" s="93">
        <f>IFERROR(VLOOKUP(U984,'Վարկանիշային չափորոշիչներ'!$G$6:$GE$68,4,FALSE),0)</f>
        <v>0</v>
      </c>
      <c r="AM984" s="93">
        <f>IFERROR(VLOOKUP(V984,'Վարկանիշային չափորոշիչներ'!$G$6:$GE$68,4,FALSE),0)</f>
        <v>0</v>
      </c>
      <c r="AN984" s="93">
        <f t="shared" si="250"/>
        <v>0</v>
      </c>
    </row>
    <row r="985" spans="1:40" ht="36.75" outlineLevel="2">
      <c r="A985" s="239">
        <v>1117</v>
      </c>
      <c r="B985" s="239">
        <v>11004</v>
      </c>
      <c r="C985" s="372" t="s">
        <v>1059</v>
      </c>
      <c r="D985" s="240"/>
      <c r="E985" s="240"/>
      <c r="F985" s="242"/>
      <c r="G985" s="242"/>
      <c r="H985" s="242"/>
      <c r="I985" s="112"/>
      <c r="J985" s="112"/>
      <c r="K985" s="94"/>
      <c r="L985" s="94"/>
      <c r="M985" s="94"/>
      <c r="N985" s="94"/>
      <c r="O985" s="94"/>
      <c r="P985" s="94"/>
      <c r="Q985" s="94"/>
      <c r="R985" s="94"/>
      <c r="S985" s="94"/>
      <c r="T985" s="94"/>
      <c r="U985" s="94"/>
      <c r="V985" s="94"/>
      <c r="W985" s="93">
        <f t="shared" si="249"/>
        <v>0</v>
      </c>
      <c r="X985" s="108"/>
      <c r="Y985" s="108"/>
      <c r="Z985" s="108"/>
      <c r="AA985" s="108"/>
      <c r="AB985" s="93">
        <f>IFERROR(VLOOKUP(K985,'Վարկանիշային չափորոշիչներ'!$G$6:$GE$68,4,FALSE),0)</f>
        <v>0</v>
      </c>
      <c r="AC985" s="93">
        <f>IFERROR(VLOOKUP(L985,'Վարկանիշային չափորոշիչներ'!$G$6:$GE$68,4,FALSE),0)</f>
        <v>0</v>
      </c>
      <c r="AD985" s="93">
        <f>IFERROR(VLOOKUP(M985,'Վարկանիշային չափորոշիչներ'!$G$6:$GE$68,4,FALSE),0)</f>
        <v>0</v>
      </c>
      <c r="AE985" s="93">
        <f>IFERROR(VLOOKUP(N985,'Վարկանիշային չափորոշիչներ'!$G$6:$GE$68,4,FALSE),0)</f>
        <v>0</v>
      </c>
      <c r="AF985" s="93">
        <f>IFERROR(VLOOKUP(O985,'Վարկանիշային չափորոշիչներ'!$G$6:$GE$68,4,FALSE),0)</f>
        <v>0</v>
      </c>
      <c r="AG985" s="93">
        <f>IFERROR(VLOOKUP(P985,'Վարկանիշային չափորոշիչներ'!$G$6:$GE$68,4,FALSE),0)</f>
        <v>0</v>
      </c>
      <c r="AH985" s="93">
        <f>IFERROR(VLOOKUP(Q985,'Վարկանիշային չափորոշիչներ'!$G$6:$GE$68,4,FALSE),0)</f>
        <v>0</v>
      </c>
      <c r="AI985" s="93">
        <f>IFERROR(VLOOKUP(R985,'Վարկանիշային չափորոշիչներ'!$G$6:$GE$68,4,FALSE),0)</f>
        <v>0</v>
      </c>
      <c r="AJ985" s="93">
        <f>IFERROR(VLOOKUP(S985,'Վարկանիշային չափորոշիչներ'!$G$6:$GE$68,4,FALSE),0)</f>
        <v>0</v>
      </c>
      <c r="AK985" s="93">
        <f>IFERROR(VLOOKUP(T985,'Վարկանիշային չափորոշիչներ'!$G$6:$GE$68,4,FALSE),0)</f>
        <v>0</v>
      </c>
      <c r="AL985" s="93">
        <f>IFERROR(VLOOKUP(U985,'Վարկանիշային չափորոշիչներ'!$G$6:$GE$68,4,FALSE),0)</f>
        <v>0</v>
      </c>
      <c r="AM985" s="93">
        <f>IFERROR(VLOOKUP(V985,'Վարկանիշային չափորոշիչներ'!$G$6:$GE$68,4,FALSE),0)</f>
        <v>0</v>
      </c>
      <c r="AN985" s="93">
        <f t="shared" si="250"/>
        <v>0</v>
      </c>
    </row>
    <row r="986" spans="1:40" ht="24.75" outlineLevel="2">
      <c r="A986" s="239">
        <v>1117</v>
      </c>
      <c r="B986" s="239">
        <v>31001</v>
      </c>
      <c r="C986" s="372" t="s">
        <v>1060</v>
      </c>
      <c r="D986" s="240"/>
      <c r="E986" s="240"/>
      <c r="F986" s="242"/>
      <c r="G986" s="242"/>
      <c r="H986" s="242"/>
      <c r="I986" s="112"/>
      <c r="J986" s="112"/>
      <c r="K986" s="94"/>
      <c r="L986" s="94"/>
      <c r="M986" s="94"/>
      <c r="N986" s="94"/>
      <c r="O986" s="94"/>
      <c r="P986" s="94"/>
      <c r="Q986" s="94"/>
      <c r="R986" s="94"/>
      <c r="S986" s="94"/>
      <c r="T986" s="94"/>
      <c r="U986" s="94"/>
      <c r="V986" s="94"/>
      <c r="W986" s="93">
        <f t="shared" si="249"/>
        <v>0</v>
      </c>
      <c r="X986" s="108"/>
      <c r="Y986" s="108"/>
      <c r="Z986" s="108"/>
      <c r="AA986" s="108"/>
      <c r="AB986" s="93">
        <f>IFERROR(VLOOKUP(K986,'Վարկանիշային չափորոշիչներ'!$G$6:$GE$68,4,FALSE),0)</f>
        <v>0</v>
      </c>
      <c r="AC986" s="93">
        <f>IFERROR(VLOOKUP(L986,'Վարկանիշային չափորոշիչներ'!$G$6:$GE$68,4,FALSE),0)</f>
        <v>0</v>
      </c>
      <c r="AD986" s="93">
        <f>IFERROR(VLOOKUP(M986,'Վարկանիշային չափորոշիչներ'!$G$6:$GE$68,4,FALSE),0)</f>
        <v>0</v>
      </c>
      <c r="AE986" s="93">
        <f>IFERROR(VLOOKUP(N986,'Վարկանիշային չափորոշիչներ'!$G$6:$GE$68,4,FALSE),0)</f>
        <v>0</v>
      </c>
      <c r="AF986" s="93">
        <f>IFERROR(VLOOKUP(O986,'Վարկանիշային չափորոշիչներ'!$G$6:$GE$68,4,FALSE),0)</f>
        <v>0</v>
      </c>
      <c r="AG986" s="93">
        <f>IFERROR(VLOOKUP(P986,'Վարկանիշային չափորոշիչներ'!$G$6:$GE$68,4,FALSE),0)</f>
        <v>0</v>
      </c>
      <c r="AH986" s="93">
        <f>IFERROR(VLOOKUP(Q986,'Վարկանիշային չափորոշիչներ'!$G$6:$GE$68,4,FALSE),0)</f>
        <v>0</v>
      </c>
      <c r="AI986" s="93">
        <f>IFERROR(VLOOKUP(R986,'Վարկանիշային չափորոշիչներ'!$G$6:$GE$68,4,FALSE),0)</f>
        <v>0</v>
      </c>
      <c r="AJ986" s="93">
        <f>IFERROR(VLOOKUP(S986,'Վարկանիշային չափորոշիչներ'!$G$6:$GE$68,4,FALSE),0)</f>
        <v>0</v>
      </c>
      <c r="AK986" s="93">
        <f>IFERROR(VLOOKUP(T986,'Վարկանիշային չափորոշիչներ'!$G$6:$GE$68,4,FALSE),0)</f>
        <v>0</v>
      </c>
      <c r="AL986" s="93">
        <f>IFERROR(VLOOKUP(U986,'Վարկանիշային չափորոշիչներ'!$G$6:$GE$68,4,FALSE),0)</f>
        <v>0</v>
      </c>
      <c r="AM986" s="93">
        <f>IFERROR(VLOOKUP(V986,'Վարկանիշային չափորոշիչներ'!$G$6:$GE$68,4,FALSE),0)</f>
        <v>0</v>
      </c>
      <c r="AN986" s="93">
        <f t="shared" si="250"/>
        <v>0</v>
      </c>
    </row>
    <row r="987" spans="1:40" outlineLevel="1">
      <c r="A987" s="236">
        <v>1141</v>
      </c>
      <c r="B987" s="283"/>
      <c r="C987" s="381" t="s">
        <v>1061</v>
      </c>
      <c r="D987" s="237">
        <f>SUM(D988:D1001)</f>
        <v>0</v>
      </c>
      <c r="E987" s="237">
        <f>SUM(E988:E1001)</f>
        <v>0</v>
      </c>
      <c r="F987" s="238">
        <f t="shared" ref="F987:H987" si="251">SUM(F988:F1001)</f>
        <v>0</v>
      </c>
      <c r="G987" s="238">
        <f t="shared" si="251"/>
        <v>0</v>
      </c>
      <c r="H987" s="238">
        <f t="shared" si="251"/>
        <v>0</v>
      </c>
      <c r="I987" s="114" t="s">
        <v>79</v>
      </c>
      <c r="J987" s="114" t="s">
        <v>79</v>
      </c>
      <c r="K987" s="114" t="s">
        <v>79</v>
      </c>
      <c r="L987" s="114" t="s">
        <v>79</v>
      </c>
      <c r="M987" s="114" t="s">
        <v>79</v>
      </c>
      <c r="N987" s="114" t="s">
        <v>79</v>
      </c>
      <c r="O987" s="114" t="s">
        <v>79</v>
      </c>
      <c r="P987" s="114" t="s">
        <v>79</v>
      </c>
      <c r="Q987" s="114" t="s">
        <v>79</v>
      </c>
      <c r="R987" s="114" t="s">
        <v>79</v>
      </c>
      <c r="S987" s="114" t="s">
        <v>79</v>
      </c>
      <c r="T987" s="114" t="s">
        <v>79</v>
      </c>
      <c r="U987" s="114" t="s">
        <v>79</v>
      </c>
      <c r="V987" s="114" t="s">
        <v>79</v>
      </c>
      <c r="W987" s="114" t="s">
        <v>79</v>
      </c>
      <c r="X987" s="108"/>
      <c r="Y987" s="108"/>
      <c r="Z987" s="108"/>
      <c r="AA987" s="108"/>
      <c r="AB987" s="93">
        <f>IFERROR(VLOOKUP(K987,'Վարկանիշային չափորոշիչներ'!$G$6:$GE$68,4,FALSE),0)</f>
        <v>0</v>
      </c>
      <c r="AC987" s="93">
        <f>IFERROR(VLOOKUP(L987,'Վարկանիշային չափորոշիչներ'!$G$6:$GE$68,4,FALSE),0)</f>
        <v>0</v>
      </c>
      <c r="AD987" s="93">
        <f>IFERROR(VLOOKUP(M987,'Վարկանիշային չափորոշիչներ'!$G$6:$GE$68,4,FALSE),0)</f>
        <v>0</v>
      </c>
      <c r="AE987" s="93">
        <f>IFERROR(VLOOKUP(N987,'Վարկանիշային չափորոշիչներ'!$G$6:$GE$68,4,FALSE),0)</f>
        <v>0</v>
      </c>
      <c r="AF987" s="93">
        <f>IFERROR(VLOOKUP(O987,'Վարկանիշային չափորոշիչներ'!$G$6:$GE$68,4,FALSE),0)</f>
        <v>0</v>
      </c>
      <c r="AG987" s="93">
        <f>IFERROR(VLOOKUP(P987,'Վարկանիշային չափորոշիչներ'!$G$6:$GE$68,4,FALSE),0)</f>
        <v>0</v>
      </c>
      <c r="AH987" s="93">
        <f>IFERROR(VLOOKUP(Q987,'Վարկանիշային չափորոշիչներ'!$G$6:$GE$68,4,FALSE),0)</f>
        <v>0</v>
      </c>
      <c r="AI987" s="93">
        <f>IFERROR(VLOOKUP(R987,'Վարկանիշային չափորոշիչներ'!$G$6:$GE$68,4,FALSE),0)</f>
        <v>0</v>
      </c>
      <c r="AJ987" s="93">
        <f>IFERROR(VLOOKUP(S987,'Վարկանիշային չափորոշիչներ'!$G$6:$GE$68,4,FALSE),0)</f>
        <v>0</v>
      </c>
      <c r="AK987" s="93">
        <f>IFERROR(VLOOKUP(T987,'Վարկանիշային չափորոշիչներ'!$G$6:$GE$68,4,FALSE),0)</f>
        <v>0</v>
      </c>
      <c r="AL987" s="93">
        <f>IFERROR(VLOOKUP(U987,'Վարկանիշային չափորոշիչներ'!$G$6:$GE$68,4,FALSE),0)</f>
        <v>0</v>
      </c>
      <c r="AM987" s="93">
        <f>IFERROR(VLOOKUP(V987,'Վարկանիշային չափորոշիչներ'!$G$6:$GE$68,4,FALSE),0)</f>
        <v>0</v>
      </c>
      <c r="AN987" s="93">
        <f t="shared" si="250"/>
        <v>0</v>
      </c>
    </row>
    <row r="988" spans="1:40" outlineLevel="2">
      <c r="A988" s="239">
        <v>1141</v>
      </c>
      <c r="B988" s="239">
        <v>11001</v>
      </c>
      <c r="C988" s="372" t="s">
        <v>1062</v>
      </c>
      <c r="D988" s="240"/>
      <c r="E988" s="240"/>
      <c r="F988" s="242"/>
      <c r="G988" s="242"/>
      <c r="H988" s="242"/>
      <c r="I988" s="112"/>
      <c r="J988" s="112"/>
      <c r="K988" s="94"/>
      <c r="L988" s="94"/>
      <c r="M988" s="94"/>
      <c r="N988" s="94"/>
      <c r="O988" s="94"/>
      <c r="P988" s="94"/>
      <c r="Q988" s="94"/>
      <c r="R988" s="94"/>
      <c r="S988" s="94"/>
      <c r="T988" s="94"/>
      <c r="U988" s="94"/>
      <c r="V988" s="94"/>
      <c r="W988" s="93">
        <f t="shared" ref="W988:W1001" si="252">AN988</f>
        <v>0</v>
      </c>
      <c r="X988" s="108"/>
      <c r="Y988" s="108"/>
      <c r="Z988" s="108"/>
      <c r="AA988" s="108"/>
      <c r="AB988" s="93">
        <f>IFERROR(VLOOKUP(K988,'Վարկանիշային չափորոշիչներ'!$G$6:$GE$68,4,FALSE),0)</f>
        <v>0</v>
      </c>
      <c r="AC988" s="93">
        <f>IFERROR(VLOOKUP(L988,'Վարկանիշային չափորոշիչներ'!$G$6:$GE$68,4,FALSE),0)</f>
        <v>0</v>
      </c>
      <c r="AD988" s="93">
        <f>IFERROR(VLOOKUP(M988,'Վարկանիշային չափորոշիչներ'!$G$6:$GE$68,4,FALSE),0)</f>
        <v>0</v>
      </c>
      <c r="AE988" s="93">
        <f>IFERROR(VLOOKUP(N988,'Վարկանիշային չափորոշիչներ'!$G$6:$GE$68,4,FALSE),0)</f>
        <v>0</v>
      </c>
      <c r="AF988" s="93">
        <f>IFERROR(VLOOKUP(O988,'Վարկանիշային չափորոշիչներ'!$G$6:$GE$68,4,FALSE),0)</f>
        <v>0</v>
      </c>
      <c r="AG988" s="93">
        <f>IFERROR(VLOOKUP(P988,'Վարկանիշային չափորոշիչներ'!$G$6:$GE$68,4,FALSE),0)</f>
        <v>0</v>
      </c>
      <c r="AH988" s="93">
        <f>IFERROR(VLOOKUP(Q988,'Վարկանիշային չափորոշիչներ'!$G$6:$GE$68,4,FALSE),0)</f>
        <v>0</v>
      </c>
      <c r="AI988" s="93">
        <f>IFERROR(VLOOKUP(R988,'Վարկանիշային չափորոշիչներ'!$G$6:$GE$68,4,FALSE),0)</f>
        <v>0</v>
      </c>
      <c r="AJ988" s="93">
        <f>IFERROR(VLOOKUP(S988,'Վարկանիշային չափորոշիչներ'!$G$6:$GE$68,4,FALSE),0)</f>
        <v>0</v>
      </c>
      <c r="AK988" s="93">
        <f>IFERROR(VLOOKUP(T988,'Վարկանիշային չափորոշիչներ'!$G$6:$GE$68,4,FALSE),0)</f>
        <v>0</v>
      </c>
      <c r="AL988" s="93">
        <f>IFERROR(VLOOKUP(U988,'Վարկանիշային չափորոշիչներ'!$G$6:$GE$68,4,FALSE),0)</f>
        <v>0</v>
      </c>
      <c r="AM988" s="93">
        <f>IFERROR(VLOOKUP(V988,'Վարկանիշային չափորոշիչներ'!$G$6:$GE$68,4,FALSE),0)</f>
        <v>0</v>
      </c>
      <c r="AN988" s="93">
        <f t="shared" si="250"/>
        <v>0</v>
      </c>
    </row>
    <row r="989" spans="1:40" ht="24.75" outlineLevel="2">
      <c r="A989" s="239">
        <v>1141</v>
      </c>
      <c r="B989" s="239">
        <v>11007</v>
      </c>
      <c r="C989" s="372" t="s">
        <v>1063</v>
      </c>
      <c r="D989" s="240"/>
      <c r="E989" s="240"/>
      <c r="F989" s="242"/>
      <c r="G989" s="242"/>
      <c r="H989" s="242"/>
      <c r="I989" s="112"/>
      <c r="J989" s="112"/>
      <c r="K989" s="94"/>
      <c r="L989" s="94"/>
      <c r="M989" s="94"/>
      <c r="N989" s="94"/>
      <c r="O989" s="94"/>
      <c r="P989" s="94"/>
      <c r="Q989" s="94"/>
      <c r="R989" s="94"/>
      <c r="S989" s="94"/>
      <c r="T989" s="94"/>
      <c r="U989" s="94"/>
      <c r="V989" s="94"/>
      <c r="W989" s="93">
        <f t="shared" si="252"/>
        <v>0</v>
      </c>
      <c r="X989" s="108"/>
      <c r="Y989" s="108"/>
      <c r="Z989" s="108"/>
      <c r="AA989" s="108"/>
      <c r="AB989" s="93">
        <f>IFERROR(VLOOKUP(K989,'Վարկանիշային չափորոշիչներ'!$G$6:$GE$68,4,FALSE),0)</f>
        <v>0</v>
      </c>
      <c r="AC989" s="93">
        <f>IFERROR(VLOOKUP(L989,'Վարկանիշային չափորոշիչներ'!$G$6:$GE$68,4,FALSE),0)</f>
        <v>0</v>
      </c>
      <c r="AD989" s="93">
        <f>IFERROR(VLOOKUP(M989,'Վարկանիշային չափորոշիչներ'!$G$6:$GE$68,4,FALSE),0)</f>
        <v>0</v>
      </c>
      <c r="AE989" s="93">
        <f>IFERROR(VLOOKUP(N989,'Վարկանիշային չափորոշիչներ'!$G$6:$GE$68,4,FALSE),0)</f>
        <v>0</v>
      </c>
      <c r="AF989" s="93">
        <f>IFERROR(VLOOKUP(O989,'Վարկանիշային չափորոշիչներ'!$G$6:$GE$68,4,FALSE),0)</f>
        <v>0</v>
      </c>
      <c r="AG989" s="93">
        <f>IFERROR(VLOOKUP(P989,'Վարկանիշային չափորոշիչներ'!$G$6:$GE$68,4,FALSE),0)</f>
        <v>0</v>
      </c>
      <c r="AH989" s="93">
        <f>IFERROR(VLOOKUP(Q989,'Վարկանիշային չափորոշիչներ'!$G$6:$GE$68,4,FALSE),0)</f>
        <v>0</v>
      </c>
      <c r="AI989" s="93">
        <f>IFERROR(VLOOKUP(R989,'Վարկանիշային չափորոշիչներ'!$G$6:$GE$68,4,FALSE),0)</f>
        <v>0</v>
      </c>
      <c r="AJ989" s="93">
        <f>IFERROR(VLOOKUP(S989,'Վարկանիշային չափորոշիչներ'!$G$6:$GE$68,4,FALSE),0)</f>
        <v>0</v>
      </c>
      <c r="AK989" s="93">
        <f>IFERROR(VLOOKUP(T989,'Վարկանիշային չափորոշիչներ'!$G$6:$GE$68,4,FALSE),0)</f>
        <v>0</v>
      </c>
      <c r="AL989" s="93">
        <f>IFERROR(VLOOKUP(U989,'Վարկանիշային չափորոշիչներ'!$G$6:$GE$68,4,FALSE),0)</f>
        <v>0</v>
      </c>
      <c r="AM989" s="93">
        <f>IFERROR(VLOOKUP(V989,'Վարկանիշային չափորոշիչներ'!$G$6:$GE$68,4,FALSE),0)</f>
        <v>0</v>
      </c>
      <c r="AN989" s="93">
        <f t="shared" si="250"/>
        <v>0</v>
      </c>
    </row>
    <row r="990" spans="1:40" ht="24.75" outlineLevel="2">
      <c r="A990" s="239">
        <v>1141</v>
      </c>
      <c r="B990" s="239">
        <v>11009</v>
      </c>
      <c r="C990" s="372" t="s">
        <v>1064</v>
      </c>
      <c r="D990" s="240"/>
      <c r="E990" s="240"/>
      <c r="F990" s="242"/>
      <c r="G990" s="242"/>
      <c r="H990" s="242"/>
      <c r="I990" s="112"/>
      <c r="J990" s="112"/>
      <c r="K990" s="94"/>
      <c r="L990" s="94"/>
      <c r="M990" s="94"/>
      <c r="N990" s="94"/>
      <c r="O990" s="94"/>
      <c r="P990" s="94"/>
      <c r="Q990" s="94"/>
      <c r="R990" s="94"/>
      <c r="S990" s="94"/>
      <c r="T990" s="94"/>
      <c r="U990" s="94"/>
      <c r="V990" s="94"/>
      <c r="W990" s="93">
        <f t="shared" si="252"/>
        <v>0</v>
      </c>
      <c r="X990" s="108"/>
      <c r="Y990" s="108"/>
      <c r="Z990" s="108"/>
      <c r="AA990" s="108"/>
      <c r="AB990" s="93">
        <f>IFERROR(VLOOKUP(K990,'Վարկանիշային չափորոշիչներ'!$G$6:$GE$68,4,FALSE),0)</f>
        <v>0</v>
      </c>
      <c r="AC990" s="93">
        <f>IFERROR(VLOOKUP(L990,'Վարկանիշային չափորոշիչներ'!$G$6:$GE$68,4,FALSE),0)</f>
        <v>0</v>
      </c>
      <c r="AD990" s="93">
        <f>IFERROR(VLOOKUP(M990,'Վարկանիշային չափորոշիչներ'!$G$6:$GE$68,4,FALSE),0)</f>
        <v>0</v>
      </c>
      <c r="AE990" s="93">
        <f>IFERROR(VLOOKUP(N990,'Վարկանիշային չափորոշիչներ'!$G$6:$GE$68,4,FALSE),0)</f>
        <v>0</v>
      </c>
      <c r="AF990" s="93">
        <f>IFERROR(VLOOKUP(O990,'Վարկանիշային չափորոշիչներ'!$G$6:$GE$68,4,FALSE),0)</f>
        <v>0</v>
      </c>
      <c r="AG990" s="93">
        <f>IFERROR(VLOOKUP(P990,'Վարկանիշային չափորոշիչներ'!$G$6:$GE$68,4,FALSE),0)</f>
        <v>0</v>
      </c>
      <c r="AH990" s="93">
        <f>IFERROR(VLOOKUP(Q990,'Վարկանիշային չափորոշիչներ'!$G$6:$GE$68,4,FALSE),0)</f>
        <v>0</v>
      </c>
      <c r="AI990" s="93">
        <f>IFERROR(VLOOKUP(R990,'Վարկանիշային չափորոշիչներ'!$G$6:$GE$68,4,FALSE),0)</f>
        <v>0</v>
      </c>
      <c r="AJ990" s="93">
        <f>IFERROR(VLOOKUP(S990,'Վարկանիշային չափորոշիչներ'!$G$6:$GE$68,4,FALSE),0)</f>
        <v>0</v>
      </c>
      <c r="AK990" s="93">
        <f>IFERROR(VLOOKUP(T990,'Վարկանիշային չափորոշիչներ'!$G$6:$GE$68,4,FALSE),0)</f>
        <v>0</v>
      </c>
      <c r="AL990" s="93">
        <f>IFERROR(VLOOKUP(U990,'Վարկանիշային չափորոշիչներ'!$G$6:$GE$68,4,FALSE),0)</f>
        <v>0</v>
      </c>
      <c r="AM990" s="93">
        <f>IFERROR(VLOOKUP(V990,'Վարկանիշային չափորոշիչներ'!$G$6:$GE$68,4,FALSE),0)</f>
        <v>0</v>
      </c>
      <c r="AN990" s="93">
        <f t="shared" si="250"/>
        <v>0</v>
      </c>
    </row>
    <row r="991" spans="1:40" outlineLevel="2">
      <c r="A991" s="239">
        <v>1141</v>
      </c>
      <c r="B991" s="239">
        <v>11018</v>
      </c>
      <c r="C991" s="372" t="s">
        <v>1065</v>
      </c>
      <c r="D991" s="240"/>
      <c r="E991" s="240"/>
      <c r="F991" s="242"/>
      <c r="G991" s="242"/>
      <c r="H991" s="242"/>
      <c r="I991" s="112"/>
      <c r="J991" s="112"/>
      <c r="K991" s="94"/>
      <c r="L991" s="94"/>
      <c r="M991" s="94"/>
      <c r="N991" s="94"/>
      <c r="O991" s="94"/>
      <c r="P991" s="94"/>
      <c r="Q991" s="94"/>
      <c r="R991" s="94"/>
      <c r="S991" s="94"/>
      <c r="T991" s="94"/>
      <c r="U991" s="94"/>
      <c r="V991" s="94"/>
      <c r="W991" s="93">
        <f t="shared" si="252"/>
        <v>0</v>
      </c>
      <c r="X991" s="108"/>
      <c r="Y991" s="108"/>
      <c r="Z991" s="108"/>
      <c r="AA991" s="108"/>
      <c r="AB991" s="93">
        <f>IFERROR(VLOOKUP(K991,'Վարկանիշային չափորոշիչներ'!$G$6:$GE$68,4,FALSE),0)</f>
        <v>0</v>
      </c>
      <c r="AC991" s="93">
        <f>IFERROR(VLOOKUP(L991,'Վարկանիշային չափորոշիչներ'!$G$6:$GE$68,4,FALSE),0)</f>
        <v>0</v>
      </c>
      <c r="AD991" s="93">
        <f>IFERROR(VLOOKUP(M991,'Վարկանիշային չափորոշիչներ'!$G$6:$GE$68,4,FALSE),0)</f>
        <v>0</v>
      </c>
      <c r="AE991" s="93">
        <f>IFERROR(VLOOKUP(N991,'Վարկանիշային չափորոշիչներ'!$G$6:$GE$68,4,FALSE),0)</f>
        <v>0</v>
      </c>
      <c r="AF991" s="93">
        <f>IFERROR(VLOOKUP(O991,'Վարկանիշային չափորոշիչներ'!$G$6:$GE$68,4,FALSE),0)</f>
        <v>0</v>
      </c>
      <c r="AG991" s="93">
        <f>IFERROR(VLOOKUP(P991,'Վարկանիշային չափորոշիչներ'!$G$6:$GE$68,4,FALSE),0)</f>
        <v>0</v>
      </c>
      <c r="AH991" s="93">
        <f>IFERROR(VLOOKUP(Q991,'Վարկանիշային չափորոշիչներ'!$G$6:$GE$68,4,FALSE),0)</f>
        <v>0</v>
      </c>
      <c r="AI991" s="93">
        <f>IFERROR(VLOOKUP(R991,'Վարկանիշային չափորոշիչներ'!$G$6:$GE$68,4,FALSE),0)</f>
        <v>0</v>
      </c>
      <c r="AJ991" s="93">
        <f>IFERROR(VLOOKUP(S991,'Վարկանիշային չափորոշիչներ'!$G$6:$GE$68,4,FALSE),0)</f>
        <v>0</v>
      </c>
      <c r="AK991" s="93">
        <f>IFERROR(VLOOKUP(T991,'Վարկանիշային չափորոշիչներ'!$G$6:$GE$68,4,FALSE),0)</f>
        <v>0</v>
      </c>
      <c r="AL991" s="93">
        <f>IFERROR(VLOOKUP(U991,'Վարկանիշային չափորոշիչներ'!$G$6:$GE$68,4,FALSE),0)</f>
        <v>0</v>
      </c>
      <c r="AM991" s="93">
        <f>IFERROR(VLOOKUP(V991,'Վարկանիշային չափորոշիչներ'!$G$6:$GE$68,4,FALSE),0)</f>
        <v>0</v>
      </c>
      <c r="AN991" s="93">
        <f t="shared" si="250"/>
        <v>0</v>
      </c>
    </row>
    <row r="992" spans="1:40" s="55" customFormat="1" ht="24" outlineLevel="2">
      <c r="A992" s="239">
        <v>1141</v>
      </c>
      <c r="B992" s="239">
        <v>11010</v>
      </c>
      <c r="C992" s="383" t="s">
        <v>1066</v>
      </c>
      <c r="D992" s="295"/>
      <c r="E992" s="295"/>
      <c r="F992" s="277"/>
      <c r="G992" s="242"/>
      <c r="H992" s="277"/>
      <c r="I992" s="127"/>
      <c r="J992" s="127"/>
      <c r="K992" s="94"/>
      <c r="L992" s="94"/>
      <c r="M992" s="94"/>
      <c r="N992" s="94"/>
      <c r="O992" s="94"/>
      <c r="P992" s="94"/>
      <c r="Q992" s="94"/>
      <c r="R992" s="94"/>
      <c r="S992" s="94"/>
      <c r="T992" s="94"/>
      <c r="U992" s="94"/>
      <c r="V992" s="94"/>
      <c r="W992" s="93">
        <f t="shared" si="252"/>
        <v>0</v>
      </c>
      <c r="X992" s="126"/>
      <c r="Y992" s="126"/>
      <c r="Z992" s="126"/>
      <c r="AA992" s="126"/>
      <c r="AB992" s="93">
        <f>IFERROR(VLOOKUP(K992,'Վարկանիշային չափորոշիչներ'!$G$6:$GE$68,4,FALSE),0)</f>
        <v>0</v>
      </c>
      <c r="AC992" s="93">
        <f>IFERROR(VLOOKUP(L992,'Վարկանիշային չափորոշիչներ'!$G$6:$GE$68,4,FALSE),0)</f>
        <v>0</v>
      </c>
      <c r="AD992" s="93">
        <f>IFERROR(VLOOKUP(M992,'Վարկանիշային չափորոշիչներ'!$G$6:$GE$68,4,FALSE),0)</f>
        <v>0</v>
      </c>
      <c r="AE992" s="93">
        <f>IFERROR(VLOOKUP(N992,'Վարկանիշային չափորոշիչներ'!$G$6:$GE$68,4,FALSE),0)</f>
        <v>0</v>
      </c>
      <c r="AF992" s="93">
        <f>IFERROR(VLOOKUP(O992,'Վարկանիշային չափորոշիչներ'!$G$6:$GE$68,4,FALSE),0)</f>
        <v>0</v>
      </c>
      <c r="AG992" s="93">
        <f>IFERROR(VLOOKUP(P992,'Վարկանիշային չափորոշիչներ'!$G$6:$GE$68,4,FALSE),0)</f>
        <v>0</v>
      </c>
      <c r="AH992" s="93">
        <f>IFERROR(VLOOKUP(Q992,'Վարկանիշային չափորոշիչներ'!$G$6:$GE$68,4,FALSE),0)</f>
        <v>0</v>
      </c>
      <c r="AI992" s="93">
        <f>IFERROR(VLOOKUP(R992,'Վարկանիշային չափորոշիչներ'!$G$6:$GE$68,4,FALSE),0)</f>
        <v>0</v>
      </c>
      <c r="AJ992" s="93">
        <f>IFERROR(VLOOKUP(S992,'Վարկանիշային չափորոշիչներ'!$G$6:$GE$68,4,FALSE),0)</f>
        <v>0</v>
      </c>
      <c r="AK992" s="93">
        <f>IFERROR(VLOOKUP(T992,'Վարկանիշային չափորոշիչներ'!$G$6:$GE$68,4,FALSE),0)</f>
        <v>0</v>
      </c>
      <c r="AL992" s="93">
        <f>IFERROR(VLOOKUP(U992,'Վարկանիշային չափորոշիչներ'!$G$6:$GE$68,4,FALSE),0)</f>
        <v>0</v>
      </c>
      <c r="AM992" s="93">
        <f>IFERROR(VLOOKUP(V992,'Վարկանիշային չափորոշիչներ'!$G$6:$GE$68,4,FALSE),0)</f>
        <v>0</v>
      </c>
      <c r="AN992" s="93">
        <f t="shared" si="250"/>
        <v>0</v>
      </c>
    </row>
    <row r="993" spans="1:40" ht="24.75" outlineLevel="2">
      <c r="A993" s="239">
        <v>1141</v>
      </c>
      <c r="B993" s="239">
        <v>11015</v>
      </c>
      <c r="C993" s="372" t="s">
        <v>1067</v>
      </c>
      <c r="D993" s="240"/>
      <c r="E993" s="240"/>
      <c r="F993" s="242"/>
      <c r="G993" s="242"/>
      <c r="H993" s="242"/>
      <c r="I993" s="112"/>
      <c r="J993" s="112"/>
      <c r="K993" s="94"/>
      <c r="L993" s="94"/>
      <c r="M993" s="94"/>
      <c r="N993" s="94"/>
      <c r="O993" s="94"/>
      <c r="P993" s="94"/>
      <c r="Q993" s="94"/>
      <c r="R993" s="94"/>
      <c r="S993" s="94"/>
      <c r="T993" s="94"/>
      <c r="U993" s="94"/>
      <c r="V993" s="94"/>
      <c r="W993" s="93">
        <f t="shared" si="252"/>
        <v>0</v>
      </c>
      <c r="X993" s="108"/>
      <c r="Y993" s="108"/>
      <c r="Z993" s="108"/>
      <c r="AA993" s="108"/>
      <c r="AB993" s="93">
        <f>IFERROR(VLOOKUP(K993,'Վարկանիշային չափորոշիչներ'!$G$6:$GE$68,4,FALSE),0)</f>
        <v>0</v>
      </c>
      <c r="AC993" s="93">
        <f>IFERROR(VLOOKUP(L993,'Վարկանիշային չափորոշիչներ'!$G$6:$GE$68,4,FALSE),0)</f>
        <v>0</v>
      </c>
      <c r="AD993" s="93">
        <f>IFERROR(VLOOKUP(M993,'Վարկանիշային չափորոշիչներ'!$G$6:$GE$68,4,FALSE),0)</f>
        <v>0</v>
      </c>
      <c r="AE993" s="93">
        <f>IFERROR(VLOOKUP(N993,'Վարկանիշային չափորոշիչներ'!$G$6:$GE$68,4,FALSE),0)</f>
        <v>0</v>
      </c>
      <c r="AF993" s="93">
        <f>IFERROR(VLOOKUP(O993,'Վարկանիշային չափորոշիչներ'!$G$6:$GE$68,4,FALSE),0)</f>
        <v>0</v>
      </c>
      <c r="AG993" s="93">
        <f>IFERROR(VLOOKUP(P993,'Վարկանիշային չափորոշիչներ'!$G$6:$GE$68,4,FALSE),0)</f>
        <v>0</v>
      </c>
      <c r="AH993" s="93">
        <f>IFERROR(VLOOKUP(Q993,'Վարկանիշային չափորոշիչներ'!$G$6:$GE$68,4,FALSE),0)</f>
        <v>0</v>
      </c>
      <c r="AI993" s="93">
        <f>IFERROR(VLOOKUP(R993,'Վարկանիշային չափորոշիչներ'!$G$6:$GE$68,4,FALSE),0)</f>
        <v>0</v>
      </c>
      <c r="AJ993" s="93">
        <f>IFERROR(VLOOKUP(S993,'Վարկանիշային չափորոշիչներ'!$G$6:$GE$68,4,FALSE),0)</f>
        <v>0</v>
      </c>
      <c r="AK993" s="93">
        <f>IFERROR(VLOOKUP(T993,'Վարկանիշային չափորոշիչներ'!$G$6:$GE$68,4,FALSE),0)</f>
        <v>0</v>
      </c>
      <c r="AL993" s="93">
        <f>IFERROR(VLOOKUP(U993,'Վարկանիշային չափորոշիչներ'!$G$6:$GE$68,4,FALSE),0)</f>
        <v>0</v>
      </c>
      <c r="AM993" s="93">
        <f>IFERROR(VLOOKUP(V993,'Վարկանիշային չափորոշիչներ'!$G$6:$GE$68,4,FALSE),0)</f>
        <v>0</v>
      </c>
      <c r="AN993" s="93">
        <f t="shared" si="250"/>
        <v>0</v>
      </c>
    </row>
    <row r="994" spans="1:40" ht="48.75" outlineLevel="2">
      <c r="A994" s="239">
        <v>1141</v>
      </c>
      <c r="B994" s="239">
        <v>11016</v>
      </c>
      <c r="C994" s="372" t="s">
        <v>1068</v>
      </c>
      <c r="D994" s="240"/>
      <c r="E994" s="240"/>
      <c r="F994" s="242"/>
      <c r="G994" s="242"/>
      <c r="H994" s="242"/>
      <c r="I994" s="112"/>
      <c r="J994" s="112"/>
      <c r="K994" s="94"/>
      <c r="L994" s="94"/>
      <c r="M994" s="94"/>
      <c r="N994" s="94"/>
      <c r="O994" s="94"/>
      <c r="P994" s="94"/>
      <c r="Q994" s="94"/>
      <c r="R994" s="94"/>
      <c r="S994" s="94"/>
      <c r="T994" s="94"/>
      <c r="U994" s="94"/>
      <c r="V994" s="94"/>
      <c r="W994" s="93">
        <f t="shared" si="252"/>
        <v>0</v>
      </c>
      <c r="X994" s="108"/>
      <c r="Y994" s="108"/>
      <c r="Z994" s="108"/>
      <c r="AA994" s="108"/>
      <c r="AB994" s="93">
        <f>IFERROR(VLOOKUP(K994,'Վարկանիշային չափորոշիչներ'!$G$6:$GE$68,4,FALSE),0)</f>
        <v>0</v>
      </c>
      <c r="AC994" s="93">
        <f>IFERROR(VLOOKUP(L994,'Վարկանիշային չափորոշիչներ'!$G$6:$GE$68,4,FALSE),0)</f>
        <v>0</v>
      </c>
      <c r="AD994" s="93">
        <f>IFERROR(VLOOKUP(M994,'Վարկանիշային չափորոշիչներ'!$G$6:$GE$68,4,FALSE),0)</f>
        <v>0</v>
      </c>
      <c r="AE994" s="93">
        <f>IFERROR(VLOOKUP(N994,'Վարկանիշային չափորոշիչներ'!$G$6:$GE$68,4,FALSE),0)</f>
        <v>0</v>
      </c>
      <c r="AF994" s="93">
        <f>IFERROR(VLOOKUP(O994,'Վարկանիշային չափորոշիչներ'!$G$6:$GE$68,4,FALSE),0)</f>
        <v>0</v>
      </c>
      <c r="AG994" s="93">
        <f>IFERROR(VLOOKUP(P994,'Վարկանիշային չափորոշիչներ'!$G$6:$GE$68,4,FALSE),0)</f>
        <v>0</v>
      </c>
      <c r="AH994" s="93">
        <f>IFERROR(VLOOKUP(Q994,'Վարկանիշային չափորոշիչներ'!$G$6:$GE$68,4,FALSE),0)</f>
        <v>0</v>
      </c>
      <c r="AI994" s="93">
        <f>IFERROR(VLOOKUP(R994,'Վարկանիշային չափորոշիչներ'!$G$6:$GE$68,4,FALSE),0)</f>
        <v>0</v>
      </c>
      <c r="AJ994" s="93">
        <f>IFERROR(VLOOKUP(S994,'Վարկանիշային չափորոշիչներ'!$G$6:$GE$68,4,FALSE),0)</f>
        <v>0</v>
      </c>
      <c r="AK994" s="93">
        <f>IFERROR(VLOOKUP(T994,'Վարկանիշային չափորոշիչներ'!$G$6:$GE$68,4,FALSE),0)</f>
        <v>0</v>
      </c>
      <c r="AL994" s="93">
        <f>IFERROR(VLOOKUP(U994,'Վարկանիշային չափորոշիչներ'!$G$6:$GE$68,4,FALSE),0)</f>
        <v>0</v>
      </c>
      <c r="AM994" s="93">
        <f>IFERROR(VLOOKUP(V994,'Վարկանիշային չափորոշիչներ'!$G$6:$GE$68,4,FALSE),0)</f>
        <v>0</v>
      </c>
      <c r="AN994" s="93">
        <f t="shared" si="250"/>
        <v>0</v>
      </c>
    </row>
    <row r="995" spans="1:40" ht="24.75" outlineLevel="2">
      <c r="A995" s="239">
        <v>1141</v>
      </c>
      <c r="B995" s="239">
        <v>12005</v>
      </c>
      <c r="C995" s="372" t="s">
        <v>1069</v>
      </c>
      <c r="D995" s="240"/>
      <c r="E995" s="240"/>
      <c r="F995" s="242"/>
      <c r="G995" s="242"/>
      <c r="H995" s="242"/>
      <c r="I995" s="112"/>
      <c r="J995" s="112"/>
      <c r="K995" s="94"/>
      <c r="L995" s="94"/>
      <c r="M995" s="94"/>
      <c r="N995" s="94"/>
      <c r="O995" s="94"/>
      <c r="P995" s="94"/>
      <c r="Q995" s="94"/>
      <c r="R995" s="94"/>
      <c r="S995" s="94"/>
      <c r="T995" s="94"/>
      <c r="U995" s="94"/>
      <c r="V995" s="94"/>
      <c r="W995" s="93">
        <f t="shared" si="252"/>
        <v>0</v>
      </c>
      <c r="X995" s="108"/>
      <c r="Y995" s="108"/>
      <c r="Z995" s="108"/>
      <c r="AA995" s="108"/>
      <c r="AB995" s="93">
        <f>IFERROR(VLOOKUP(K995,'Վարկանիշային չափորոշիչներ'!$G$6:$GE$68,4,FALSE),0)</f>
        <v>0</v>
      </c>
      <c r="AC995" s="93">
        <f>IFERROR(VLOOKUP(L995,'Վարկանիշային չափորոշիչներ'!$G$6:$GE$68,4,FALSE),0)</f>
        <v>0</v>
      </c>
      <c r="AD995" s="93">
        <f>IFERROR(VLOOKUP(M995,'Վարկանիշային չափորոշիչներ'!$G$6:$GE$68,4,FALSE),0)</f>
        <v>0</v>
      </c>
      <c r="AE995" s="93">
        <f>IFERROR(VLOOKUP(N995,'Վարկանիշային չափորոշիչներ'!$G$6:$GE$68,4,FALSE),0)</f>
        <v>0</v>
      </c>
      <c r="AF995" s="93">
        <f>IFERROR(VLOOKUP(O995,'Վարկանիշային չափորոշիչներ'!$G$6:$GE$68,4,FALSE),0)</f>
        <v>0</v>
      </c>
      <c r="AG995" s="93">
        <f>IFERROR(VLOOKUP(P995,'Վարկանիշային չափորոշիչներ'!$G$6:$GE$68,4,FALSE),0)</f>
        <v>0</v>
      </c>
      <c r="AH995" s="93">
        <f>IFERROR(VLOOKUP(Q995,'Վարկանիշային չափորոշիչներ'!$G$6:$GE$68,4,FALSE),0)</f>
        <v>0</v>
      </c>
      <c r="AI995" s="93">
        <f>IFERROR(VLOOKUP(R995,'Վարկանիշային չափորոշիչներ'!$G$6:$GE$68,4,FALSE),0)</f>
        <v>0</v>
      </c>
      <c r="AJ995" s="93">
        <f>IFERROR(VLOOKUP(S995,'Վարկանիշային չափորոշիչներ'!$G$6:$GE$68,4,FALSE),0)</f>
        <v>0</v>
      </c>
      <c r="AK995" s="93">
        <f>IFERROR(VLOOKUP(T995,'Վարկանիշային չափորոշիչներ'!$G$6:$GE$68,4,FALSE),0)</f>
        <v>0</v>
      </c>
      <c r="AL995" s="93">
        <f>IFERROR(VLOOKUP(U995,'Վարկանիշային չափորոշիչներ'!$G$6:$GE$68,4,FALSE),0)</f>
        <v>0</v>
      </c>
      <c r="AM995" s="93">
        <f>IFERROR(VLOOKUP(V995,'Վարկանիշային չափորոշիչներ'!$G$6:$GE$68,4,FALSE),0)</f>
        <v>0</v>
      </c>
      <c r="AN995" s="93">
        <f t="shared" si="250"/>
        <v>0</v>
      </c>
    </row>
    <row r="996" spans="1:40" ht="36.75" outlineLevel="2">
      <c r="A996" s="239">
        <v>1141</v>
      </c>
      <c r="B996" s="239">
        <v>12006</v>
      </c>
      <c r="C996" s="372" t="s">
        <v>1070</v>
      </c>
      <c r="D996" s="240"/>
      <c r="E996" s="240"/>
      <c r="F996" s="242"/>
      <c r="G996" s="242"/>
      <c r="H996" s="242"/>
      <c r="I996" s="112"/>
      <c r="J996" s="112"/>
      <c r="K996" s="94"/>
      <c r="L996" s="94"/>
      <c r="M996" s="94"/>
      <c r="N996" s="94"/>
      <c r="O996" s="94"/>
      <c r="P996" s="94"/>
      <c r="Q996" s="94"/>
      <c r="R996" s="94"/>
      <c r="S996" s="94"/>
      <c r="T996" s="94"/>
      <c r="U996" s="94"/>
      <c r="V996" s="94"/>
      <c r="W996" s="93">
        <f t="shared" si="252"/>
        <v>0</v>
      </c>
      <c r="X996" s="108"/>
      <c r="Y996" s="108"/>
      <c r="Z996" s="108"/>
      <c r="AA996" s="108"/>
      <c r="AB996" s="93">
        <f>IFERROR(VLOOKUP(K996,'Վարկանիշային չափորոշիչներ'!$G$6:$GE$68,4,FALSE),0)</f>
        <v>0</v>
      </c>
      <c r="AC996" s="93">
        <f>IFERROR(VLOOKUP(L996,'Վարկանիշային չափորոշիչներ'!$G$6:$GE$68,4,FALSE),0)</f>
        <v>0</v>
      </c>
      <c r="AD996" s="93">
        <f>IFERROR(VLOOKUP(M996,'Վարկանիշային չափորոշիչներ'!$G$6:$GE$68,4,FALSE),0)</f>
        <v>0</v>
      </c>
      <c r="AE996" s="93">
        <f>IFERROR(VLOOKUP(N996,'Վարկանիշային չափորոշիչներ'!$G$6:$GE$68,4,FALSE),0)</f>
        <v>0</v>
      </c>
      <c r="AF996" s="93">
        <f>IFERROR(VLOOKUP(O996,'Վարկանիշային չափորոշիչներ'!$G$6:$GE$68,4,FALSE),0)</f>
        <v>0</v>
      </c>
      <c r="AG996" s="93">
        <f>IFERROR(VLOOKUP(P996,'Վարկանիշային չափորոշիչներ'!$G$6:$GE$68,4,FALSE),0)</f>
        <v>0</v>
      </c>
      <c r="AH996" s="93">
        <f>IFERROR(VLOOKUP(Q996,'Վարկանիշային չափորոշիչներ'!$G$6:$GE$68,4,FALSE),0)</f>
        <v>0</v>
      </c>
      <c r="AI996" s="93">
        <f>IFERROR(VLOOKUP(R996,'Վարկանիշային չափորոշիչներ'!$G$6:$GE$68,4,FALSE),0)</f>
        <v>0</v>
      </c>
      <c r="AJ996" s="93">
        <f>IFERROR(VLOOKUP(S996,'Վարկանիշային չափորոշիչներ'!$G$6:$GE$68,4,FALSE),0)</f>
        <v>0</v>
      </c>
      <c r="AK996" s="93">
        <f>IFERROR(VLOOKUP(T996,'Վարկանիշային չափորոշիչներ'!$G$6:$GE$68,4,FALSE),0)</f>
        <v>0</v>
      </c>
      <c r="AL996" s="93">
        <f>IFERROR(VLOOKUP(U996,'Վարկանիշային չափորոշիչներ'!$G$6:$GE$68,4,FALSE),0)</f>
        <v>0</v>
      </c>
      <c r="AM996" s="93">
        <f>IFERROR(VLOOKUP(V996,'Վարկանիշային չափորոշիչներ'!$G$6:$GE$68,4,FALSE),0)</f>
        <v>0</v>
      </c>
      <c r="AN996" s="93">
        <f t="shared" si="250"/>
        <v>0</v>
      </c>
    </row>
    <row r="997" spans="1:40" ht="36.75" outlineLevel="2">
      <c r="A997" s="239">
        <v>1141</v>
      </c>
      <c r="B997" s="239">
        <v>12008</v>
      </c>
      <c r="C997" s="372" t="s">
        <v>1071</v>
      </c>
      <c r="D997" s="240"/>
      <c r="E997" s="240"/>
      <c r="F997" s="242"/>
      <c r="G997" s="242"/>
      <c r="H997" s="242"/>
      <c r="I997" s="112"/>
      <c r="J997" s="112"/>
      <c r="K997" s="94"/>
      <c r="L997" s="94"/>
      <c r="M997" s="94"/>
      <c r="N997" s="94"/>
      <c r="O997" s="94"/>
      <c r="P997" s="94"/>
      <c r="Q997" s="94"/>
      <c r="R997" s="94"/>
      <c r="S997" s="94"/>
      <c r="T997" s="94"/>
      <c r="U997" s="94"/>
      <c r="V997" s="94"/>
      <c r="W997" s="93">
        <f t="shared" si="252"/>
        <v>0</v>
      </c>
      <c r="X997" s="108"/>
      <c r="Y997" s="108"/>
      <c r="Z997" s="108"/>
      <c r="AA997" s="108"/>
      <c r="AB997" s="93">
        <f>IFERROR(VLOOKUP(K997,'Վարկանիշային չափորոշիչներ'!$G$6:$GE$68,4,FALSE),0)</f>
        <v>0</v>
      </c>
      <c r="AC997" s="93">
        <f>IFERROR(VLOOKUP(L997,'Վարկանիշային չափորոշիչներ'!$G$6:$GE$68,4,FALSE),0)</f>
        <v>0</v>
      </c>
      <c r="AD997" s="93">
        <f>IFERROR(VLOOKUP(M997,'Վարկանիշային չափորոշիչներ'!$G$6:$GE$68,4,FALSE),0)</f>
        <v>0</v>
      </c>
      <c r="AE997" s="93">
        <f>IFERROR(VLOOKUP(N997,'Վարկանիշային չափորոշիչներ'!$G$6:$GE$68,4,FALSE),0)</f>
        <v>0</v>
      </c>
      <c r="AF997" s="93">
        <f>IFERROR(VLOOKUP(O997,'Վարկանիշային չափորոշիչներ'!$G$6:$GE$68,4,FALSE),0)</f>
        <v>0</v>
      </c>
      <c r="AG997" s="93">
        <f>IFERROR(VLOOKUP(P997,'Վարկանիշային չափորոշիչներ'!$G$6:$GE$68,4,FALSE),0)</f>
        <v>0</v>
      </c>
      <c r="AH997" s="93">
        <f>IFERROR(VLOOKUP(Q997,'Վարկանիշային չափորոշիչներ'!$G$6:$GE$68,4,FALSE),0)</f>
        <v>0</v>
      </c>
      <c r="AI997" s="93">
        <f>IFERROR(VLOOKUP(R997,'Վարկանիշային չափորոշիչներ'!$G$6:$GE$68,4,FALSE),0)</f>
        <v>0</v>
      </c>
      <c r="AJ997" s="93">
        <f>IFERROR(VLOOKUP(S997,'Վարկանիշային չափորոշիչներ'!$G$6:$GE$68,4,FALSE),0)</f>
        <v>0</v>
      </c>
      <c r="AK997" s="93">
        <f>IFERROR(VLOOKUP(T997,'Վարկանիշային չափորոշիչներ'!$G$6:$GE$68,4,FALSE),0)</f>
        <v>0</v>
      </c>
      <c r="AL997" s="93">
        <f>IFERROR(VLOOKUP(U997,'Վարկանիշային չափորոշիչներ'!$G$6:$GE$68,4,FALSE),0)</f>
        <v>0</v>
      </c>
      <c r="AM997" s="93">
        <f>IFERROR(VLOOKUP(V997,'Վարկանիշային չափորոշիչներ'!$G$6:$GE$68,4,FALSE),0)</f>
        <v>0</v>
      </c>
      <c r="AN997" s="93">
        <f t="shared" si="250"/>
        <v>0</v>
      </c>
    </row>
    <row r="998" spans="1:40" ht="36.75" outlineLevel="2">
      <c r="A998" s="239">
        <v>1141</v>
      </c>
      <c r="B998" s="239">
        <v>12001</v>
      </c>
      <c r="C998" s="372" t="s">
        <v>1072</v>
      </c>
      <c r="D998" s="240"/>
      <c r="E998" s="240"/>
      <c r="F998" s="242"/>
      <c r="G998" s="242"/>
      <c r="H998" s="242"/>
      <c r="I998" s="112"/>
      <c r="J998" s="112"/>
      <c r="K998" s="94"/>
      <c r="L998" s="94"/>
      <c r="M998" s="94"/>
      <c r="N998" s="94"/>
      <c r="O998" s="94"/>
      <c r="P998" s="94"/>
      <c r="Q998" s="94"/>
      <c r="R998" s="94"/>
      <c r="S998" s="94"/>
      <c r="T998" s="94"/>
      <c r="U998" s="94"/>
      <c r="V998" s="94"/>
      <c r="W998" s="93">
        <f t="shared" si="252"/>
        <v>0</v>
      </c>
      <c r="X998" s="108"/>
      <c r="Y998" s="108"/>
      <c r="Z998" s="108"/>
      <c r="AA998" s="108"/>
      <c r="AB998" s="93">
        <f>IFERROR(VLOOKUP(K998,'Վարկանիշային չափորոշիչներ'!$G$6:$GE$68,4,FALSE),0)</f>
        <v>0</v>
      </c>
      <c r="AC998" s="93">
        <f>IFERROR(VLOOKUP(L998,'Վարկանիշային չափորոշիչներ'!$G$6:$GE$68,4,FALSE),0)</f>
        <v>0</v>
      </c>
      <c r="AD998" s="93">
        <f>IFERROR(VLOOKUP(M998,'Վարկանիշային չափորոշիչներ'!$G$6:$GE$68,4,FALSE),0)</f>
        <v>0</v>
      </c>
      <c r="AE998" s="93">
        <f>IFERROR(VLOOKUP(N998,'Վարկանիշային չափորոշիչներ'!$G$6:$GE$68,4,FALSE),0)</f>
        <v>0</v>
      </c>
      <c r="AF998" s="93">
        <f>IFERROR(VLOOKUP(O998,'Վարկանիշային չափորոշիչներ'!$G$6:$GE$68,4,FALSE),0)</f>
        <v>0</v>
      </c>
      <c r="AG998" s="93">
        <f>IFERROR(VLOOKUP(P998,'Վարկանիշային չափորոշիչներ'!$G$6:$GE$68,4,FALSE),0)</f>
        <v>0</v>
      </c>
      <c r="AH998" s="93">
        <f>IFERROR(VLOOKUP(Q998,'Վարկանիշային չափորոշիչներ'!$G$6:$GE$68,4,FALSE),0)</f>
        <v>0</v>
      </c>
      <c r="AI998" s="93">
        <f>IFERROR(VLOOKUP(R998,'Վարկանիշային չափորոշիչներ'!$G$6:$GE$68,4,FALSE),0)</f>
        <v>0</v>
      </c>
      <c r="AJ998" s="93">
        <f>IFERROR(VLOOKUP(S998,'Վարկանիշային չափորոշիչներ'!$G$6:$GE$68,4,FALSE),0)</f>
        <v>0</v>
      </c>
      <c r="AK998" s="93">
        <f>IFERROR(VLOOKUP(T998,'Վարկանիշային չափորոշիչներ'!$G$6:$GE$68,4,FALSE),0)</f>
        <v>0</v>
      </c>
      <c r="AL998" s="93">
        <f>IFERROR(VLOOKUP(U998,'Վարկանիշային չափորոշիչներ'!$G$6:$GE$68,4,FALSE),0)</f>
        <v>0</v>
      </c>
      <c r="AM998" s="93">
        <f>IFERROR(VLOOKUP(V998,'Վարկանիշային չափորոշիչներ'!$G$6:$GE$68,4,FALSE),0)</f>
        <v>0</v>
      </c>
      <c r="AN998" s="93">
        <f t="shared" si="250"/>
        <v>0</v>
      </c>
    </row>
    <row r="999" spans="1:40" ht="36.75" outlineLevel="2">
      <c r="A999" s="239">
        <v>1141</v>
      </c>
      <c r="B999" s="239">
        <v>12003</v>
      </c>
      <c r="C999" s="372" t="s">
        <v>1073</v>
      </c>
      <c r="D999" s="240"/>
      <c r="E999" s="240"/>
      <c r="F999" s="241"/>
      <c r="G999" s="242"/>
      <c r="H999" s="242"/>
      <c r="I999" s="112"/>
      <c r="J999" s="112"/>
      <c r="K999" s="94"/>
      <c r="L999" s="94"/>
      <c r="M999" s="94"/>
      <c r="N999" s="94"/>
      <c r="O999" s="94"/>
      <c r="P999" s="94"/>
      <c r="Q999" s="94"/>
      <c r="R999" s="94"/>
      <c r="S999" s="94"/>
      <c r="T999" s="94"/>
      <c r="U999" s="94"/>
      <c r="V999" s="94"/>
      <c r="W999" s="93">
        <f t="shared" si="252"/>
        <v>0</v>
      </c>
      <c r="X999" s="108"/>
      <c r="Y999" s="108"/>
      <c r="Z999" s="108"/>
      <c r="AA999" s="108"/>
      <c r="AB999" s="93">
        <f>IFERROR(VLOOKUP(K999,'Վարկանիշային չափորոշիչներ'!$G$6:$GE$68,4,FALSE),0)</f>
        <v>0</v>
      </c>
      <c r="AC999" s="93">
        <f>IFERROR(VLOOKUP(L999,'Վարկանիշային չափորոշիչներ'!$G$6:$GE$68,4,FALSE),0)</f>
        <v>0</v>
      </c>
      <c r="AD999" s="93">
        <f>IFERROR(VLOOKUP(M999,'Վարկանիշային չափորոշիչներ'!$G$6:$GE$68,4,FALSE),0)</f>
        <v>0</v>
      </c>
      <c r="AE999" s="93">
        <f>IFERROR(VLOOKUP(N999,'Վարկանիշային չափորոշիչներ'!$G$6:$GE$68,4,FALSE),0)</f>
        <v>0</v>
      </c>
      <c r="AF999" s="93">
        <f>IFERROR(VLOOKUP(O999,'Վարկանիշային չափորոշիչներ'!$G$6:$GE$68,4,FALSE),0)</f>
        <v>0</v>
      </c>
      <c r="AG999" s="93">
        <f>IFERROR(VLOOKUP(P999,'Վարկանիշային չափորոշիչներ'!$G$6:$GE$68,4,FALSE),0)</f>
        <v>0</v>
      </c>
      <c r="AH999" s="93">
        <f>IFERROR(VLOOKUP(Q999,'Վարկանիշային չափորոշիչներ'!$G$6:$GE$68,4,FALSE),0)</f>
        <v>0</v>
      </c>
      <c r="AI999" s="93">
        <f>IFERROR(VLOOKUP(R999,'Վարկանիշային չափորոշիչներ'!$G$6:$GE$68,4,FALSE),0)</f>
        <v>0</v>
      </c>
      <c r="AJ999" s="93">
        <f>IFERROR(VLOOKUP(S999,'Վարկանիշային չափորոշիչներ'!$G$6:$GE$68,4,FALSE),0)</f>
        <v>0</v>
      </c>
      <c r="AK999" s="93">
        <f>IFERROR(VLOOKUP(T999,'Վարկանիշային չափորոշիչներ'!$G$6:$GE$68,4,FALSE),0)</f>
        <v>0</v>
      </c>
      <c r="AL999" s="93">
        <f>IFERROR(VLOOKUP(U999,'Վարկանիշային չափորոշիչներ'!$G$6:$GE$68,4,FALSE),0)</f>
        <v>0</v>
      </c>
      <c r="AM999" s="93">
        <f>IFERROR(VLOOKUP(V999,'Վարկանիշային չափորոշիչներ'!$G$6:$GE$68,4,FALSE),0)</f>
        <v>0</v>
      </c>
      <c r="AN999" s="93">
        <f t="shared" si="250"/>
        <v>0</v>
      </c>
    </row>
    <row r="1000" spans="1:40" ht="24.75" outlineLevel="2">
      <c r="A1000" s="239">
        <v>1141</v>
      </c>
      <c r="B1000" s="239">
        <v>12004</v>
      </c>
      <c r="C1000" s="372" t="s">
        <v>1074</v>
      </c>
      <c r="D1000" s="240"/>
      <c r="E1000" s="240"/>
      <c r="F1000" s="242"/>
      <c r="G1000" s="242"/>
      <c r="H1000" s="242"/>
      <c r="I1000" s="112"/>
      <c r="J1000" s="112"/>
      <c r="K1000" s="94"/>
      <c r="L1000" s="94"/>
      <c r="M1000" s="94"/>
      <c r="N1000" s="94"/>
      <c r="O1000" s="94"/>
      <c r="P1000" s="94"/>
      <c r="Q1000" s="94"/>
      <c r="R1000" s="94"/>
      <c r="S1000" s="94"/>
      <c r="T1000" s="94"/>
      <c r="U1000" s="94"/>
      <c r="V1000" s="94"/>
      <c r="W1000" s="93">
        <f t="shared" si="252"/>
        <v>0</v>
      </c>
      <c r="X1000" s="108"/>
      <c r="Y1000" s="108"/>
      <c r="Z1000" s="108"/>
      <c r="AA1000" s="108"/>
      <c r="AB1000" s="93">
        <f>IFERROR(VLOOKUP(K1000,'Վարկանիշային չափորոշիչներ'!$G$6:$GE$68,4,FALSE),0)</f>
        <v>0</v>
      </c>
      <c r="AC1000" s="93">
        <f>IFERROR(VLOOKUP(L1000,'Վարկանիշային չափորոշիչներ'!$G$6:$GE$68,4,FALSE),0)</f>
        <v>0</v>
      </c>
      <c r="AD1000" s="93">
        <f>IFERROR(VLOOKUP(M1000,'Վարկանիշային չափորոշիչներ'!$G$6:$GE$68,4,FALSE),0)</f>
        <v>0</v>
      </c>
      <c r="AE1000" s="93">
        <f>IFERROR(VLOOKUP(N1000,'Վարկանիշային չափորոշիչներ'!$G$6:$GE$68,4,FALSE),0)</f>
        <v>0</v>
      </c>
      <c r="AF1000" s="93">
        <f>IFERROR(VLOOKUP(O1000,'Վարկանիշային չափորոշիչներ'!$G$6:$GE$68,4,FALSE),0)</f>
        <v>0</v>
      </c>
      <c r="AG1000" s="93">
        <f>IFERROR(VLOOKUP(P1000,'Վարկանիշային չափորոշիչներ'!$G$6:$GE$68,4,FALSE),0)</f>
        <v>0</v>
      </c>
      <c r="AH1000" s="93">
        <f>IFERROR(VLOOKUP(Q1000,'Վարկանիշային չափորոշիչներ'!$G$6:$GE$68,4,FALSE),0)</f>
        <v>0</v>
      </c>
      <c r="AI1000" s="93">
        <f>IFERROR(VLOOKUP(R1000,'Վարկանիշային չափորոշիչներ'!$G$6:$GE$68,4,FALSE),0)</f>
        <v>0</v>
      </c>
      <c r="AJ1000" s="93">
        <f>IFERROR(VLOOKUP(S1000,'Վարկանիշային չափորոշիչներ'!$G$6:$GE$68,4,FALSE),0)</f>
        <v>0</v>
      </c>
      <c r="AK1000" s="93">
        <f>IFERROR(VLOOKUP(T1000,'Վարկանիշային չափորոշիչներ'!$G$6:$GE$68,4,FALSE),0)</f>
        <v>0</v>
      </c>
      <c r="AL1000" s="93">
        <f>IFERROR(VLOOKUP(U1000,'Վարկանիշային չափորոշիչներ'!$G$6:$GE$68,4,FALSE),0)</f>
        <v>0</v>
      </c>
      <c r="AM1000" s="93">
        <f>IFERROR(VLOOKUP(V1000,'Վարկանիշային չափորոշիչներ'!$G$6:$GE$68,4,FALSE),0)</f>
        <v>0</v>
      </c>
      <c r="AN1000" s="93">
        <f t="shared" si="250"/>
        <v>0</v>
      </c>
    </row>
    <row r="1001" spans="1:40" ht="24.75" outlineLevel="2">
      <c r="A1001" s="239">
        <v>1141</v>
      </c>
      <c r="B1001" s="239">
        <v>12007</v>
      </c>
      <c r="C1001" s="372" t="s">
        <v>1075</v>
      </c>
      <c r="D1001" s="240"/>
      <c r="E1001" s="240"/>
      <c r="F1001" s="241"/>
      <c r="G1001" s="242"/>
      <c r="H1001" s="242"/>
      <c r="I1001" s="112"/>
      <c r="J1001" s="112"/>
      <c r="K1001" s="94"/>
      <c r="L1001" s="94"/>
      <c r="M1001" s="94"/>
      <c r="N1001" s="94"/>
      <c r="O1001" s="94"/>
      <c r="P1001" s="94"/>
      <c r="Q1001" s="94"/>
      <c r="R1001" s="94"/>
      <c r="S1001" s="94"/>
      <c r="T1001" s="94"/>
      <c r="U1001" s="94"/>
      <c r="V1001" s="94"/>
      <c r="W1001" s="93">
        <f t="shared" si="252"/>
        <v>0</v>
      </c>
      <c r="X1001" s="108"/>
      <c r="Y1001" s="108"/>
      <c r="Z1001" s="108"/>
      <c r="AA1001" s="108"/>
      <c r="AB1001" s="93">
        <f>IFERROR(VLOOKUP(K1001,'Վարկանիշային չափորոշիչներ'!$G$6:$GE$68,4,FALSE),0)</f>
        <v>0</v>
      </c>
      <c r="AC1001" s="93">
        <f>IFERROR(VLOOKUP(L1001,'Վարկանիշային չափորոշիչներ'!$G$6:$GE$68,4,FALSE),0)</f>
        <v>0</v>
      </c>
      <c r="AD1001" s="93">
        <f>IFERROR(VLOOKUP(M1001,'Վարկանիշային չափորոշիչներ'!$G$6:$GE$68,4,FALSE),0)</f>
        <v>0</v>
      </c>
      <c r="AE1001" s="93">
        <f>IFERROR(VLOOKUP(N1001,'Վարկանիշային չափորոշիչներ'!$G$6:$GE$68,4,FALSE),0)</f>
        <v>0</v>
      </c>
      <c r="AF1001" s="93">
        <f>IFERROR(VLOOKUP(O1001,'Վարկանիշային չափորոշիչներ'!$G$6:$GE$68,4,FALSE),0)</f>
        <v>0</v>
      </c>
      <c r="AG1001" s="93">
        <f>IFERROR(VLOOKUP(P1001,'Վարկանիշային չափորոշիչներ'!$G$6:$GE$68,4,FALSE),0)</f>
        <v>0</v>
      </c>
      <c r="AH1001" s="93">
        <f>IFERROR(VLOOKUP(Q1001,'Վարկանիշային չափորոշիչներ'!$G$6:$GE$68,4,FALSE),0)</f>
        <v>0</v>
      </c>
      <c r="AI1001" s="93">
        <f>IFERROR(VLOOKUP(R1001,'Վարկանիշային չափորոշիչներ'!$G$6:$GE$68,4,FALSE),0)</f>
        <v>0</v>
      </c>
      <c r="AJ1001" s="93">
        <f>IFERROR(VLOOKUP(S1001,'Վարկանիշային չափորոշիչներ'!$G$6:$GE$68,4,FALSE),0)</f>
        <v>0</v>
      </c>
      <c r="AK1001" s="93">
        <f>IFERROR(VLOOKUP(T1001,'Վարկանիշային չափորոշիչներ'!$G$6:$GE$68,4,FALSE),0)</f>
        <v>0</v>
      </c>
      <c r="AL1001" s="93">
        <f>IFERROR(VLOOKUP(U1001,'Վարկանիշային չափորոշիչներ'!$G$6:$GE$68,4,FALSE),0)</f>
        <v>0</v>
      </c>
      <c r="AM1001" s="93">
        <f>IFERROR(VLOOKUP(V1001,'Վարկանիշային չափորոշիչներ'!$G$6:$GE$68,4,FALSE),0)</f>
        <v>0</v>
      </c>
      <c r="AN1001" s="93">
        <f t="shared" si="250"/>
        <v>0</v>
      </c>
    </row>
    <row r="1002" spans="1:40" outlineLevel="1">
      <c r="A1002" s="236">
        <v>1153</v>
      </c>
      <c r="B1002" s="283"/>
      <c r="C1002" s="381" t="s">
        <v>1076</v>
      </c>
      <c r="D1002" s="286">
        <f>SUM(D1003:D1004)</f>
        <v>0</v>
      </c>
      <c r="E1002" s="237">
        <f>SUM(E1003:E1004)</f>
        <v>0</v>
      </c>
      <c r="F1002" s="238">
        <f t="shared" ref="F1002:H1002" si="253">SUM(F1003:F1004)</f>
        <v>0</v>
      </c>
      <c r="G1002" s="238">
        <f t="shared" si="253"/>
        <v>0</v>
      </c>
      <c r="H1002" s="238">
        <f t="shared" si="253"/>
        <v>0</v>
      </c>
      <c r="I1002" s="114" t="s">
        <v>79</v>
      </c>
      <c r="J1002" s="114" t="s">
        <v>79</v>
      </c>
      <c r="K1002" s="114" t="s">
        <v>79</v>
      </c>
      <c r="L1002" s="114" t="s">
        <v>79</v>
      </c>
      <c r="M1002" s="114" t="s">
        <v>79</v>
      </c>
      <c r="N1002" s="114" t="s">
        <v>79</v>
      </c>
      <c r="O1002" s="114" t="s">
        <v>79</v>
      </c>
      <c r="P1002" s="114" t="s">
        <v>79</v>
      </c>
      <c r="Q1002" s="114" t="s">
        <v>79</v>
      </c>
      <c r="R1002" s="114" t="s">
        <v>79</v>
      </c>
      <c r="S1002" s="114" t="s">
        <v>79</v>
      </c>
      <c r="T1002" s="114" t="s">
        <v>79</v>
      </c>
      <c r="U1002" s="114" t="s">
        <v>79</v>
      </c>
      <c r="V1002" s="114" t="s">
        <v>79</v>
      </c>
      <c r="W1002" s="114" t="s">
        <v>79</v>
      </c>
      <c r="X1002" s="108"/>
      <c r="Y1002" s="108"/>
      <c r="Z1002" s="108"/>
      <c r="AA1002" s="108"/>
      <c r="AB1002" s="93">
        <f>IFERROR(VLOOKUP(K1002,'Վարկանիշային չափորոշիչներ'!$G$6:$GE$68,4,FALSE),0)</f>
        <v>0</v>
      </c>
      <c r="AC1002" s="93">
        <f>IFERROR(VLOOKUP(L1002,'Վարկանիշային չափորոշիչներ'!$G$6:$GE$68,4,FALSE),0)</f>
        <v>0</v>
      </c>
      <c r="AD1002" s="93">
        <f>IFERROR(VLOOKUP(M1002,'Վարկանիշային չափորոշիչներ'!$G$6:$GE$68,4,FALSE),0)</f>
        <v>0</v>
      </c>
      <c r="AE1002" s="93">
        <f>IFERROR(VLOOKUP(N1002,'Վարկանիշային չափորոշիչներ'!$G$6:$GE$68,4,FALSE),0)</f>
        <v>0</v>
      </c>
      <c r="AF1002" s="93">
        <f>IFERROR(VLOOKUP(O1002,'Վարկանիշային չափորոշիչներ'!$G$6:$GE$68,4,FALSE),0)</f>
        <v>0</v>
      </c>
      <c r="AG1002" s="93">
        <f>IFERROR(VLOOKUP(P1002,'Վարկանիշային չափորոշիչներ'!$G$6:$GE$68,4,FALSE),0)</f>
        <v>0</v>
      </c>
      <c r="AH1002" s="93">
        <f>IFERROR(VLOOKUP(Q1002,'Վարկանիշային չափորոշիչներ'!$G$6:$GE$68,4,FALSE),0)</f>
        <v>0</v>
      </c>
      <c r="AI1002" s="93">
        <f>IFERROR(VLOOKUP(R1002,'Վարկանիշային չափորոշիչներ'!$G$6:$GE$68,4,FALSE),0)</f>
        <v>0</v>
      </c>
      <c r="AJ1002" s="93">
        <f>IFERROR(VLOOKUP(S1002,'Վարկանիշային չափորոշիչներ'!$G$6:$GE$68,4,FALSE),0)</f>
        <v>0</v>
      </c>
      <c r="AK1002" s="93">
        <f>IFERROR(VLOOKUP(T1002,'Վարկանիշային չափորոշիչներ'!$G$6:$GE$68,4,FALSE),0)</f>
        <v>0</v>
      </c>
      <c r="AL1002" s="93">
        <f>IFERROR(VLOOKUP(U1002,'Վարկանիշային չափորոշիչներ'!$G$6:$GE$68,4,FALSE),0)</f>
        <v>0</v>
      </c>
      <c r="AM1002" s="93">
        <f>IFERROR(VLOOKUP(V1002,'Վարկանիշային չափորոշիչներ'!$G$6:$GE$68,4,FALSE),0)</f>
        <v>0</v>
      </c>
      <c r="AN1002" s="93">
        <f t="shared" si="250"/>
        <v>0</v>
      </c>
    </row>
    <row r="1003" spans="1:40" s="29" customFormat="1" ht="36.75" outlineLevel="2">
      <c r="A1003" s="239">
        <v>1153</v>
      </c>
      <c r="B1003" s="239">
        <v>11001</v>
      </c>
      <c r="C1003" s="372" t="s">
        <v>1077</v>
      </c>
      <c r="D1003" s="314"/>
      <c r="E1003" s="255"/>
      <c r="F1003" s="242"/>
      <c r="G1003" s="242"/>
      <c r="H1003" s="242"/>
      <c r="I1003" s="112"/>
      <c r="J1003" s="112"/>
      <c r="K1003" s="94"/>
      <c r="L1003" s="94"/>
      <c r="M1003" s="94"/>
      <c r="N1003" s="94"/>
      <c r="O1003" s="94"/>
      <c r="P1003" s="94"/>
      <c r="Q1003" s="94"/>
      <c r="R1003" s="94"/>
      <c r="S1003" s="94"/>
      <c r="T1003" s="94"/>
      <c r="U1003" s="94"/>
      <c r="V1003" s="94"/>
      <c r="W1003" s="93">
        <f>AN1003</f>
        <v>0</v>
      </c>
      <c r="X1003" s="108"/>
      <c r="Y1003" s="108"/>
      <c r="Z1003" s="108"/>
      <c r="AA1003" s="108"/>
      <c r="AB1003" s="93">
        <f>IFERROR(VLOOKUP(K1003,'Վարկանիշային չափորոշիչներ'!$G$6:$GE$68,4,FALSE),0)</f>
        <v>0</v>
      </c>
      <c r="AC1003" s="93">
        <f>IFERROR(VLOOKUP(L1003,'Վարկանիշային չափորոշիչներ'!$G$6:$GE$68,4,FALSE),0)</f>
        <v>0</v>
      </c>
      <c r="AD1003" s="93">
        <f>IFERROR(VLOOKUP(M1003,'Վարկանիշային չափորոշիչներ'!$G$6:$GE$68,4,FALSE),0)</f>
        <v>0</v>
      </c>
      <c r="AE1003" s="93">
        <f>IFERROR(VLOOKUP(N1003,'Վարկանիշային չափորոշիչներ'!$G$6:$GE$68,4,FALSE),0)</f>
        <v>0</v>
      </c>
      <c r="AF1003" s="93">
        <f>IFERROR(VLOOKUP(O1003,'Վարկանիշային չափորոշիչներ'!$G$6:$GE$68,4,FALSE),0)</f>
        <v>0</v>
      </c>
      <c r="AG1003" s="93">
        <f>IFERROR(VLOOKUP(P1003,'Վարկանիշային չափորոշիչներ'!$G$6:$GE$68,4,FALSE),0)</f>
        <v>0</v>
      </c>
      <c r="AH1003" s="93">
        <f>IFERROR(VLOOKUP(Q1003,'Վարկանիշային չափորոշիչներ'!$G$6:$GE$68,4,FALSE),0)</f>
        <v>0</v>
      </c>
      <c r="AI1003" s="93">
        <f>IFERROR(VLOOKUP(R1003,'Վարկանիշային չափորոշիչներ'!$G$6:$GE$68,4,FALSE),0)</f>
        <v>0</v>
      </c>
      <c r="AJ1003" s="93">
        <f>IFERROR(VLOOKUP(S1003,'Վարկանիշային չափորոշիչներ'!$G$6:$GE$68,4,FALSE),0)</f>
        <v>0</v>
      </c>
      <c r="AK1003" s="93">
        <f>IFERROR(VLOOKUP(T1003,'Վարկանիշային չափորոշիչներ'!$G$6:$GE$68,4,FALSE),0)</f>
        <v>0</v>
      </c>
      <c r="AL1003" s="93">
        <f>IFERROR(VLOOKUP(U1003,'Վարկանիշային չափորոշիչներ'!$G$6:$GE$68,4,FALSE),0)</f>
        <v>0</v>
      </c>
      <c r="AM1003" s="93">
        <f>IFERROR(VLOOKUP(V1003,'Վարկանիշային չափորոշիչներ'!$G$6:$GE$68,4,FALSE),0)</f>
        <v>0</v>
      </c>
      <c r="AN1003" s="93">
        <f t="shared" si="250"/>
        <v>0</v>
      </c>
    </row>
    <row r="1004" spans="1:40" ht="24.75" outlineLevel="2">
      <c r="A1004" s="239">
        <v>1153</v>
      </c>
      <c r="B1004" s="239">
        <v>11002</v>
      </c>
      <c r="C1004" s="372" t="s">
        <v>1078</v>
      </c>
      <c r="D1004" s="240"/>
      <c r="E1004" s="240"/>
      <c r="F1004" s="242"/>
      <c r="G1004" s="242"/>
      <c r="H1004" s="242"/>
      <c r="I1004" s="112"/>
      <c r="J1004" s="112"/>
      <c r="K1004" s="94"/>
      <c r="L1004" s="94"/>
      <c r="M1004" s="94"/>
      <c r="N1004" s="94"/>
      <c r="O1004" s="94"/>
      <c r="P1004" s="94"/>
      <c r="Q1004" s="94"/>
      <c r="R1004" s="94"/>
      <c r="S1004" s="94"/>
      <c r="T1004" s="94"/>
      <c r="U1004" s="94"/>
      <c r="V1004" s="94"/>
      <c r="W1004" s="93">
        <f>AN1004</f>
        <v>0</v>
      </c>
      <c r="X1004" s="108"/>
      <c r="Y1004" s="108"/>
      <c r="Z1004" s="108"/>
      <c r="AA1004" s="108"/>
      <c r="AB1004" s="93">
        <f>IFERROR(VLOOKUP(K1004,'Վարկանիշային չափորոշիչներ'!$G$6:$GE$68,4,FALSE),0)</f>
        <v>0</v>
      </c>
      <c r="AC1004" s="93">
        <f>IFERROR(VLOOKUP(L1004,'Վարկանիշային չափորոշիչներ'!$G$6:$GE$68,4,FALSE),0)</f>
        <v>0</v>
      </c>
      <c r="AD1004" s="93">
        <f>IFERROR(VLOOKUP(M1004,'Վարկանիշային չափորոշիչներ'!$G$6:$GE$68,4,FALSE),0)</f>
        <v>0</v>
      </c>
      <c r="AE1004" s="93">
        <f>IFERROR(VLOOKUP(N1004,'Վարկանիշային չափորոշիչներ'!$G$6:$GE$68,4,FALSE),0)</f>
        <v>0</v>
      </c>
      <c r="AF1004" s="93">
        <f>IFERROR(VLOOKUP(O1004,'Վարկանիշային չափորոշիչներ'!$G$6:$GE$68,4,FALSE),0)</f>
        <v>0</v>
      </c>
      <c r="AG1004" s="93">
        <f>IFERROR(VLOOKUP(P1004,'Վարկանիշային չափորոշիչներ'!$G$6:$GE$68,4,FALSE),0)</f>
        <v>0</v>
      </c>
      <c r="AH1004" s="93">
        <f>IFERROR(VLOOKUP(Q1004,'Վարկանիշային չափորոշիչներ'!$G$6:$GE$68,4,FALSE),0)</f>
        <v>0</v>
      </c>
      <c r="AI1004" s="93">
        <f>IFERROR(VLOOKUP(R1004,'Վարկանիշային չափորոշիչներ'!$G$6:$GE$68,4,FALSE),0)</f>
        <v>0</v>
      </c>
      <c r="AJ1004" s="93">
        <f>IFERROR(VLOOKUP(S1004,'Վարկանիշային չափորոշիչներ'!$G$6:$GE$68,4,FALSE),0)</f>
        <v>0</v>
      </c>
      <c r="AK1004" s="93">
        <f>IFERROR(VLOOKUP(T1004,'Վարկանիշային չափորոշիչներ'!$G$6:$GE$68,4,FALSE),0)</f>
        <v>0</v>
      </c>
      <c r="AL1004" s="93">
        <f>IFERROR(VLOOKUP(U1004,'Վարկանիշային չափորոշիչներ'!$G$6:$GE$68,4,FALSE),0)</f>
        <v>0</v>
      </c>
      <c r="AM1004" s="93">
        <f>IFERROR(VLOOKUP(V1004,'Վարկանիշային չափորոշիչներ'!$G$6:$GE$68,4,FALSE),0)</f>
        <v>0</v>
      </c>
      <c r="AN1004" s="93">
        <f t="shared" si="250"/>
        <v>0</v>
      </c>
    </row>
    <row r="1005" spans="1:40" outlineLevel="1">
      <c r="A1005" s="236">
        <v>1160</v>
      </c>
      <c r="B1005" s="283"/>
      <c r="C1005" s="381" t="s">
        <v>1079</v>
      </c>
      <c r="D1005" s="237">
        <f>SUM(D1006:D1012)</f>
        <v>0</v>
      </c>
      <c r="E1005" s="237">
        <f>SUM(E1006:E1012)</f>
        <v>0</v>
      </c>
      <c r="F1005" s="238">
        <f t="shared" ref="F1005:H1005" si="254">SUM(F1006:F1012)</f>
        <v>0</v>
      </c>
      <c r="G1005" s="238">
        <f t="shared" si="254"/>
        <v>0</v>
      </c>
      <c r="H1005" s="238">
        <f t="shared" si="254"/>
        <v>0</v>
      </c>
      <c r="I1005" s="114" t="s">
        <v>79</v>
      </c>
      <c r="J1005" s="114" t="s">
        <v>79</v>
      </c>
      <c r="K1005" s="114" t="s">
        <v>79</v>
      </c>
      <c r="L1005" s="114" t="s">
        <v>79</v>
      </c>
      <c r="M1005" s="114" t="s">
        <v>79</v>
      </c>
      <c r="N1005" s="114" t="s">
        <v>79</v>
      </c>
      <c r="O1005" s="114" t="s">
        <v>79</v>
      </c>
      <c r="P1005" s="114" t="s">
        <v>79</v>
      </c>
      <c r="Q1005" s="114" t="s">
        <v>79</v>
      </c>
      <c r="R1005" s="114" t="s">
        <v>79</v>
      </c>
      <c r="S1005" s="114" t="s">
        <v>79</v>
      </c>
      <c r="T1005" s="114" t="s">
        <v>79</v>
      </c>
      <c r="U1005" s="114" t="s">
        <v>79</v>
      </c>
      <c r="V1005" s="114" t="s">
        <v>79</v>
      </c>
      <c r="W1005" s="114" t="s">
        <v>79</v>
      </c>
      <c r="X1005" s="108"/>
      <c r="Y1005" s="108"/>
      <c r="Z1005" s="108"/>
      <c r="AA1005" s="108"/>
      <c r="AB1005" s="93">
        <f>IFERROR(VLOOKUP(K1005,'Վարկանիշային չափորոշիչներ'!$G$6:$GE$68,4,FALSE),0)</f>
        <v>0</v>
      </c>
      <c r="AC1005" s="93">
        <f>IFERROR(VLOOKUP(L1005,'Վարկանիշային չափորոշիչներ'!$G$6:$GE$68,4,FALSE),0)</f>
        <v>0</v>
      </c>
      <c r="AD1005" s="93">
        <f>IFERROR(VLOOKUP(M1005,'Վարկանիշային չափորոշիչներ'!$G$6:$GE$68,4,FALSE),0)</f>
        <v>0</v>
      </c>
      <c r="AE1005" s="93">
        <f>IFERROR(VLOOKUP(N1005,'Վարկանիշային չափորոշիչներ'!$G$6:$GE$68,4,FALSE),0)</f>
        <v>0</v>
      </c>
      <c r="AF1005" s="93">
        <f>IFERROR(VLOOKUP(O1005,'Վարկանիշային չափորոշիչներ'!$G$6:$GE$68,4,FALSE),0)</f>
        <v>0</v>
      </c>
      <c r="AG1005" s="93">
        <f>IFERROR(VLOOKUP(P1005,'Վարկանիշային չափորոշիչներ'!$G$6:$GE$68,4,FALSE),0)</f>
        <v>0</v>
      </c>
      <c r="AH1005" s="93">
        <f>IFERROR(VLOOKUP(Q1005,'Վարկանիշային չափորոշիչներ'!$G$6:$GE$68,4,FALSE),0)</f>
        <v>0</v>
      </c>
      <c r="AI1005" s="93">
        <f>IFERROR(VLOOKUP(R1005,'Վարկանիշային չափորոշիչներ'!$G$6:$GE$68,4,FALSE),0)</f>
        <v>0</v>
      </c>
      <c r="AJ1005" s="93">
        <f>IFERROR(VLOOKUP(S1005,'Վարկանիշային չափորոշիչներ'!$G$6:$GE$68,4,FALSE),0)</f>
        <v>0</v>
      </c>
      <c r="AK1005" s="93">
        <f>IFERROR(VLOOKUP(T1005,'Վարկանիշային չափորոշիչներ'!$G$6:$GE$68,4,FALSE),0)</f>
        <v>0</v>
      </c>
      <c r="AL1005" s="93">
        <f>IFERROR(VLOOKUP(U1005,'Վարկանիշային չափորոշիչներ'!$G$6:$GE$68,4,FALSE),0)</f>
        <v>0</v>
      </c>
      <c r="AM1005" s="93">
        <f>IFERROR(VLOOKUP(V1005,'Վարկանիշային չափորոշիչներ'!$G$6:$GE$68,4,FALSE),0)</f>
        <v>0</v>
      </c>
      <c r="AN1005" s="93">
        <f t="shared" si="250"/>
        <v>0</v>
      </c>
    </row>
    <row r="1006" spans="1:40" ht="24.75" outlineLevel="2">
      <c r="A1006" s="236">
        <v>1160</v>
      </c>
      <c r="B1006" s="239">
        <v>11005</v>
      </c>
      <c r="C1006" s="372" t="s">
        <v>1080</v>
      </c>
      <c r="D1006" s="240"/>
      <c r="E1006" s="240"/>
      <c r="F1006" s="242"/>
      <c r="G1006" s="242"/>
      <c r="H1006" s="242"/>
      <c r="I1006" s="112"/>
      <c r="J1006" s="112"/>
      <c r="K1006" s="94"/>
      <c r="L1006" s="94"/>
      <c r="M1006" s="94"/>
      <c r="N1006" s="94"/>
      <c r="O1006" s="94"/>
      <c r="P1006" s="94"/>
      <c r="Q1006" s="94"/>
      <c r="R1006" s="94"/>
      <c r="S1006" s="94"/>
      <c r="T1006" s="94"/>
      <c r="U1006" s="94"/>
      <c r="V1006" s="94"/>
      <c r="W1006" s="93">
        <f t="shared" ref="W1006:W1012" si="255">AN1006</f>
        <v>0</v>
      </c>
      <c r="X1006" s="108"/>
      <c r="Y1006" s="108"/>
      <c r="Z1006" s="108"/>
      <c r="AA1006" s="108"/>
      <c r="AB1006" s="93">
        <f>IFERROR(VLOOKUP(K1006,'Վարկանիշային չափորոշիչներ'!$G$6:$GE$68,4,FALSE),0)</f>
        <v>0</v>
      </c>
      <c r="AC1006" s="93">
        <f>IFERROR(VLOOKUP(L1006,'Վարկանիշային չափորոշիչներ'!$G$6:$GE$68,4,FALSE),0)</f>
        <v>0</v>
      </c>
      <c r="AD1006" s="93">
        <f>IFERROR(VLOOKUP(M1006,'Վարկանիշային չափորոշիչներ'!$G$6:$GE$68,4,FALSE),0)</f>
        <v>0</v>
      </c>
      <c r="AE1006" s="93">
        <f>IFERROR(VLOOKUP(N1006,'Վարկանիշային չափորոշիչներ'!$G$6:$GE$68,4,FALSE),0)</f>
        <v>0</v>
      </c>
      <c r="AF1006" s="93">
        <f>IFERROR(VLOOKUP(O1006,'Վարկանիշային չափորոշիչներ'!$G$6:$GE$68,4,FALSE),0)</f>
        <v>0</v>
      </c>
      <c r="AG1006" s="93">
        <f>IFERROR(VLOOKUP(P1006,'Վարկանիշային չափորոշիչներ'!$G$6:$GE$68,4,FALSE),0)</f>
        <v>0</v>
      </c>
      <c r="AH1006" s="93">
        <f>IFERROR(VLOOKUP(Q1006,'Վարկանիշային չափորոշիչներ'!$G$6:$GE$68,4,FALSE),0)</f>
        <v>0</v>
      </c>
      <c r="AI1006" s="93">
        <f>IFERROR(VLOOKUP(R1006,'Վարկանիշային չափորոշիչներ'!$G$6:$GE$68,4,FALSE),0)</f>
        <v>0</v>
      </c>
      <c r="AJ1006" s="93">
        <f>IFERROR(VLOOKUP(S1006,'Վարկանիշային չափորոշիչներ'!$G$6:$GE$68,4,FALSE),0)</f>
        <v>0</v>
      </c>
      <c r="AK1006" s="93">
        <f>IFERROR(VLOOKUP(T1006,'Վարկանիշային չափորոշիչներ'!$G$6:$GE$68,4,FALSE),0)</f>
        <v>0</v>
      </c>
      <c r="AL1006" s="93">
        <f>IFERROR(VLOOKUP(U1006,'Վարկանիշային չափորոշիչներ'!$G$6:$GE$68,4,FALSE),0)</f>
        <v>0</v>
      </c>
      <c r="AM1006" s="93">
        <f>IFERROR(VLOOKUP(V1006,'Վարկանիշային չափորոշիչներ'!$G$6:$GE$68,4,FALSE),0)</f>
        <v>0</v>
      </c>
      <c r="AN1006" s="93">
        <f t="shared" si="250"/>
        <v>0</v>
      </c>
    </row>
    <row r="1007" spans="1:40" ht="48.75" outlineLevel="2">
      <c r="A1007" s="236">
        <v>1160</v>
      </c>
      <c r="B1007" s="239">
        <v>11009</v>
      </c>
      <c r="C1007" s="377" t="s">
        <v>1081</v>
      </c>
      <c r="D1007" s="240"/>
      <c r="E1007" s="240"/>
      <c r="F1007" s="241"/>
      <c r="G1007" s="242"/>
      <c r="H1007" s="241"/>
      <c r="I1007" s="112"/>
      <c r="J1007" s="112"/>
      <c r="K1007" s="94"/>
      <c r="L1007" s="94"/>
      <c r="M1007" s="94"/>
      <c r="N1007" s="94"/>
      <c r="O1007" s="94"/>
      <c r="P1007" s="94"/>
      <c r="Q1007" s="94"/>
      <c r="R1007" s="94"/>
      <c r="S1007" s="94"/>
      <c r="T1007" s="94"/>
      <c r="U1007" s="94"/>
      <c r="V1007" s="94"/>
      <c r="W1007" s="93">
        <f t="shared" si="255"/>
        <v>0</v>
      </c>
      <c r="X1007" s="108"/>
      <c r="Y1007" s="108"/>
      <c r="Z1007" s="108"/>
      <c r="AA1007" s="108"/>
      <c r="AB1007" s="93">
        <f>IFERROR(VLOOKUP(K1007,'Վարկանիշային չափորոշիչներ'!$G$6:$GE$68,4,FALSE),0)</f>
        <v>0</v>
      </c>
      <c r="AC1007" s="93">
        <f>IFERROR(VLOOKUP(L1007,'Վարկանիշային չափորոշիչներ'!$G$6:$GE$68,4,FALSE),0)</f>
        <v>0</v>
      </c>
      <c r="AD1007" s="93">
        <f>IFERROR(VLOOKUP(M1007,'Վարկանիշային չափորոշիչներ'!$G$6:$GE$68,4,FALSE),0)</f>
        <v>0</v>
      </c>
      <c r="AE1007" s="93">
        <f>IFERROR(VLOOKUP(N1007,'Վարկանիշային չափորոշիչներ'!$G$6:$GE$68,4,FALSE),0)</f>
        <v>0</v>
      </c>
      <c r="AF1007" s="93">
        <f>IFERROR(VLOOKUP(O1007,'Վարկանիշային չափորոշիչներ'!$G$6:$GE$68,4,FALSE),0)</f>
        <v>0</v>
      </c>
      <c r="AG1007" s="93">
        <f>IFERROR(VLOOKUP(P1007,'Վարկանիշային չափորոշիչներ'!$G$6:$GE$68,4,FALSE),0)</f>
        <v>0</v>
      </c>
      <c r="AH1007" s="93">
        <f>IFERROR(VLOOKUP(Q1007,'Վարկանիշային չափորոշիչներ'!$G$6:$GE$68,4,FALSE),0)</f>
        <v>0</v>
      </c>
      <c r="AI1007" s="93">
        <f>IFERROR(VLOOKUP(R1007,'Վարկանիշային չափորոշիչներ'!$G$6:$GE$68,4,FALSE),0)</f>
        <v>0</v>
      </c>
      <c r="AJ1007" s="93">
        <f>IFERROR(VLOOKUP(S1007,'Վարկանիշային չափորոշիչներ'!$G$6:$GE$68,4,FALSE),0)</f>
        <v>0</v>
      </c>
      <c r="AK1007" s="93">
        <f>IFERROR(VLOOKUP(T1007,'Վարկանիշային չափորոշիչներ'!$G$6:$GE$68,4,FALSE),0)</f>
        <v>0</v>
      </c>
      <c r="AL1007" s="93">
        <f>IFERROR(VLOOKUP(U1007,'Վարկանիշային չափորոշիչներ'!$G$6:$GE$68,4,FALSE),0)</f>
        <v>0</v>
      </c>
      <c r="AM1007" s="93">
        <f>IFERROR(VLOOKUP(V1007,'Վարկանիշային չափորոշիչներ'!$G$6:$GE$68,4,FALSE),0)</f>
        <v>0</v>
      </c>
      <c r="AN1007" s="93">
        <f t="shared" si="250"/>
        <v>0</v>
      </c>
    </row>
    <row r="1008" spans="1:40" ht="24" outlineLevel="2">
      <c r="A1008" s="236">
        <v>1160</v>
      </c>
      <c r="B1008" s="239">
        <v>11012</v>
      </c>
      <c r="C1008" s="373" t="s">
        <v>1082</v>
      </c>
      <c r="D1008" s="240"/>
      <c r="E1008" s="240"/>
      <c r="F1008" s="242"/>
      <c r="G1008" s="242"/>
      <c r="H1008" s="242"/>
      <c r="I1008" s="112"/>
      <c r="J1008" s="112"/>
      <c r="K1008" s="94"/>
      <c r="L1008" s="94"/>
      <c r="M1008" s="94"/>
      <c r="N1008" s="94"/>
      <c r="O1008" s="94"/>
      <c r="P1008" s="94"/>
      <c r="Q1008" s="94"/>
      <c r="R1008" s="94"/>
      <c r="S1008" s="94"/>
      <c r="T1008" s="94"/>
      <c r="U1008" s="94"/>
      <c r="V1008" s="94"/>
      <c r="W1008" s="93">
        <f t="shared" si="255"/>
        <v>0</v>
      </c>
      <c r="X1008" s="108"/>
      <c r="Y1008" s="108"/>
      <c r="Z1008" s="108"/>
      <c r="AA1008" s="108"/>
      <c r="AB1008" s="93">
        <f>IFERROR(VLOOKUP(K1008,'Վարկանիշային չափորոշիչներ'!$G$6:$GE$68,4,FALSE),0)</f>
        <v>0</v>
      </c>
      <c r="AC1008" s="93">
        <f>IFERROR(VLOOKUP(L1008,'Վարկանիշային չափորոշիչներ'!$G$6:$GE$68,4,FALSE),0)</f>
        <v>0</v>
      </c>
      <c r="AD1008" s="93">
        <f>IFERROR(VLOOKUP(M1008,'Վարկանիշային չափորոշիչներ'!$G$6:$GE$68,4,FALSE),0)</f>
        <v>0</v>
      </c>
      <c r="AE1008" s="93">
        <f>IFERROR(VLOOKUP(N1008,'Վարկանիշային չափորոշիչներ'!$G$6:$GE$68,4,FALSE),0)</f>
        <v>0</v>
      </c>
      <c r="AF1008" s="93">
        <f>IFERROR(VLOOKUP(O1008,'Վարկանիշային չափորոշիչներ'!$G$6:$GE$68,4,FALSE),0)</f>
        <v>0</v>
      </c>
      <c r="AG1008" s="93">
        <f>IFERROR(VLOOKUP(P1008,'Վարկանիշային չափորոշիչներ'!$G$6:$GE$68,4,FALSE),0)</f>
        <v>0</v>
      </c>
      <c r="AH1008" s="93">
        <f>IFERROR(VLOOKUP(Q1008,'Վարկանիշային չափորոշիչներ'!$G$6:$GE$68,4,FALSE),0)</f>
        <v>0</v>
      </c>
      <c r="AI1008" s="93">
        <f>IFERROR(VLOOKUP(R1008,'Վարկանիշային չափորոշիչներ'!$G$6:$GE$68,4,FALSE),0)</f>
        <v>0</v>
      </c>
      <c r="AJ1008" s="93">
        <f>IFERROR(VLOOKUP(S1008,'Վարկանիշային չափորոշիչներ'!$G$6:$GE$68,4,FALSE),0)</f>
        <v>0</v>
      </c>
      <c r="AK1008" s="93">
        <f>IFERROR(VLOOKUP(T1008,'Վարկանիշային չափորոշիչներ'!$G$6:$GE$68,4,FALSE),0)</f>
        <v>0</v>
      </c>
      <c r="AL1008" s="93">
        <f>IFERROR(VLOOKUP(U1008,'Վարկանիշային չափորոշիչներ'!$G$6:$GE$68,4,FALSE),0)</f>
        <v>0</v>
      </c>
      <c r="AM1008" s="93">
        <f>IFERROR(VLOOKUP(V1008,'Վարկանիշային չափորոշիչներ'!$G$6:$GE$68,4,FALSE),0)</f>
        <v>0</v>
      </c>
      <c r="AN1008" s="93">
        <f t="shared" si="250"/>
        <v>0</v>
      </c>
    </row>
    <row r="1009" spans="1:40" ht="24" outlineLevel="2">
      <c r="A1009" s="236">
        <v>1160</v>
      </c>
      <c r="B1009" s="239">
        <v>11013</v>
      </c>
      <c r="C1009" s="373" t="s">
        <v>1083</v>
      </c>
      <c r="D1009" s="240"/>
      <c r="E1009" s="240"/>
      <c r="F1009" s="242"/>
      <c r="G1009" s="242"/>
      <c r="H1009" s="242"/>
      <c r="I1009" s="112"/>
      <c r="J1009" s="112"/>
      <c r="K1009" s="94"/>
      <c r="L1009" s="94"/>
      <c r="M1009" s="94"/>
      <c r="N1009" s="94"/>
      <c r="O1009" s="94"/>
      <c r="P1009" s="94"/>
      <c r="Q1009" s="94"/>
      <c r="R1009" s="94"/>
      <c r="S1009" s="94"/>
      <c r="T1009" s="94"/>
      <c r="U1009" s="94"/>
      <c r="V1009" s="94"/>
      <c r="W1009" s="93">
        <f t="shared" si="255"/>
        <v>0</v>
      </c>
      <c r="X1009" s="108"/>
      <c r="Y1009" s="108"/>
      <c r="Z1009" s="108"/>
      <c r="AA1009" s="108"/>
      <c r="AB1009" s="93">
        <f>IFERROR(VLOOKUP(K1009,'Վարկանիշային չափորոշիչներ'!$G$6:$GE$68,4,FALSE),0)</f>
        <v>0</v>
      </c>
      <c r="AC1009" s="93">
        <f>IFERROR(VLOOKUP(L1009,'Վարկանիշային չափորոշիչներ'!$G$6:$GE$68,4,FALSE),0)</f>
        <v>0</v>
      </c>
      <c r="AD1009" s="93">
        <f>IFERROR(VLOOKUP(M1009,'Վարկանիշային չափորոշիչներ'!$G$6:$GE$68,4,FALSE),0)</f>
        <v>0</v>
      </c>
      <c r="AE1009" s="93">
        <f>IFERROR(VLOOKUP(N1009,'Վարկանիշային չափորոշիչներ'!$G$6:$GE$68,4,FALSE),0)</f>
        <v>0</v>
      </c>
      <c r="AF1009" s="93">
        <f>IFERROR(VLOOKUP(O1009,'Վարկանիշային չափորոշիչներ'!$G$6:$GE$68,4,FALSE),0)</f>
        <v>0</v>
      </c>
      <c r="AG1009" s="93">
        <f>IFERROR(VLOOKUP(P1009,'Վարկանիշային չափորոշիչներ'!$G$6:$GE$68,4,FALSE),0)</f>
        <v>0</v>
      </c>
      <c r="AH1009" s="93">
        <f>IFERROR(VLOOKUP(Q1009,'Վարկանիշային չափորոշիչներ'!$G$6:$GE$68,4,FALSE),0)</f>
        <v>0</v>
      </c>
      <c r="AI1009" s="93">
        <f>IFERROR(VLOOKUP(R1009,'Վարկանիշային չափորոշիչներ'!$G$6:$GE$68,4,FALSE),0)</f>
        <v>0</v>
      </c>
      <c r="AJ1009" s="93">
        <f>IFERROR(VLOOKUP(S1009,'Վարկանիշային չափորոշիչներ'!$G$6:$GE$68,4,FALSE),0)</f>
        <v>0</v>
      </c>
      <c r="AK1009" s="93">
        <f>IFERROR(VLOOKUP(T1009,'Վարկանիշային չափորոշիչներ'!$G$6:$GE$68,4,FALSE),0)</f>
        <v>0</v>
      </c>
      <c r="AL1009" s="93">
        <f>IFERROR(VLOOKUP(U1009,'Վարկանիշային չափորոշիչներ'!$G$6:$GE$68,4,FALSE),0)</f>
        <v>0</v>
      </c>
      <c r="AM1009" s="93">
        <f>IFERROR(VLOOKUP(V1009,'Վարկանիշային չափորոշիչներ'!$G$6:$GE$68,4,FALSE),0)</f>
        <v>0</v>
      </c>
      <c r="AN1009" s="93">
        <f t="shared" si="250"/>
        <v>0</v>
      </c>
    </row>
    <row r="1010" spans="1:40" outlineLevel="2">
      <c r="A1010" s="236">
        <v>1160</v>
      </c>
      <c r="B1010" s="239">
        <v>11016</v>
      </c>
      <c r="C1010" s="373" t="s">
        <v>1084</v>
      </c>
      <c r="D1010" s="240"/>
      <c r="E1010" s="240"/>
      <c r="F1010" s="242"/>
      <c r="G1010" s="242"/>
      <c r="H1010" s="242"/>
      <c r="I1010" s="112"/>
      <c r="J1010" s="112"/>
      <c r="K1010" s="94"/>
      <c r="L1010" s="94"/>
      <c r="M1010" s="94"/>
      <c r="N1010" s="94"/>
      <c r="O1010" s="94"/>
      <c r="P1010" s="94"/>
      <c r="Q1010" s="94"/>
      <c r="R1010" s="94"/>
      <c r="S1010" s="94"/>
      <c r="T1010" s="94"/>
      <c r="U1010" s="94"/>
      <c r="V1010" s="94"/>
      <c r="W1010" s="93">
        <f t="shared" si="255"/>
        <v>0</v>
      </c>
      <c r="X1010" s="108"/>
      <c r="Y1010" s="108"/>
      <c r="Z1010" s="108"/>
      <c r="AA1010" s="108"/>
      <c r="AB1010" s="93">
        <f>IFERROR(VLOOKUP(K1010,'Վարկանիշային չափորոշիչներ'!$G$6:$GE$68,4,FALSE),0)</f>
        <v>0</v>
      </c>
      <c r="AC1010" s="93">
        <f>IFERROR(VLOOKUP(L1010,'Վարկանիշային չափորոշիչներ'!$G$6:$GE$68,4,FALSE),0)</f>
        <v>0</v>
      </c>
      <c r="AD1010" s="93">
        <f>IFERROR(VLOOKUP(M1010,'Վարկանիշային չափորոշիչներ'!$G$6:$GE$68,4,FALSE),0)</f>
        <v>0</v>
      </c>
      <c r="AE1010" s="93">
        <f>IFERROR(VLOOKUP(N1010,'Վարկանիշային չափորոշիչներ'!$G$6:$GE$68,4,FALSE),0)</f>
        <v>0</v>
      </c>
      <c r="AF1010" s="93">
        <f>IFERROR(VLOOKUP(O1010,'Վարկանիշային չափորոշիչներ'!$G$6:$GE$68,4,FALSE),0)</f>
        <v>0</v>
      </c>
      <c r="AG1010" s="93">
        <f>IFERROR(VLOOKUP(P1010,'Վարկանիշային չափորոշիչներ'!$G$6:$GE$68,4,FALSE),0)</f>
        <v>0</v>
      </c>
      <c r="AH1010" s="93">
        <f>IFERROR(VLOOKUP(Q1010,'Վարկանիշային չափորոշիչներ'!$G$6:$GE$68,4,FALSE),0)</f>
        <v>0</v>
      </c>
      <c r="AI1010" s="93">
        <f>IFERROR(VLOOKUP(R1010,'Վարկանիշային չափորոշիչներ'!$G$6:$GE$68,4,FALSE),0)</f>
        <v>0</v>
      </c>
      <c r="AJ1010" s="93">
        <f>IFERROR(VLOOKUP(S1010,'Վարկանիշային չափորոշիչներ'!$G$6:$GE$68,4,FALSE),0)</f>
        <v>0</v>
      </c>
      <c r="AK1010" s="93">
        <f>IFERROR(VLOOKUP(T1010,'Վարկանիշային չափորոշիչներ'!$G$6:$GE$68,4,FALSE),0)</f>
        <v>0</v>
      </c>
      <c r="AL1010" s="93">
        <f>IFERROR(VLOOKUP(U1010,'Վարկանիշային չափորոշիչներ'!$G$6:$GE$68,4,FALSE),0)</f>
        <v>0</v>
      </c>
      <c r="AM1010" s="93">
        <f>IFERROR(VLOOKUP(V1010,'Վարկանիշային չափորոշիչներ'!$G$6:$GE$68,4,FALSE),0)</f>
        <v>0</v>
      </c>
      <c r="AN1010" s="93">
        <f t="shared" si="250"/>
        <v>0</v>
      </c>
    </row>
    <row r="1011" spans="1:40" ht="24.75" outlineLevel="2">
      <c r="A1011" s="236">
        <v>1160</v>
      </c>
      <c r="B1011" s="239">
        <v>32001</v>
      </c>
      <c r="C1011" s="372" t="s">
        <v>1085</v>
      </c>
      <c r="D1011" s="240"/>
      <c r="E1011" s="240"/>
      <c r="F1011" s="242"/>
      <c r="G1011" s="242"/>
      <c r="H1011" s="242"/>
      <c r="I1011" s="112"/>
      <c r="J1011" s="112"/>
      <c r="K1011" s="94"/>
      <c r="L1011" s="94"/>
      <c r="M1011" s="94"/>
      <c r="N1011" s="94"/>
      <c r="O1011" s="94"/>
      <c r="P1011" s="94"/>
      <c r="Q1011" s="94"/>
      <c r="R1011" s="94"/>
      <c r="S1011" s="94"/>
      <c r="T1011" s="94"/>
      <c r="U1011" s="94"/>
      <c r="V1011" s="94"/>
      <c r="W1011" s="93">
        <f t="shared" si="255"/>
        <v>0</v>
      </c>
      <c r="X1011" s="108"/>
      <c r="Y1011" s="108"/>
      <c r="Z1011" s="108"/>
      <c r="AA1011" s="108"/>
      <c r="AB1011" s="93">
        <f>IFERROR(VLOOKUP(K1011,'Վարկանիշային չափորոշիչներ'!$G$6:$GE$68,4,FALSE),0)</f>
        <v>0</v>
      </c>
      <c r="AC1011" s="93">
        <f>IFERROR(VLOOKUP(L1011,'Վարկանիշային չափորոշիչներ'!$G$6:$GE$68,4,FALSE),0)</f>
        <v>0</v>
      </c>
      <c r="AD1011" s="93">
        <f>IFERROR(VLOOKUP(M1011,'Վարկանիշային չափորոշիչներ'!$G$6:$GE$68,4,FALSE),0)</f>
        <v>0</v>
      </c>
      <c r="AE1011" s="93">
        <f>IFERROR(VLOOKUP(N1011,'Վարկանիշային չափորոշիչներ'!$G$6:$GE$68,4,FALSE),0)</f>
        <v>0</v>
      </c>
      <c r="AF1011" s="93">
        <f>IFERROR(VLOOKUP(O1011,'Վարկանիշային չափորոշիչներ'!$G$6:$GE$68,4,FALSE),0)</f>
        <v>0</v>
      </c>
      <c r="AG1011" s="93">
        <f>IFERROR(VLOOKUP(P1011,'Վարկանիշային չափորոշիչներ'!$G$6:$GE$68,4,FALSE),0)</f>
        <v>0</v>
      </c>
      <c r="AH1011" s="93">
        <f>IFERROR(VLOOKUP(Q1011,'Վարկանիշային չափորոշիչներ'!$G$6:$GE$68,4,FALSE),0)</f>
        <v>0</v>
      </c>
      <c r="AI1011" s="93">
        <f>IFERROR(VLOOKUP(R1011,'Վարկանիշային չափորոշիչներ'!$G$6:$GE$68,4,FALSE),0)</f>
        <v>0</v>
      </c>
      <c r="AJ1011" s="93">
        <f>IFERROR(VLOOKUP(S1011,'Վարկանիշային չափորոշիչներ'!$G$6:$GE$68,4,FALSE),0)</f>
        <v>0</v>
      </c>
      <c r="AK1011" s="93">
        <f>IFERROR(VLOOKUP(T1011,'Վարկանիշային չափորոշիչներ'!$G$6:$GE$68,4,FALSE),0)</f>
        <v>0</v>
      </c>
      <c r="AL1011" s="93">
        <f>IFERROR(VLOOKUP(U1011,'Վարկանիշային չափորոշիչներ'!$G$6:$GE$68,4,FALSE),0)</f>
        <v>0</v>
      </c>
      <c r="AM1011" s="93">
        <f>IFERROR(VLOOKUP(V1011,'Վարկանիշային չափորոշիչներ'!$G$6:$GE$68,4,FALSE),0)</f>
        <v>0</v>
      </c>
      <c r="AN1011" s="93">
        <f t="shared" si="250"/>
        <v>0</v>
      </c>
    </row>
    <row r="1012" spans="1:40" outlineLevel="2">
      <c r="A1012" s="236">
        <v>1160</v>
      </c>
      <c r="B1012" s="239">
        <v>12001</v>
      </c>
      <c r="C1012" s="383" t="s">
        <v>1086</v>
      </c>
      <c r="D1012" s="240"/>
      <c r="E1012" s="240"/>
      <c r="F1012" s="242"/>
      <c r="G1012" s="242"/>
      <c r="H1012" s="242"/>
      <c r="I1012" s="112"/>
      <c r="J1012" s="112"/>
      <c r="K1012" s="94"/>
      <c r="L1012" s="94"/>
      <c r="M1012" s="94"/>
      <c r="N1012" s="94"/>
      <c r="O1012" s="94"/>
      <c r="P1012" s="94"/>
      <c r="Q1012" s="94"/>
      <c r="R1012" s="94"/>
      <c r="S1012" s="94"/>
      <c r="T1012" s="94"/>
      <c r="U1012" s="94"/>
      <c r="V1012" s="94"/>
      <c r="W1012" s="93">
        <f t="shared" si="255"/>
        <v>0</v>
      </c>
      <c r="X1012" s="108"/>
      <c r="Y1012" s="108"/>
      <c r="Z1012" s="108"/>
      <c r="AA1012" s="108"/>
      <c r="AB1012" s="93">
        <f>IFERROR(VLOOKUP(K1012,'Վարկանիշային չափորոշիչներ'!$G$6:$GE$68,4,FALSE),0)</f>
        <v>0</v>
      </c>
      <c r="AC1012" s="93">
        <f>IFERROR(VLOOKUP(L1012,'Վարկանիշային չափորոշիչներ'!$G$6:$GE$68,4,FALSE),0)</f>
        <v>0</v>
      </c>
      <c r="AD1012" s="93">
        <f>IFERROR(VLOOKUP(M1012,'Վարկանիշային չափորոշիչներ'!$G$6:$GE$68,4,FALSE),0)</f>
        <v>0</v>
      </c>
      <c r="AE1012" s="93">
        <f>IFERROR(VLOOKUP(N1012,'Վարկանիշային չափորոշիչներ'!$G$6:$GE$68,4,FALSE),0)</f>
        <v>0</v>
      </c>
      <c r="AF1012" s="93">
        <f>IFERROR(VLOOKUP(O1012,'Վարկանիշային չափորոշիչներ'!$G$6:$GE$68,4,FALSE),0)</f>
        <v>0</v>
      </c>
      <c r="AG1012" s="93">
        <f>IFERROR(VLOOKUP(P1012,'Վարկանիշային չափորոշիչներ'!$G$6:$GE$68,4,FALSE),0)</f>
        <v>0</v>
      </c>
      <c r="AH1012" s="93">
        <f>IFERROR(VLOOKUP(Q1012,'Վարկանիշային չափորոշիչներ'!$G$6:$GE$68,4,FALSE),0)</f>
        <v>0</v>
      </c>
      <c r="AI1012" s="93">
        <f>IFERROR(VLOOKUP(R1012,'Վարկանիշային չափորոշիչներ'!$G$6:$GE$68,4,FALSE),0)</f>
        <v>0</v>
      </c>
      <c r="AJ1012" s="93">
        <f>IFERROR(VLOOKUP(S1012,'Վարկանիշային չափորոշիչներ'!$G$6:$GE$68,4,FALSE),0)</f>
        <v>0</v>
      </c>
      <c r="AK1012" s="93">
        <f>IFERROR(VLOOKUP(T1012,'Վարկանիշային չափորոշիչներ'!$G$6:$GE$68,4,FALSE),0)</f>
        <v>0</v>
      </c>
      <c r="AL1012" s="93">
        <f>IFERROR(VLOOKUP(U1012,'Վարկանիշային չափորոշիչներ'!$G$6:$GE$68,4,FALSE),0)</f>
        <v>0</v>
      </c>
      <c r="AM1012" s="93">
        <f>IFERROR(VLOOKUP(V1012,'Վարկանիշային չափորոշիչներ'!$G$6:$GE$68,4,FALSE),0)</f>
        <v>0</v>
      </c>
      <c r="AN1012" s="93">
        <f t="shared" si="250"/>
        <v>0</v>
      </c>
    </row>
    <row r="1013" spans="1:40" outlineLevel="1">
      <c r="A1013" s="236">
        <v>1184</v>
      </c>
      <c r="B1013" s="283"/>
      <c r="C1013" s="381" t="s">
        <v>1087</v>
      </c>
      <c r="D1013" s="237">
        <f>SUM(D1014:D1015)</f>
        <v>0</v>
      </c>
      <c r="E1013" s="237">
        <f>SUM(E1014:E1015)</f>
        <v>0</v>
      </c>
      <c r="F1013" s="238">
        <f t="shared" ref="F1013:H1013" si="256">SUM(F1014:F1015)</f>
        <v>0</v>
      </c>
      <c r="G1013" s="238">
        <f t="shared" si="256"/>
        <v>0</v>
      </c>
      <c r="H1013" s="238">
        <f t="shared" si="256"/>
        <v>0</v>
      </c>
      <c r="I1013" s="114" t="s">
        <v>79</v>
      </c>
      <c r="J1013" s="114" t="s">
        <v>79</v>
      </c>
      <c r="K1013" s="114" t="s">
        <v>79</v>
      </c>
      <c r="L1013" s="114" t="s">
        <v>79</v>
      </c>
      <c r="M1013" s="114" t="s">
        <v>79</v>
      </c>
      <c r="N1013" s="114" t="s">
        <v>79</v>
      </c>
      <c r="O1013" s="114" t="s">
        <v>79</v>
      </c>
      <c r="P1013" s="114" t="s">
        <v>79</v>
      </c>
      <c r="Q1013" s="114" t="s">
        <v>79</v>
      </c>
      <c r="R1013" s="114" t="s">
        <v>79</v>
      </c>
      <c r="S1013" s="114" t="s">
        <v>79</v>
      </c>
      <c r="T1013" s="114" t="s">
        <v>79</v>
      </c>
      <c r="U1013" s="114" t="s">
        <v>79</v>
      </c>
      <c r="V1013" s="114" t="s">
        <v>79</v>
      </c>
      <c r="W1013" s="114" t="s">
        <v>79</v>
      </c>
      <c r="X1013" s="108"/>
      <c r="Y1013" s="108"/>
      <c r="Z1013" s="108"/>
      <c r="AA1013" s="108"/>
      <c r="AB1013" s="93">
        <f>IFERROR(VLOOKUP(K1013,'Վարկանիշային չափորոշիչներ'!$G$6:$GE$68,4,FALSE),0)</f>
        <v>0</v>
      </c>
      <c r="AC1013" s="93">
        <f>IFERROR(VLOOKUP(L1013,'Վարկանիշային չափորոշիչներ'!$G$6:$GE$68,4,FALSE),0)</f>
        <v>0</v>
      </c>
      <c r="AD1013" s="93">
        <f>IFERROR(VLOOKUP(M1013,'Վարկանիշային չափորոշիչներ'!$G$6:$GE$68,4,FALSE),0)</f>
        <v>0</v>
      </c>
      <c r="AE1013" s="93">
        <f>IFERROR(VLOOKUP(N1013,'Վարկանիշային չափորոշիչներ'!$G$6:$GE$68,4,FALSE),0)</f>
        <v>0</v>
      </c>
      <c r="AF1013" s="93">
        <f>IFERROR(VLOOKUP(O1013,'Վարկանիշային չափորոշիչներ'!$G$6:$GE$68,4,FALSE),0)</f>
        <v>0</v>
      </c>
      <c r="AG1013" s="93">
        <f>IFERROR(VLOOKUP(P1013,'Վարկանիշային չափորոշիչներ'!$G$6:$GE$68,4,FALSE),0)</f>
        <v>0</v>
      </c>
      <c r="AH1013" s="93">
        <f>IFERROR(VLOOKUP(Q1013,'Վարկանիշային չափորոշիչներ'!$G$6:$GE$68,4,FALSE),0)</f>
        <v>0</v>
      </c>
      <c r="AI1013" s="93">
        <f>IFERROR(VLOOKUP(R1013,'Վարկանիշային չափորոշիչներ'!$G$6:$GE$68,4,FALSE),0)</f>
        <v>0</v>
      </c>
      <c r="AJ1013" s="93">
        <f>IFERROR(VLOOKUP(S1013,'Վարկանիշային չափորոշիչներ'!$G$6:$GE$68,4,FALSE),0)</f>
        <v>0</v>
      </c>
      <c r="AK1013" s="93">
        <f>IFERROR(VLOOKUP(T1013,'Վարկանիշային չափորոշիչներ'!$G$6:$GE$68,4,FALSE),0)</f>
        <v>0</v>
      </c>
      <c r="AL1013" s="93">
        <f>IFERROR(VLOOKUP(U1013,'Վարկանիշային չափորոշիչներ'!$G$6:$GE$68,4,FALSE),0)</f>
        <v>0</v>
      </c>
      <c r="AM1013" s="93">
        <f>IFERROR(VLOOKUP(V1013,'Վարկանիշային չափորոշիչներ'!$G$6:$GE$68,4,FALSE),0)</f>
        <v>0</v>
      </c>
      <c r="AN1013" s="93">
        <f t="shared" si="250"/>
        <v>0</v>
      </c>
    </row>
    <row r="1014" spans="1:40" ht="24.75" outlineLevel="2">
      <c r="A1014" s="239">
        <v>1184</v>
      </c>
      <c r="B1014" s="239">
        <v>11001</v>
      </c>
      <c r="C1014" s="372" t="s">
        <v>1088</v>
      </c>
      <c r="D1014" s="240"/>
      <c r="E1014" s="240"/>
      <c r="F1014" s="242"/>
      <c r="G1014" s="242"/>
      <c r="H1014" s="242"/>
      <c r="I1014" s="112"/>
      <c r="J1014" s="112"/>
      <c r="K1014" s="94"/>
      <c r="L1014" s="94"/>
      <c r="M1014" s="94"/>
      <c r="N1014" s="94"/>
      <c r="O1014" s="94"/>
      <c r="P1014" s="94"/>
      <c r="Q1014" s="94"/>
      <c r="R1014" s="94"/>
      <c r="S1014" s="94"/>
      <c r="T1014" s="94"/>
      <c r="U1014" s="94"/>
      <c r="V1014" s="94"/>
      <c r="W1014" s="93">
        <f>AN1014</f>
        <v>0</v>
      </c>
      <c r="X1014" s="108"/>
      <c r="Y1014" s="108"/>
      <c r="Z1014" s="108"/>
      <c r="AA1014" s="108"/>
      <c r="AB1014" s="93">
        <f>IFERROR(VLOOKUP(K1014,'Վարկանիշային չափորոշիչներ'!$G$6:$GE$68,4,FALSE),0)</f>
        <v>0</v>
      </c>
      <c r="AC1014" s="93">
        <f>IFERROR(VLOOKUP(L1014,'Վարկանիշային չափորոշիչներ'!$G$6:$GE$68,4,FALSE),0)</f>
        <v>0</v>
      </c>
      <c r="AD1014" s="93">
        <f>IFERROR(VLOOKUP(M1014,'Վարկանիշային չափորոշիչներ'!$G$6:$GE$68,4,FALSE),0)</f>
        <v>0</v>
      </c>
      <c r="AE1014" s="93">
        <f>IFERROR(VLOOKUP(N1014,'Վարկանիշային չափորոշիչներ'!$G$6:$GE$68,4,FALSE),0)</f>
        <v>0</v>
      </c>
      <c r="AF1014" s="93">
        <f>IFERROR(VLOOKUP(O1014,'Վարկանիշային չափորոշիչներ'!$G$6:$GE$68,4,FALSE),0)</f>
        <v>0</v>
      </c>
      <c r="AG1014" s="93">
        <f>IFERROR(VLOOKUP(P1014,'Վարկանիշային չափորոշիչներ'!$G$6:$GE$68,4,FALSE),0)</f>
        <v>0</v>
      </c>
      <c r="AH1014" s="93">
        <f>IFERROR(VLOOKUP(Q1014,'Վարկանիշային չափորոշիչներ'!$G$6:$GE$68,4,FALSE),0)</f>
        <v>0</v>
      </c>
      <c r="AI1014" s="93">
        <f>IFERROR(VLOOKUP(R1014,'Վարկանիշային չափորոշիչներ'!$G$6:$GE$68,4,FALSE),0)</f>
        <v>0</v>
      </c>
      <c r="AJ1014" s="93">
        <f>IFERROR(VLOOKUP(S1014,'Վարկանիշային չափորոշիչներ'!$G$6:$GE$68,4,FALSE),0)</f>
        <v>0</v>
      </c>
      <c r="AK1014" s="93">
        <f>IFERROR(VLOOKUP(T1014,'Վարկանիշային չափորոշիչներ'!$G$6:$GE$68,4,FALSE),0)</f>
        <v>0</v>
      </c>
      <c r="AL1014" s="93">
        <f>IFERROR(VLOOKUP(U1014,'Վարկանիշային չափորոշիչներ'!$G$6:$GE$68,4,FALSE),0)</f>
        <v>0</v>
      </c>
      <c r="AM1014" s="93">
        <f>IFERROR(VLOOKUP(V1014,'Վարկանիշային չափորոշիչներ'!$G$6:$GE$68,4,FALSE),0)</f>
        <v>0</v>
      </c>
      <c r="AN1014" s="93">
        <f t="shared" si="250"/>
        <v>0</v>
      </c>
    </row>
    <row r="1015" spans="1:40" ht="48.75" outlineLevel="2">
      <c r="A1015" s="239">
        <v>1184</v>
      </c>
      <c r="B1015" s="239">
        <v>12001</v>
      </c>
      <c r="C1015" s="372" t="s">
        <v>1089</v>
      </c>
      <c r="D1015" s="240"/>
      <c r="E1015" s="240"/>
      <c r="F1015" s="242"/>
      <c r="G1015" s="242"/>
      <c r="H1015" s="242"/>
      <c r="I1015" s="112"/>
      <c r="J1015" s="112"/>
      <c r="K1015" s="94"/>
      <c r="L1015" s="94"/>
      <c r="M1015" s="94"/>
      <c r="N1015" s="94"/>
      <c r="O1015" s="94"/>
      <c r="P1015" s="94"/>
      <c r="Q1015" s="94"/>
      <c r="R1015" s="94"/>
      <c r="S1015" s="94"/>
      <c r="T1015" s="94"/>
      <c r="U1015" s="94"/>
      <c r="V1015" s="94"/>
      <c r="W1015" s="93">
        <f>AN1015</f>
        <v>0</v>
      </c>
      <c r="X1015" s="108"/>
      <c r="Y1015" s="108"/>
      <c r="Z1015" s="108"/>
      <c r="AA1015" s="108"/>
      <c r="AB1015" s="93">
        <f>IFERROR(VLOOKUP(K1015,'Վարկանիշային չափորոշիչներ'!$G$6:$GE$68,4,FALSE),0)</f>
        <v>0</v>
      </c>
      <c r="AC1015" s="93">
        <f>IFERROR(VLOOKUP(L1015,'Վարկանիշային չափորոշիչներ'!$G$6:$GE$68,4,FALSE),0)</f>
        <v>0</v>
      </c>
      <c r="AD1015" s="93">
        <f>IFERROR(VLOOKUP(M1015,'Վարկանիշային չափորոշիչներ'!$G$6:$GE$68,4,FALSE),0)</f>
        <v>0</v>
      </c>
      <c r="AE1015" s="93">
        <f>IFERROR(VLOOKUP(N1015,'Վարկանիշային չափորոշիչներ'!$G$6:$GE$68,4,FALSE),0)</f>
        <v>0</v>
      </c>
      <c r="AF1015" s="93">
        <f>IFERROR(VLOOKUP(O1015,'Վարկանիշային չափորոշիչներ'!$G$6:$GE$68,4,FALSE),0)</f>
        <v>0</v>
      </c>
      <c r="AG1015" s="93">
        <f>IFERROR(VLOOKUP(P1015,'Վարկանիշային չափորոշիչներ'!$G$6:$GE$68,4,FALSE),0)</f>
        <v>0</v>
      </c>
      <c r="AH1015" s="93">
        <f>IFERROR(VLOOKUP(Q1015,'Վարկանիշային չափորոշիչներ'!$G$6:$GE$68,4,FALSE),0)</f>
        <v>0</v>
      </c>
      <c r="AI1015" s="93">
        <f>IFERROR(VLOOKUP(R1015,'Վարկանիշային չափորոշիչներ'!$G$6:$GE$68,4,FALSE),0)</f>
        <v>0</v>
      </c>
      <c r="AJ1015" s="93">
        <f>IFERROR(VLOOKUP(S1015,'Վարկանիշային չափորոշիչներ'!$G$6:$GE$68,4,FALSE),0)</f>
        <v>0</v>
      </c>
      <c r="AK1015" s="93">
        <f>IFERROR(VLOOKUP(T1015,'Վարկանիշային չափորոշիչներ'!$G$6:$GE$68,4,FALSE),0)</f>
        <v>0</v>
      </c>
      <c r="AL1015" s="93">
        <f>IFERROR(VLOOKUP(U1015,'Վարկանիշային չափորոշիչներ'!$G$6:$GE$68,4,FALSE),0)</f>
        <v>0</v>
      </c>
      <c r="AM1015" s="93">
        <f>IFERROR(VLOOKUP(V1015,'Վարկանիշային չափորոշիչներ'!$G$6:$GE$68,4,FALSE),0)</f>
        <v>0</v>
      </c>
      <c r="AN1015" s="93">
        <f t="shared" si="250"/>
        <v>0</v>
      </c>
    </row>
    <row r="1016" spans="1:40" outlineLevel="1">
      <c r="A1016" s="236">
        <v>1205</v>
      </c>
      <c r="B1016" s="283"/>
      <c r="C1016" s="381" t="s">
        <v>1090</v>
      </c>
      <c r="D1016" s="237">
        <f>SUM(D1017:D1029)</f>
        <v>0</v>
      </c>
      <c r="E1016" s="237">
        <f>SUM(E1017:E1029)</f>
        <v>0</v>
      </c>
      <c r="F1016" s="238">
        <f t="shared" ref="F1016:H1016" si="257">SUM(F1017:F1029)</f>
        <v>0</v>
      </c>
      <c r="G1016" s="238">
        <f t="shared" si="257"/>
        <v>0</v>
      </c>
      <c r="H1016" s="238">
        <f t="shared" si="257"/>
        <v>0</v>
      </c>
      <c r="I1016" s="114" t="s">
        <v>79</v>
      </c>
      <c r="J1016" s="114" t="s">
        <v>79</v>
      </c>
      <c r="K1016" s="114" t="s">
        <v>79</v>
      </c>
      <c r="L1016" s="114" t="s">
        <v>79</v>
      </c>
      <c r="M1016" s="114" t="s">
        <v>79</v>
      </c>
      <c r="N1016" s="114" t="s">
        <v>79</v>
      </c>
      <c r="O1016" s="114" t="s">
        <v>79</v>
      </c>
      <c r="P1016" s="114" t="s">
        <v>79</v>
      </c>
      <c r="Q1016" s="114" t="s">
        <v>79</v>
      </c>
      <c r="R1016" s="114" t="s">
        <v>79</v>
      </c>
      <c r="S1016" s="114" t="s">
        <v>79</v>
      </c>
      <c r="T1016" s="114" t="s">
        <v>79</v>
      </c>
      <c r="U1016" s="114" t="s">
        <v>79</v>
      </c>
      <c r="V1016" s="114" t="s">
        <v>79</v>
      </c>
      <c r="W1016" s="114" t="s">
        <v>79</v>
      </c>
      <c r="X1016" s="108"/>
      <c r="Y1016" s="108"/>
      <c r="Z1016" s="108"/>
      <c r="AA1016" s="108"/>
      <c r="AB1016" s="93">
        <f>IFERROR(VLOOKUP(K1016,'Վարկանիշային չափորոշիչներ'!$G$6:$GE$68,4,FALSE),0)</f>
        <v>0</v>
      </c>
      <c r="AC1016" s="93">
        <f>IFERROR(VLOOKUP(L1016,'Վարկանիշային չափորոշիչներ'!$G$6:$GE$68,4,FALSE),0)</f>
        <v>0</v>
      </c>
      <c r="AD1016" s="93">
        <f>IFERROR(VLOOKUP(M1016,'Վարկանիշային չափորոշիչներ'!$G$6:$GE$68,4,FALSE),0)</f>
        <v>0</v>
      </c>
      <c r="AE1016" s="93">
        <f>IFERROR(VLOOKUP(N1016,'Վարկանիշային չափորոշիչներ'!$G$6:$GE$68,4,FALSE),0)</f>
        <v>0</v>
      </c>
      <c r="AF1016" s="93">
        <f>IFERROR(VLOOKUP(O1016,'Վարկանիշային չափորոշիչներ'!$G$6:$GE$68,4,FALSE),0)</f>
        <v>0</v>
      </c>
      <c r="AG1016" s="93">
        <f>IFERROR(VLOOKUP(P1016,'Վարկանիշային չափորոշիչներ'!$G$6:$GE$68,4,FALSE),0)</f>
        <v>0</v>
      </c>
      <c r="AH1016" s="93">
        <f>IFERROR(VLOOKUP(Q1016,'Վարկանիշային չափորոշիչներ'!$G$6:$GE$68,4,FALSE),0)</f>
        <v>0</v>
      </c>
      <c r="AI1016" s="93">
        <f>IFERROR(VLOOKUP(R1016,'Վարկանիշային չափորոշիչներ'!$G$6:$GE$68,4,FALSE),0)</f>
        <v>0</v>
      </c>
      <c r="AJ1016" s="93">
        <f>IFERROR(VLOOKUP(S1016,'Վարկանիշային չափորոշիչներ'!$G$6:$GE$68,4,FALSE),0)</f>
        <v>0</v>
      </c>
      <c r="AK1016" s="93">
        <f>IFERROR(VLOOKUP(T1016,'Վարկանիշային չափորոշիչներ'!$G$6:$GE$68,4,FALSE),0)</f>
        <v>0</v>
      </c>
      <c r="AL1016" s="93">
        <f>IFERROR(VLOOKUP(U1016,'Վարկանիշային չափորոշիչներ'!$G$6:$GE$68,4,FALSE),0)</f>
        <v>0</v>
      </c>
      <c r="AM1016" s="93">
        <f>IFERROR(VLOOKUP(V1016,'Վարկանիշային չափորոշիչներ'!$G$6:$GE$68,4,FALSE),0)</f>
        <v>0</v>
      </c>
      <c r="AN1016" s="93">
        <f t="shared" si="250"/>
        <v>0</v>
      </c>
    </row>
    <row r="1017" spans="1:40" ht="24.75" outlineLevel="2">
      <c r="A1017" s="239">
        <v>1205</v>
      </c>
      <c r="B1017" s="239">
        <v>12001</v>
      </c>
      <c r="C1017" s="372" t="s">
        <v>1091</v>
      </c>
      <c r="D1017" s="240"/>
      <c r="E1017" s="240"/>
      <c r="F1017" s="241"/>
      <c r="G1017" s="242"/>
      <c r="H1017" s="242"/>
      <c r="I1017" s="112"/>
      <c r="J1017" s="112"/>
      <c r="K1017" s="94"/>
      <c r="L1017" s="94"/>
      <c r="M1017" s="94"/>
      <c r="N1017" s="94"/>
      <c r="O1017" s="94"/>
      <c r="P1017" s="94"/>
      <c r="Q1017" s="94"/>
      <c r="R1017" s="94"/>
      <c r="S1017" s="94"/>
      <c r="T1017" s="94"/>
      <c r="U1017" s="94"/>
      <c r="V1017" s="94"/>
      <c r="W1017" s="93">
        <f t="shared" ref="W1017:W1029" si="258">AN1017</f>
        <v>0</v>
      </c>
      <c r="X1017" s="108"/>
      <c r="Y1017" s="108"/>
      <c r="Z1017" s="108"/>
      <c r="AA1017" s="108"/>
      <c r="AB1017" s="93">
        <f>IFERROR(VLOOKUP(K1017,'Վարկանիշային չափորոշիչներ'!$G$6:$GE$68,4,FALSE),0)</f>
        <v>0</v>
      </c>
      <c r="AC1017" s="93">
        <f>IFERROR(VLOOKUP(L1017,'Վարկանիշային չափորոշիչներ'!$G$6:$GE$68,4,FALSE),0)</f>
        <v>0</v>
      </c>
      <c r="AD1017" s="93">
        <f>IFERROR(VLOOKUP(M1017,'Վարկանիշային չափորոշիչներ'!$G$6:$GE$68,4,FALSE),0)</f>
        <v>0</v>
      </c>
      <c r="AE1017" s="93">
        <f>IFERROR(VLOOKUP(N1017,'Վարկանիշային չափորոշիչներ'!$G$6:$GE$68,4,FALSE),0)</f>
        <v>0</v>
      </c>
      <c r="AF1017" s="93">
        <f>IFERROR(VLOOKUP(O1017,'Վարկանիշային չափորոշիչներ'!$G$6:$GE$68,4,FALSE),0)</f>
        <v>0</v>
      </c>
      <c r="AG1017" s="93">
        <f>IFERROR(VLOOKUP(P1017,'Վարկանիշային չափորոշիչներ'!$G$6:$GE$68,4,FALSE),0)</f>
        <v>0</v>
      </c>
      <c r="AH1017" s="93">
        <f>IFERROR(VLOOKUP(Q1017,'Վարկանիշային չափորոշիչներ'!$G$6:$GE$68,4,FALSE),0)</f>
        <v>0</v>
      </c>
      <c r="AI1017" s="93">
        <f>IFERROR(VLOOKUP(R1017,'Վարկանիշային չափորոշիչներ'!$G$6:$GE$68,4,FALSE),0)</f>
        <v>0</v>
      </c>
      <c r="AJ1017" s="93">
        <f>IFERROR(VLOOKUP(S1017,'Վարկանիշային չափորոշիչներ'!$G$6:$GE$68,4,FALSE),0)</f>
        <v>0</v>
      </c>
      <c r="AK1017" s="93">
        <f>IFERROR(VLOOKUP(T1017,'Վարկանիշային չափորոշիչներ'!$G$6:$GE$68,4,FALSE),0)</f>
        <v>0</v>
      </c>
      <c r="AL1017" s="93">
        <f>IFERROR(VLOOKUP(U1017,'Վարկանիշային չափորոշիչներ'!$G$6:$GE$68,4,FALSE),0)</f>
        <v>0</v>
      </c>
      <c r="AM1017" s="93">
        <f>IFERROR(VLOOKUP(V1017,'Վարկանիշային չափորոշիչներ'!$G$6:$GE$68,4,FALSE),0)</f>
        <v>0</v>
      </c>
      <c r="AN1017" s="93">
        <f t="shared" si="250"/>
        <v>0</v>
      </c>
    </row>
    <row r="1018" spans="1:40" ht="36.75" outlineLevel="2">
      <c r="A1018" s="239">
        <v>1205</v>
      </c>
      <c r="B1018" s="239">
        <v>12002</v>
      </c>
      <c r="C1018" s="372" t="s">
        <v>1092</v>
      </c>
      <c r="D1018" s="240"/>
      <c r="E1018" s="240"/>
      <c r="F1018" s="241"/>
      <c r="G1018" s="242"/>
      <c r="H1018" s="242"/>
      <c r="I1018" s="112"/>
      <c r="J1018" s="112"/>
      <c r="K1018" s="94"/>
      <c r="L1018" s="94"/>
      <c r="M1018" s="94"/>
      <c r="N1018" s="94"/>
      <c r="O1018" s="94"/>
      <c r="P1018" s="94"/>
      <c r="Q1018" s="94"/>
      <c r="R1018" s="94"/>
      <c r="S1018" s="94"/>
      <c r="T1018" s="94"/>
      <c r="U1018" s="94"/>
      <c r="V1018" s="94"/>
      <c r="W1018" s="93">
        <f t="shared" si="258"/>
        <v>0</v>
      </c>
      <c r="X1018" s="108"/>
      <c r="Y1018" s="108"/>
      <c r="Z1018" s="108"/>
      <c r="AA1018" s="108"/>
      <c r="AB1018" s="93">
        <f>IFERROR(VLOOKUP(K1018,'Վարկանիշային չափորոշիչներ'!$G$6:$GE$68,4,FALSE),0)</f>
        <v>0</v>
      </c>
      <c r="AC1018" s="93">
        <f>IFERROR(VLOOKUP(L1018,'Վարկանիշային չափորոշիչներ'!$G$6:$GE$68,4,FALSE),0)</f>
        <v>0</v>
      </c>
      <c r="AD1018" s="93">
        <f>IFERROR(VLOOKUP(M1018,'Վարկանիշային չափորոշիչներ'!$G$6:$GE$68,4,FALSE),0)</f>
        <v>0</v>
      </c>
      <c r="AE1018" s="93">
        <f>IFERROR(VLOOKUP(N1018,'Վարկանիշային չափորոշիչներ'!$G$6:$GE$68,4,FALSE),0)</f>
        <v>0</v>
      </c>
      <c r="AF1018" s="93">
        <f>IFERROR(VLOOKUP(O1018,'Վարկանիշային չափորոշիչներ'!$G$6:$GE$68,4,FALSE),0)</f>
        <v>0</v>
      </c>
      <c r="AG1018" s="93">
        <f>IFERROR(VLOOKUP(P1018,'Վարկանիշային չափորոշիչներ'!$G$6:$GE$68,4,FALSE),0)</f>
        <v>0</v>
      </c>
      <c r="AH1018" s="93">
        <f>IFERROR(VLOOKUP(Q1018,'Վարկանիշային չափորոշիչներ'!$G$6:$GE$68,4,FALSE),0)</f>
        <v>0</v>
      </c>
      <c r="AI1018" s="93">
        <f>IFERROR(VLOOKUP(R1018,'Վարկանիշային չափորոշիչներ'!$G$6:$GE$68,4,FALSE),0)</f>
        <v>0</v>
      </c>
      <c r="AJ1018" s="93">
        <f>IFERROR(VLOOKUP(S1018,'Վարկանիշային չափորոշիչներ'!$G$6:$GE$68,4,FALSE),0)</f>
        <v>0</v>
      </c>
      <c r="AK1018" s="93">
        <f>IFERROR(VLOOKUP(T1018,'Վարկանիշային չափորոշիչներ'!$G$6:$GE$68,4,FALSE),0)</f>
        <v>0</v>
      </c>
      <c r="AL1018" s="93">
        <f>IFERROR(VLOOKUP(U1018,'Վարկանիշային չափորոշիչներ'!$G$6:$GE$68,4,FALSE),0)</f>
        <v>0</v>
      </c>
      <c r="AM1018" s="93">
        <f>IFERROR(VLOOKUP(V1018,'Վարկանիշային չափորոշիչներ'!$G$6:$GE$68,4,FALSE),0)</f>
        <v>0</v>
      </c>
      <c r="AN1018" s="93">
        <f t="shared" si="250"/>
        <v>0</v>
      </c>
    </row>
    <row r="1019" spans="1:40" ht="24.75" outlineLevel="2">
      <c r="A1019" s="239">
        <v>1205</v>
      </c>
      <c r="B1019" s="239">
        <v>12003</v>
      </c>
      <c r="C1019" s="372" t="s">
        <v>1093</v>
      </c>
      <c r="D1019" s="240"/>
      <c r="E1019" s="240"/>
      <c r="F1019" s="241"/>
      <c r="G1019" s="242"/>
      <c r="H1019" s="242"/>
      <c r="I1019" s="112"/>
      <c r="J1019" s="112"/>
      <c r="K1019" s="94"/>
      <c r="L1019" s="94"/>
      <c r="M1019" s="94"/>
      <c r="N1019" s="94"/>
      <c r="O1019" s="94"/>
      <c r="P1019" s="94"/>
      <c r="Q1019" s="94"/>
      <c r="R1019" s="94"/>
      <c r="S1019" s="94"/>
      <c r="T1019" s="94"/>
      <c r="U1019" s="94"/>
      <c r="V1019" s="94"/>
      <c r="W1019" s="93">
        <f t="shared" si="258"/>
        <v>0</v>
      </c>
      <c r="X1019" s="108"/>
      <c r="Y1019" s="108"/>
      <c r="Z1019" s="108"/>
      <c r="AA1019" s="108"/>
      <c r="AB1019" s="93">
        <f>IFERROR(VLOOKUP(K1019,'Վարկանիշային չափորոշիչներ'!$G$6:$GE$68,4,FALSE),0)</f>
        <v>0</v>
      </c>
      <c r="AC1019" s="93">
        <f>IFERROR(VLOOKUP(L1019,'Վարկանիշային չափորոշիչներ'!$G$6:$GE$68,4,FALSE),0)</f>
        <v>0</v>
      </c>
      <c r="AD1019" s="93">
        <f>IFERROR(VLOOKUP(M1019,'Վարկանիշային չափորոշիչներ'!$G$6:$GE$68,4,FALSE),0)</f>
        <v>0</v>
      </c>
      <c r="AE1019" s="93">
        <f>IFERROR(VLOOKUP(N1019,'Վարկանիշային չափորոշիչներ'!$G$6:$GE$68,4,FALSE),0)</f>
        <v>0</v>
      </c>
      <c r="AF1019" s="93">
        <f>IFERROR(VLOOKUP(O1019,'Վարկանիշային չափորոշիչներ'!$G$6:$GE$68,4,FALSE),0)</f>
        <v>0</v>
      </c>
      <c r="AG1019" s="93">
        <f>IFERROR(VLOOKUP(P1019,'Վարկանիշային չափորոշիչներ'!$G$6:$GE$68,4,FALSE),0)</f>
        <v>0</v>
      </c>
      <c r="AH1019" s="93">
        <f>IFERROR(VLOOKUP(Q1019,'Վարկանիշային չափորոշիչներ'!$G$6:$GE$68,4,FALSE),0)</f>
        <v>0</v>
      </c>
      <c r="AI1019" s="93">
        <f>IFERROR(VLOOKUP(R1019,'Վարկանիշային չափորոշիչներ'!$G$6:$GE$68,4,FALSE),0)</f>
        <v>0</v>
      </c>
      <c r="AJ1019" s="93">
        <f>IFERROR(VLOOKUP(S1019,'Վարկանիշային չափորոշիչներ'!$G$6:$GE$68,4,FALSE),0)</f>
        <v>0</v>
      </c>
      <c r="AK1019" s="93">
        <f>IFERROR(VLOOKUP(T1019,'Վարկանիշային չափորոշիչներ'!$G$6:$GE$68,4,FALSE),0)</f>
        <v>0</v>
      </c>
      <c r="AL1019" s="93">
        <f>IFERROR(VLOOKUP(U1019,'Վարկանիշային չափորոշիչներ'!$G$6:$GE$68,4,FALSE),0)</f>
        <v>0</v>
      </c>
      <c r="AM1019" s="93">
        <f>IFERROR(VLOOKUP(V1019,'Վարկանիշային չափորոշիչներ'!$G$6:$GE$68,4,FALSE),0)</f>
        <v>0</v>
      </c>
      <c r="AN1019" s="93">
        <f t="shared" si="250"/>
        <v>0</v>
      </c>
    </row>
    <row r="1020" spans="1:40" ht="24.75" outlineLevel="2">
      <c r="A1020" s="239">
        <v>1205</v>
      </c>
      <c r="B1020" s="239">
        <v>12004</v>
      </c>
      <c r="C1020" s="372" t="s">
        <v>1094</v>
      </c>
      <c r="D1020" s="240"/>
      <c r="E1020" s="240"/>
      <c r="F1020" s="241"/>
      <c r="G1020" s="242"/>
      <c r="H1020" s="242"/>
      <c r="I1020" s="112"/>
      <c r="J1020" s="112"/>
      <c r="K1020" s="94"/>
      <c r="L1020" s="94"/>
      <c r="M1020" s="94"/>
      <c r="N1020" s="94"/>
      <c r="O1020" s="94"/>
      <c r="P1020" s="94"/>
      <c r="Q1020" s="94"/>
      <c r="R1020" s="94"/>
      <c r="S1020" s="94"/>
      <c r="T1020" s="94"/>
      <c r="U1020" s="94"/>
      <c r="V1020" s="94"/>
      <c r="W1020" s="93">
        <f t="shared" si="258"/>
        <v>0</v>
      </c>
      <c r="X1020" s="108"/>
      <c r="Y1020" s="108"/>
      <c r="Z1020" s="108"/>
      <c r="AA1020" s="108"/>
      <c r="AB1020" s="93">
        <f>IFERROR(VLOOKUP(K1020,'Վարկանիշային չափորոշիչներ'!$G$6:$GE$68,4,FALSE),0)</f>
        <v>0</v>
      </c>
      <c r="AC1020" s="93">
        <f>IFERROR(VLOOKUP(L1020,'Վարկանիշային չափորոշիչներ'!$G$6:$GE$68,4,FALSE),0)</f>
        <v>0</v>
      </c>
      <c r="AD1020" s="93">
        <f>IFERROR(VLOOKUP(M1020,'Վարկանիշային չափորոշիչներ'!$G$6:$GE$68,4,FALSE),0)</f>
        <v>0</v>
      </c>
      <c r="AE1020" s="93">
        <f>IFERROR(VLOOKUP(N1020,'Վարկանիշային չափորոշիչներ'!$G$6:$GE$68,4,FALSE),0)</f>
        <v>0</v>
      </c>
      <c r="AF1020" s="93">
        <f>IFERROR(VLOOKUP(O1020,'Վարկանիշային չափորոշիչներ'!$G$6:$GE$68,4,FALSE),0)</f>
        <v>0</v>
      </c>
      <c r="AG1020" s="93">
        <f>IFERROR(VLOOKUP(P1020,'Վարկանիշային չափորոշիչներ'!$G$6:$GE$68,4,FALSE),0)</f>
        <v>0</v>
      </c>
      <c r="AH1020" s="93">
        <f>IFERROR(VLOOKUP(Q1020,'Վարկանիշային չափորոշիչներ'!$G$6:$GE$68,4,FALSE),0)</f>
        <v>0</v>
      </c>
      <c r="AI1020" s="93">
        <f>IFERROR(VLOOKUP(R1020,'Վարկանիշային չափորոշիչներ'!$G$6:$GE$68,4,FALSE),0)</f>
        <v>0</v>
      </c>
      <c r="AJ1020" s="93">
        <f>IFERROR(VLOOKUP(S1020,'Վարկանիշային չափորոշիչներ'!$G$6:$GE$68,4,FALSE),0)</f>
        <v>0</v>
      </c>
      <c r="AK1020" s="93">
        <f>IFERROR(VLOOKUP(T1020,'Վարկանիշային չափորոշիչներ'!$G$6:$GE$68,4,FALSE),0)</f>
        <v>0</v>
      </c>
      <c r="AL1020" s="93">
        <f>IFERROR(VLOOKUP(U1020,'Վարկանիշային չափորոշիչներ'!$G$6:$GE$68,4,FALSE),0)</f>
        <v>0</v>
      </c>
      <c r="AM1020" s="93">
        <f>IFERROR(VLOOKUP(V1020,'Վարկանիշային չափորոշիչներ'!$G$6:$GE$68,4,FALSE),0)</f>
        <v>0</v>
      </c>
      <c r="AN1020" s="93">
        <f t="shared" si="250"/>
        <v>0</v>
      </c>
    </row>
    <row r="1021" spans="1:40" outlineLevel="2">
      <c r="A1021" s="239">
        <v>1205</v>
      </c>
      <c r="B1021" s="239">
        <v>12005</v>
      </c>
      <c r="C1021" s="372" t="s">
        <v>1095</v>
      </c>
      <c r="D1021" s="240"/>
      <c r="E1021" s="240"/>
      <c r="F1021" s="241"/>
      <c r="G1021" s="242"/>
      <c r="H1021" s="242"/>
      <c r="I1021" s="112"/>
      <c r="J1021" s="112"/>
      <c r="K1021" s="94"/>
      <c r="L1021" s="94"/>
      <c r="M1021" s="94"/>
      <c r="N1021" s="94"/>
      <c r="O1021" s="94"/>
      <c r="P1021" s="94"/>
      <c r="Q1021" s="94"/>
      <c r="R1021" s="94"/>
      <c r="S1021" s="94"/>
      <c r="T1021" s="94"/>
      <c r="U1021" s="94"/>
      <c r="V1021" s="94"/>
      <c r="W1021" s="93">
        <f t="shared" si="258"/>
        <v>0</v>
      </c>
      <c r="X1021" s="108"/>
      <c r="Y1021" s="108"/>
      <c r="Z1021" s="108"/>
      <c r="AA1021" s="108"/>
      <c r="AB1021" s="93">
        <f>IFERROR(VLOOKUP(K1021,'Վարկանիշային չափորոշիչներ'!$G$6:$GE$68,4,FALSE),0)</f>
        <v>0</v>
      </c>
      <c r="AC1021" s="93">
        <f>IFERROR(VLOOKUP(L1021,'Վարկանիշային չափորոշիչներ'!$G$6:$GE$68,4,FALSE),0)</f>
        <v>0</v>
      </c>
      <c r="AD1021" s="93">
        <f>IFERROR(VLOOKUP(M1021,'Վարկանիշային չափորոշիչներ'!$G$6:$GE$68,4,FALSE),0)</f>
        <v>0</v>
      </c>
      <c r="AE1021" s="93">
        <f>IFERROR(VLOOKUP(N1021,'Վարկանիշային չափորոշիչներ'!$G$6:$GE$68,4,FALSE),0)</f>
        <v>0</v>
      </c>
      <c r="AF1021" s="93">
        <f>IFERROR(VLOOKUP(O1021,'Վարկանիշային չափորոշիչներ'!$G$6:$GE$68,4,FALSE),0)</f>
        <v>0</v>
      </c>
      <c r="AG1021" s="93">
        <f>IFERROR(VLOOKUP(P1021,'Վարկանիշային չափորոշիչներ'!$G$6:$GE$68,4,FALSE),0)</f>
        <v>0</v>
      </c>
      <c r="AH1021" s="93">
        <f>IFERROR(VLOOKUP(Q1021,'Վարկանիշային չափորոշիչներ'!$G$6:$GE$68,4,FALSE),0)</f>
        <v>0</v>
      </c>
      <c r="AI1021" s="93">
        <f>IFERROR(VLOOKUP(R1021,'Վարկանիշային չափորոշիչներ'!$G$6:$GE$68,4,FALSE),0)</f>
        <v>0</v>
      </c>
      <c r="AJ1021" s="93">
        <f>IFERROR(VLOOKUP(S1021,'Վարկանիշային չափորոշիչներ'!$G$6:$GE$68,4,FALSE),0)</f>
        <v>0</v>
      </c>
      <c r="AK1021" s="93">
        <f>IFERROR(VLOOKUP(T1021,'Վարկանիշային չափորոշիչներ'!$G$6:$GE$68,4,FALSE),0)</f>
        <v>0</v>
      </c>
      <c r="AL1021" s="93">
        <f>IFERROR(VLOOKUP(U1021,'Վարկանիշային չափորոշիչներ'!$G$6:$GE$68,4,FALSE),0)</f>
        <v>0</v>
      </c>
      <c r="AM1021" s="93">
        <f>IFERROR(VLOOKUP(V1021,'Վարկանիշային չափորոշիչներ'!$G$6:$GE$68,4,FALSE),0)</f>
        <v>0</v>
      </c>
      <c r="AN1021" s="93">
        <f t="shared" si="250"/>
        <v>0</v>
      </c>
    </row>
    <row r="1022" spans="1:40" outlineLevel="2">
      <c r="A1022" s="239">
        <v>1205</v>
      </c>
      <c r="B1022" s="239">
        <v>12006</v>
      </c>
      <c r="C1022" s="372" t="s">
        <v>1096</v>
      </c>
      <c r="D1022" s="240"/>
      <c r="E1022" s="240"/>
      <c r="F1022" s="241"/>
      <c r="G1022" s="242"/>
      <c r="H1022" s="242"/>
      <c r="I1022" s="112"/>
      <c r="J1022" s="112"/>
      <c r="K1022" s="94"/>
      <c r="L1022" s="94"/>
      <c r="M1022" s="94"/>
      <c r="N1022" s="94"/>
      <c r="O1022" s="94"/>
      <c r="P1022" s="94"/>
      <c r="Q1022" s="94"/>
      <c r="R1022" s="94"/>
      <c r="S1022" s="94"/>
      <c r="T1022" s="94"/>
      <c r="U1022" s="94"/>
      <c r="V1022" s="94"/>
      <c r="W1022" s="93">
        <f t="shared" si="258"/>
        <v>0</v>
      </c>
      <c r="X1022" s="108"/>
      <c r="Y1022" s="108"/>
      <c r="Z1022" s="108"/>
      <c r="AA1022" s="108"/>
      <c r="AB1022" s="93">
        <f>IFERROR(VLOOKUP(K1022,'Վարկանիշային չափորոշիչներ'!$G$6:$GE$68,4,FALSE),0)</f>
        <v>0</v>
      </c>
      <c r="AC1022" s="93">
        <f>IFERROR(VLOOKUP(L1022,'Վարկանիշային չափորոշիչներ'!$G$6:$GE$68,4,FALSE),0)</f>
        <v>0</v>
      </c>
      <c r="AD1022" s="93">
        <f>IFERROR(VLOOKUP(M1022,'Վարկանիշային չափորոշիչներ'!$G$6:$GE$68,4,FALSE),0)</f>
        <v>0</v>
      </c>
      <c r="AE1022" s="93">
        <f>IFERROR(VLOOKUP(N1022,'Վարկանիշային չափորոշիչներ'!$G$6:$GE$68,4,FALSE),0)</f>
        <v>0</v>
      </c>
      <c r="AF1022" s="93">
        <f>IFERROR(VLOOKUP(O1022,'Վարկանիշային չափորոշիչներ'!$G$6:$GE$68,4,FALSE),0)</f>
        <v>0</v>
      </c>
      <c r="AG1022" s="93">
        <f>IFERROR(VLOOKUP(P1022,'Վարկանիշային չափորոշիչներ'!$G$6:$GE$68,4,FALSE),0)</f>
        <v>0</v>
      </c>
      <c r="AH1022" s="93">
        <f>IFERROR(VLOOKUP(Q1022,'Վարկանիշային չափորոշիչներ'!$G$6:$GE$68,4,FALSE),0)</f>
        <v>0</v>
      </c>
      <c r="AI1022" s="93">
        <f>IFERROR(VLOOKUP(R1022,'Վարկանիշային չափորոշիչներ'!$G$6:$GE$68,4,FALSE),0)</f>
        <v>0</v>
      </c>
      <c r="AJ1022" s="93">
        <f>IFERROR(VLOOKUP(S1022,'Վարկանիշային չափորոշիչներ'!$G$6:$GE$68,4,FALSE),0)</f>
        <v>0</v>
      </c>
      <c r="AK1022" s="93">
        <f>IFERROR(VLOOKUP(T1022,'Վարկանիշային չափորոշիչներ'!$G$6:$GE$68,4,FALSE),0)</f>
        <v>0</v>
      </c>
      <c r="AL1022" s="93">
        <f>IFERROR(VLOOKUP(U1022,'Վարկանիշային չափորոշիչներ'!$G$6:$GE$68,4,FALSE),0)</f>
        <v>0</v>
      </c>
      <c r="AM1022" s="93">
        <f>IFERROR(VLOOKUP(V1022,'Վարկանիշային չափորոշիչներ'!$G$6:$GE$68,4,FALSE),0)</f>
        <v>0</v>
      </c>
      <c r="AN1022" s="93">
        <f t="shared" si="250"/>
        <v>0</v>
      </c>
    </row>
    <row r="1023" spans="1:40" ht="36.75" outlineLevel="2">
      <c r="A1023" s="239">
        <v>1205</v>
      </c>
      <c r="B1023" s="239">
        <v>12007</v>
      </c>
      <c r="C1023" s="372" t="s">
        <v>1097</v>
      </c>
      <c r="D1023" s="240"/>
      <c r="E1023" s="240"/>
      <c r="F1023" s="241"/>
      <c r="G1023" s="242"/>
      <c r="H1023" s="242"/>
      <c r="I1023" s="112"/>
      <c r="J1023" s="112"/>
      <c r="K1023" s="94"/>
      <c r="L1023" s="94"/>
      <c r="M1023" s="94"/>
      <c r="N1023" s="94"/>
      <c r="O1023" s="94"/>
      <c r="P1023" s="94"/>
      <c r="Q1023" s="94"/>
      <c r="R1023" s="94"/>
      <c r="S1023" s="94"/>
      <c r="T1023" s="94"/>
      <c r="U1023" s="94"/>
      <c r="V1023" s="94"/>
      <c r="W1023" s="93">
        <f t="shared" si="258"/>
        <v>0</v>
      </c>
      <c r="X1023" s="108"/>
      <c r="Y1023" s="108"/>
      <c r="Z1023" s="108"/>
      <c r="AA1023" s="108"/>
      <c r="AB1023" s="93">
        <f>IFERROR(VLOOKUP(K1023,'Վարկանիշային չափորոշիչներ'!$G$6:$GE$68,4,FALSE),0)</f>
        <v>0</v>
      </c>
      <c r="AC1023" s="93">
        <f>IFERROR(VLOOKUP(L1023,'Վարկանիշային չափորոշիչներ'!$G$6:$GE$68,4,FALSE),0)</f>
        <v>0</v>
      </c>
      <c r="AD1023" s="93">
        <f>IFERROR(VLOOKUP(M1023,'Վարկանիշային չափորոշիչներ'!$G$6:$GE$68,4,FALSE),0)</f>
        <v>0</v>
      </c>
      <c r="AE1023" s="93">
        <f>IFERROR(VLOOKUP(N1023,'Վարկանիշային չափորոշիչներ'!$G$6:$GE$68,4,FALSE),0)</f>
        <v>0</v>
      </c>
      <c r="AF1023" s="93">
        <f>IFERROR(VLOOKUP(O1023,'Վարկանիշային չափորոշիչներ'!$G$6:$GE$68,4,FALSE),0)</f>
        <v>0</v>
      </c>
      <c r="AG1023" s="93">
        <f>IFERROR(VLOOKUP(P1023,'Վարկանիշային չափորոշիչներ'!$G$6:$GE$68,4,FALSE),0)</f>
        <v>0</v>
      </c>
      <c r="AH1023" s="93">
        <f>IFERROR(VLOOKUP(Q1023,'Վարկանիշային չափորոշիչներ'!$G$6:$GE$68,4,FALSE),0)</f>
        <v>0</v>
      </c>
      <c r="AI1023" s="93">
        <f>IFERROR(VLOOKUP(R1023,'Վարկանիշային չափորոշիչներ'!$G$6:$GE$68,4,FALSE),0)</f>
        <v>0</v>
      </c>
      <c r="AJ1023" s="93">
        <f>IFERROR(VLOOKUP(S1023,'Վարկանիշային չափորոշիչներ'!$G$6:$GE$68,4,FALSE),0)</f>
        <v>0</v>
      </c>
      <c r="AK1023" s="93">
        <f>IFERROR(VLOOKUP(T1023,'Վարկանիշային չափորոշիչներ'!$G$6:$GE$68,4,FALSE),0)</f>
        <v>0</v>
      </c>
      <c r="AL1023" s="93">
        <f>IFERROR(VLOOKUP(U1023,'Վարկանիշային չափորոշիչներ'!$G$6:$GE$68,4,FALSE),0)</f>
        <v>0</v>
      </c>
      <c r="AM1023" s="93">
        <f>IFERROR(VLOOKUP(V1023,'Վարկանիշային չափորոշիչներ'!$G$6:$GE$68,4,FALSE),0)</f>
        <v>0</v>
      </c>
      <c r="AN1023" s="93">
        <f t="shared" si="250"/>
        <v>0</v>
      </c>
    </row>
    <row r="1024" spans="1:40" ht="36.75" outlineLevel="2">
      <c r="A1024" s="239">
        <v>1205</v>
      </c>
      <c r="B1024" s="239">
        <v>12008</v>
      </c>
      <c r="C1024" s="372" t="s">
        <v>1013</v>
      </c>
      <c r="D1024" s="240"/>
      <c r="E1024" s="240"/>
      <c r="F1024" s="241"/>
      <c r="G1024" s="242"/>
      <c r="H1024" s="242"/>
      <c r="I1024" s="112"/>
      <c r="J1024" s="112"/>
      <c r="K1024" s="94"/>
      <c r="L1024" s="94"/>
      <c r="M1024" s="94"/>
      <c r="N1024" s="94"/>
      <c r="O1024" s="94"/>
      <c r="P1024" s="94"/>
      <c r="Q1024" s="94"/>
      <c r="R1024" s="94"/>
      <c r="S1024" s="94"/>
      <c r="T1024" s="94"/>
      <c r="U1024" s="94"/>
      <c r="V1024" s="94"/>
      <c r="W1024" s="93">
        <f t="shared" si="258"/>
        <v>0</v>
      </c>
      <c r="X1024" s="108"/>
      <c r="Y1024" s="108"/>
      <c r="Z1024" s="108"/>
      <c r="AA1024" s="108"/>
      <c r="AB1024" s="93">
        <f>IFERROR(VLOOKUP(K1024,'Վարկանիշային չափորոշիչներ'!$G$6:$GE$68,4,FALSE),0)</f>
        <v>0</v>
      </c>
      <c r="AC1024" s="93">
        <f>IFERROR(VLOOKUP(L1024,'Վարկանիշային չափորոշիչներ'!$G$6:$GE$68,4,FALSE),0)</f>
        <v>0</v>
      </c>
      <c r="AD1024" s="93">
        <f>IFERROR(VLOOKUP(M1024,'Վարկանիշային չափորոշիչներ'!$G$6:$GE$68,4,FALSE),0)</f>
        <v>0</v>
      </c>
      <c r="AE1024" s="93">
        <f>IFERROR(VLOOKUP(N1024,'Վարկանիշային չափորոշիչներ'!$G$6:$GE$68,4,FALSE),0)</f>
        <v>0</v>
      </c>
      <c r="AF1024" s="93">
        <f>IFERROR(VLOOKUP(O1024,'Վարկանիշային չափորոշիչներ'!$G$6:$GE$68,4,FALSE),0)</f>
        <v>0</v>
      </c>
      <c r="AG1024" s="93">
        <f>IFERROR(VLOOKUP(P1024,'Վարկանիշային չափորոշիչներ'!$G$6:$GE$68,4,FALSE),0)</f>
        <v>0</v>
      </c>
      <c r="AH1024" s="93">
        <f>IFERROR(VLOOKUP(Q1024,'Վարկանիշային չափորոշիչներ'!$G$6:$GE$68,4,FALSE),0)</f>
        <v>0</v>
      </c>
      <c r="AI1024" s="93">
        <f>IFERROR(VLOOKUP(R1024,'Վարկանիշային չափորոշիչներ'!$G$6:$GE$68,4,FALSE),0)</f>
        <v>0</v>
      </c>
      <c r="AJ1024" s="93">
        <f>IFERROR(VLOOKUP(S1024,'Վարկանիշային չափորոշիչներ'!$G$6:$GE$68,4,FALSE),0)</f>
        <v>0</v>
      </c>
      <c r="AK1024" s="93">
        <f>IFERROR(VLOOKUP(T1024,'Վարկանիշային չափորոշիչներ'!$G$6:$GE$68,4,FALSE),0)</f>
        <v>0</v>
      </c>
      <c r="AL1024" s="93">
        <f>IFERROR(VLOOKUP(U1024,'Վարկանիշային չափորոշիչներ'!$G$6:$GE$68,4,FALSE),0)</f>
        <v>0</v>
      </c>
      <c r="AM1024" s="93">
        <f>IFERROR(VLOOKUP(V1024,'Վարկանիշային չափորոշիչներ'!$G$6:$GE$68,4,FALSE),0)</f>
        <v>0</v>
      </c>
      <c r="AN1024" s="93">
        <f t="shared" si="250"/>
        <v>0</v>
      </c>
    </row>
    <row r="1025" spans="1:40" ht="24.75" outlineLevel="2">
      <c r="A1025" s="239">
        <v>1205</v>
      </c>
      <c r="B1025" s="239">
        <v>12009</v>
      </c>
      <c r="C1025" s="372" t="s">
        <v>1098</v>
      </c>
      <c r="D1025" s="240"/>
      <c r="E1025" s="240"/>
      <c r="F1025" s="276"/>
      <c r="G1025" s="242"/>
      <c r="H1025" s="242"/>
      <c r="I1025" s="112"/>
      <c r="J1025" s="112"/>
      <c r="K1025" s="94"/>
      <c r="L1025" s="94"/>
      <c r="M1025" s="94"/>
      <c r="N1025" s="94"/>
      <c r="O1025" s="94"/>
      <c r="P1025" s="94"/>
      <c r="Q1025" s="94"/>
      <c r="R1025" s="94"/>
      <c r="S1025" s="94"/>
      <c r="T1025" s="94"/>
      <c r="U1025" s="94"/>
      <c r="V1025" s="94"/>
      <c r="W1025" s="93">
        <f t="shared" si="258"/>
        <v>0</v>
      </c>
      <c r="X1025" s="108"/>
      <c r="Y1025" s="108"/>
      <c r="Z1025" s="108"/>
      <c r="AA1025" s="108"/>
      <c r="AB1025" s="93">
        <f>IFERROR(VLOOKUP(K1025,'Վարկանիշային չափորոշիչներ'!$G$6:$GE$68,4,FALSE),0)</f>
        <v>0</v>
      </c>
      <c r="AC1025" s="93">
        <f>IFERROR(VLOOKUP(L1025,'Վարկանիշային չափորոշիչներ'!$G$6:$GE$68,4,FALSE),0)</f>
        <v>0</v>
      </c>
      <c r="AD1025" s="93">
        <f>IFERROR(VLOOKUP(M1025,'Վարկանիշային չափորոշիչներ'!$G$6:$GE$68,4,FALSE),0)</f>
        <v>0</v>
      </c>
      <c r="AE1025" s="93">
        <f>IFERROR(VLOOKUP(N1025,'Վարկանիշային չափորոշիչներ'!$G$6:$GE$68,4,FALSE),0)</f>
        <v>0</v>
      </c>
      <c r="AF1025" s="93">
        <f>IFERROR(VLOOKUP(O1025,'Վարկանիշային չափորոշիչներ'!$G$6:$GE$68,4,FALSE),0)</f>
        <v>0</v>
      </c>
      <c r="AG1025" s="93">
        <f>IFERROR(VLOOKUP(P1025,'Վարկանիշային չափորոշիչներ'!$G$6:$GE$68,4,FALSE),0)</f>
        <v>0</v>
      </c>
      <c r="AH1025" s="93">
        <f>IFERROR(VLOOKUP(Q1025,'Վարկանիշային չափորոշիչներ'!$G$6:$GE$68,4,FALSE),0)</f>
        <v>0</v>
      </c>
      <c r="AI1025" s="93">
        <f>IFERROR(VLOOKUP(R1025,'Վարկանիշային չափորոշիչներ'!$G$6:$GE$68,4,FALSE),0)</f>
        <v>0</v>
      </c>
      <c r="AJ1025" s="93">
        <f>IFERROR(VLOOKUP(S1025,'Վարկանիշային չափորոշիչներ'!$G$6:$GE$68,4,FALSE),0)</f>
        <v>0</v>
      </c>
      <c r="AK1025" s="93">
        <f>IFERROR(VLOOKUP(T1025,'Վարկանիշային չափորոշիչներ'!$G$6:$GE$68,4,FALSE),0)</f>
        <v>0</v>
      </c>
      <c r="AL1025" s="93">
        <f>IFERROR(VLOOKUP(U1025,'Վարկանիշային չափորոշիչներ'!$G$6:$GE$68,4,FALSE),0)</f>
        <v>0</v>
      </c>
      <c r="AM1025" s="93">
        <f>IFERROR(VLOOKUP(V1025,'Վարկանիշային չափորոշիչներ'!$G$6:$GE$68,4,FALSE),0)</f>
        <v>0</v>
      </c>
      <c r="AN1025" s="93">
        <f t="shared" ref="AN1025:AN1074" si="259">SUM(AB1025:AM1025)</f>
        <v>0</v>
      </c>
    </row>
    <row r="1026" spans="1:40" ht="24.75" outlineLevel="2">
      <c r="A1026" s="239">
        <v>1205</v>
      </c>
      <c r="B1026" s="239">
        <v>12012</v>
      </c>
      <c r="C1026" s="372" t="s">
        <v>1099</v>
      </c>
      <c r="D1026" s="240"/>
      <c r="E1026" s="240"/>
      <c r="F1026" s="241"/>
      <c r="G1026" s="242"/>
      <c r="H1026" s="242"/>
      <c r="I1026" s="112"/>
      <c r="J1026" s="112"/>
      <c r="K1026" s="94"/>
      <c r="L1026" s="94"/>
      <c r="M1026" s="94"/>
      <c r="N1026" s="94"/>
      <c r="O1026" s="94"/>
      <c r="P1026" s="94"/>
      <c r="Q1026" s="94"/>
      <c r="R1026" s="94"/>
      <c r="S1026" s="94"/>
      <c r="T1026" s="94"/>
      <c r="U1026" s="94"/>
      <c r="V1026" s="94"/>
      <c r="W1026" s="93">
        <f t="shared" si="258"/>
        <v>0</v>
      </c>
      <c r="X1026" s="108"/>
      <c r="Y1026" s="108"/>
      <c r="Z1026" s="108"/>
      <c r="AA1026" s="108"/>
      <c r="AB1026" s="93">
        <f>IFERROR(VLOOKUP(K1026,'Վարկանիշային չափորոշիչներ'!$G$6:$GE$68,4,FALSE),0)</f>
        <v>0</v>
      </c>
      <c r="AC1026" s="93">
        <f>IFERROR(VLOOKUP(L1026,'Վարկանիշային չափորոշիչներ'!$G$6:$GE$68,4,FALSE),0)</f>
        <v>0</v>
      </c>
      <c r="AD1026" s="93">
        <f>IFERROR(VLOOKUP(M1026,'Վարկանիշային չափորոշիչներ'!$G$6:$GE$68,4,FALSE),0)</f>
        <v>0</v>
      </c>
      <c r="AE1026" s="93">
        <f>IFERROR(VLOOKUP(N1026,'Վարկանիշային չափորոշիչներ'!$G$6:$GE$68,4,FALSE),0)</f>
        <v>0</v>
      </c>
      <c r="AF1026" s="93">
        <f>IFERROR(VLOOKUP(O1026,'Վարկանիշային չափորոշիչներ'!$G$6:$GE$68,4,FALSE),0)</f>
        <v>0</v>
      </c>
      <c r="AG1026" s="93">
        <f>IFERROR(VLOOKUP(P1026,'Վարկանիշային չափորոշիչներ'!$G$6:$GE$68,4,FALSE),0)</f>
        <v>0</v>
      </c>
      <c r="AH1026" s="93">
        <f>IFERROR(VLOOKUP(Q1026,'Վարկանիշային չափորոշիչներ'!$G$6:$GE$68,4,FALSE),0)</f>
        <v>0</v>
      </c>
      <c r="AI1026" s="93">
        <f>IFERROR(VLOOKUP(R1026,'Վարկանիշային չափորոշիչներ'!$G$6:$GE$68,4,FALSE),0)</f>
        <v>0</v>
      </c>
      <c r="AJ1026" s="93">
        <f>IFERROR(VLOOKUP(S1026,'Վարկանիշային չափորոշիչներ'!$G$6:$GE$68,4,FALSE),0)</f>
        <v>0</v>
      </c>
      <c r="AK1026" s="93">
        <f>IFERROR(VLOOKUP(T1026,'Վարկանիշային չափորոշիչներ'!$G$6:$GE$68,4,FALSE),0)</f>
        <v>0</v>
      </c>
      <c r="AL1026" s="93">
        <f>IFERROR(VLOOKUP(U1026,'Վարկանիշային չափորոշիչներ'!$G$6:$GE$68,4,FALSE),0)</f>
        <v>0</v>
      </c>
      <c r="AM1026" s="93">
        <f>IFERROR(VLOOKUP(V1026,'Վարկանիշային չափորոշիչներ'!$G$6:$GE$68,4,FALSE),0)</f>
        <v>0</v>
      </c>
      <c r="AN1026" s="93">
        <f t="shared" si="259"/>
        <v>0</v>
      </c>
    </row>
    <row r="1027" spans="1:40" ht="24.75" outlineLevel="2">
      <c r="A1027" s="239">
        <v>1205</v>
      </c>
      <c r="B1027" s="239">
        <v>12026</v>
      </c>
      <c r="C1027" s="372" t="s">
        <v>124</v>
      </c>
      <c r="D1027" s="240"/>
      <c r="E1027" s="240"/>
      <c r="F1027" s="241"/>
      <c r="G1027" s="242"/>
      <c r="H1027" s="242"/>
      <c r="I1027" s="112"/>
      <c r="J1027" s="112"/>
      <c r="K1027" s="94"/>
      <c r="L1027" s="94"/>
      <c r="M1027" s="94"/>
      <c r="N1027" s="94"/>
      <c r="O1027" s="94"/>
      <c r="P1027" s="94"/>
      <c r="Q1027" s="94"/>
      <c r="R1027" s="94"/>
      <c r="S1027" s="94"/>
      <c r="T1027" s="94"/>
      <c r="U1027" s="94"/>
      <c r="V1027" s="94"/>
      <c r="W1027" s="93">
        <f t="shared" si="258"/>
        <v>0</v>
      </c>
      <c r="X1027" s="108"/>
      <c r="Y1027" s="108"/>
      <c r="Z1027" s="108"/>
      <c r="AA1027" s="108"/>
      <c r="AB1027" s="93">
        <f>IFERROR(VLOOKUP(K1027,'Վարկանիշային չափորոշիչներ'!$G$6:$GE$68,4,FALSE),0)</f>
        <v>0</v>
      </c>
      <c r="AC1027" s="93">
        <f>IFERROR(VLOOKUP(L1027,'Վարկանիշային չափորոշիչներ'!$G$6:$GE$68,4,FALSE),0)</f>
        <v>0</v>
      </c>
      <c r="AD1027" s="93">
        <f>IFERROR(VLOOKUP(M1027,'Վարկանիշային չափորոշիչներ'!$G$6:$GE$68,4,FALSE),0)</f>
        <v>0</v>
      </c>
      <c r="AE1027" s="93">
        <f>IFERROR(VLOOKUP(N1027,'Վարկանիշային չափորոշիչներ'!$G$6:$GE$68,4,FALSE),0)</f>
        <v>0</v>
      </c>
      <c r="AF1027" s="93">
        <f>IFERROR(VLOOKUP(O1027,'Վարկանիշային չափորոշիչներ'!$G$6:$GE$68,4,FALSE),0)</f>
        <v>0</v>
      </c>
      <c r="AG1027" s="93">
        <f>IFERROR(VLOOKUP(P1027,'Վարկանիշային չափորոշիչներ'!$G$6:$GE$68,4,FALSE),0)</f>
        <v>0</v>
      </c>
      <c r="AH1027" s="93">
        <f>IFERROR(VLOOKUP(Q1027,'Վարկանիշային չափորոշիչներ'!$G$6:$GE$68,4,FALSE),0)</f>
        <v>0</v>
      </c>
      <c r="AI1027" s="93">
        <f>IFERROR(VLOOKUP(R1027,'Վարկանիշային չափորոշիչներ'!$G$6:$GE$68,4,FALSE),0)</f>
        <v>0</v>
      </c>
      <c r="AJ1027" s="93">
        <f>IFERROR(VLOOKUP(S1027,'Վարկանիշային չափորոշիչներ'!$G$6:$GE$68,4,FALSE),0)</f>
        <v>0</v>
      </c>
      <c r="AK1027" s="93">
        <f>IFERROR(VLOOKUP(T1027,'Վարկանիշային չափորոշիչներ'!$G$6:$GE$68,4,FALSE),0)</f>
        <v>0</v>
      </c>
      <c r="AL1027" s="93">
        <f>IFERROR(VLOOKUP(U1027,'Վարկանիշային չափորոշիչներ'!$G$6:$GE$68,4,FALSE),0)</f>
        <v>0</v>
      </c>
      <c r="AM1027" s="93">
        <f>IFERROR(VLOOKUP(V1027,'Վարկանիշային չափորոշիչներ'!$G$6:$GE$68,4,FALSE),0)</f>
        <v>0</v>
      </c>
      <c r="AN1027" s="93">
        <f t="shared" si="259"/>
        <v>0</v>
      </c>
    </row>
    <row r="1028" spans="1:40" ht="36.75" outlineLevel="2">
      <c r="A1028" s="239">
        <v>1205</v>
      </c>
      <c r="B1028" s="239">
        <v>12028</v>
      </c>
      <c r="C1028" s="372" t="s">
        <v>1100</v>
      </c>
      <c r="D1028" s="240"/>
      <c r="E1028" s="240"/>
      <c r="F1028" s="241"/>
      <c r="G1028" s="242"/>
      <c r="H1028" s="242"/>
      <c r="I1028" s="112"/>
      <c r="J1028" s="112"/>
      <c r="K1028" s="94"/>
      <c r="L1028" s="94"/>
      <c r="M1028" s="94"/>
      <c r="N1028" s="94"/>
      <c r="O1028" s="94"/>
      <c r="P1028" s="94"/>
      <c r="Q1028" s="94"/>
      <c r="R1028" s="94"/>
      <c r="S1028" s="94"/>
      <c r="T1028" s="94"/>
      <c r="U1028" s="94"/>
      <c r="V1028" s="94"/>
      <c r="W1028" s="93">
        <f t="shared" si="258"/>
        <v>0</v>
      </c>
      <c r="X1028" s="108"/>
      <c r="Y1028" s="108"/>
      <c r="Z1028" s="108"/>
      <c r="AA1028" s="108"/>
      <c r="AB1028" s="93">
        <f>IFERROR(VLOOKUP(K1028,'Վարկանիշային չափորոշիչներ'!$G$6:$GE$68,4,FALSE),0)</f>
        <v>0</v>
      </c>
      <c r="AC1028" s="93">
        <f>IFERROR(VLOOKUP(L1028,'Վարկանիշային չափորոշիչներ'!$G$6:$GE$68,4,FALSE),0)</f>
        <v>0</v>
      </c>
      <c r="AD1028" s="93">
        <f>IFERROR(VLOOKUP(M1028,'Վարկանիշային չափորոշիչներ'!$G$6:$GE$68,4,FALSE),0)</f>
        <v>0</v>
      </c>
      <c r="AE1028" s="93">
        <f>IFERROR(VLOOKUP(N1028,'Վարկանիշային չափորոշիչներ'!$G$6:$GE$68,4,FALSE),0)</f>
        <v>0</v>
      </c>
      <c r="AF1028" s="93">
        <f>IFERROR(VLOOKUP(O1028,'Վարկանիշային չափորոշիչներ'!$G$6:$GE$68,4,FALSE),0)</f>
        <v>0</v>
      </c>
      <c r="AG1028" s="93">
        <f>IFERROR(VLOOKUP(P1028,'Վարկանիշային չափորոշիչներ'!$G$6:$GE$68,4,FALSE),0)</f>
        <v>0</v>
      </c>
      <c r="AH1028" s="93">
        <f>IFERROR(VLOOKUP(Q1028,'Վարկանիշային չափորոշիչներ'!$G$6:$GE$68,4,FALSE),0)</f>
        <v>0</v>
      </c>
      <c r="AI1028" s="93">
        <f>IFERROR(VLOOKUP(R1028,'Վարկանիշային չափորոշիչներ'!$G$6:$GE$68,4,FALSE),0)</f>
        <v>0</v>
      </c>
      <c r="AJ1028" s="93">
        <f>IFERROR(VLOOKUP(S1028,'Վարկանիշային չափորոշիչներ'!$G$6:$GE$68,4,FALSE),0)</f>
        <v>0</v>
      </c>
      <c r="AK1028" s="93">
        <f>IFERROR(VLOOKUP(T1028,'Վարկանիշային չափորոշիչներ'!$G$6:$GE$68,4,FALSE),0)</f>
        <v>0</v>
      </c>
      <c r="AL1028" s="93">
        <f>IFERROR(VLOOKUP(U1028,'Վարկանիշային չափորոշիչներ'!$G$6:$GE$68,4,FALSE),0)</f>
        <v>0</v>
      </c>
      <c r="AM1028" s="93">
        <f>IFERROR(VLOOKUP(V1028,'Վարկանիշային չափորոշիչներ'!$G$6:$GE$68,4,FALSE),0)</f>
        <v>0</v>
      </c>
      <c r="AN1028" s="93">
        <f t="shared" si="259"/>
        <v>0</v>
      </c>
    </row>
    <row r="1029" spans="1:40" ht="24.75" outlineLevel="2">
      <c r="A1029" s="239">
        <v>1205</v>
      </c>
      <c r="B1029" s="239">
        <v>12029</v>
      </c>
      <c r="C1029" s="372" t="s">
        <v>1101</v>
      </c>
      <c r="D1029" s="240"/>
      <c r="E1029" s="240"/>
      <c r="F1029" s="241"/>
      <c r="G1029" s="242"/>
      <c r="H1029" s="242"/>
      <c r="I1029" s="112"/>
      <c r="J1029" s="112"/>
      <c r="K1029" s="94"/>
      <c r="L1029" s="94"/>
      <c r="M1029" s="94"/>
      <c r="N1029" s="94"/>
      <c r="O1029" s="94"/>
      <c r="P1029" s="94"/>
      <c r="Q1029" s="94"/>
      <c r="R1029" s="94"/>
      <c r="S1029" s="94"/>
      <c r="T1029" s="94"/>
      <c r="U1029" s="94"/>
      <c r="V1029" s="94"/>
      <c r="W1029" s="93">
        <f t="shared" si="258"/>
        <v>0</v>
      </c>
      <c r="X1029" s="108"/>
      <c r="Y1029" s="108"/>
      <c r="Z1029" s="108"/>
      <c r="AA1029" s="108"/>
      <c r="AB1029" s="93">
        <f>IFERROR(VLOOKUP(K1029,'Վարկանիշային չափորոշիչներ'!$G$6:$GE$68,4,FALSE),0)</f>
        <v>0</v>
      </c>
      <c r="AC1029" s="93">
        <f>IFERROR(VLOOKUP(L1029,'Վարկանիշային չափորոշիչներ'!$G$6:$GE$68,4,FALSE),0)</f>
        <v>0</v>
      </c>
      <c r="AD1029" s="93">
        <f>IFERROR(VLOOKUP(M1029,'Վարկանիշային չափորոշիչներ'!$G$6:$GE$68,4,FALSE),0)</f>
        <v>0</v>
      </c>
      <c r="AE1029" s="93">
        <f>IFERROR(VLOOKUP(N1029,'Վարկանիշային չափորոշիչներ'!$G$6:$GE$68,4,FALSE),0)</f>
        <v>0</v>
      </c>
      <c r="AF1029" s="93">
        <f>IFERROR(VLOOKUP(O1029,'Վարկանիշային չափորոշիչներ'!$G$6:$GE$68,4,FALSE),0)</f>
        <v>0</v>
      </c>
      <c r="AG1029" s="93">
        <f>IFERROR(VLOOKUP(P1029,'Վարկանիշային չափորոշիչներ'!$G$6:$GE$68,4,FALSE),0)</f>
        <v>0</v>
      </c>
      <c r="AH1029" s="93">
        <f>IFERROR(VLOOKUP(Q1029,'Վարկանիշային չափորոշիչներ'!$G$6:$GE$68,4,FALSE),0)</f>
        <v>0</v>
      </c>
      <c r="AI1029" s="93">
        <f>IFERROR(VLOOKUP(R1029,'Վարկանիշային չափորոշիչներ'!$G$6:$GE$68,4,FALSE),0)</f>
        <v>0</v>
      </c>
      <c r="AJ1029" s="93">
        <f>IFERROR(VLOOKUP(S1029,'Վարկանիշային չափորոշիչներ'!$G$6:$GE$68,4,FALSE),0)</f>
        <v>0</v>
      </c>
      <c r="AK1029" s="93">
        <f>IFERROR(VLOOKUP(T1029,'Վարկանիշային չափորոշիչներ'!$G$6:$GE$68,4,FALSE),0)</f>
        <v>0</v>
      </c>
      <c r="AL1029" s="93">
        <f>IFERROR(VLOOKUP(U1029,'Վարկանիշային չափորոշիչներ'!$G$6:$GE$68,4,FALSE),0)</f>
        <v>0</v>
      </c>
      <c r="AM1029" s="93">
        <f>IFERROR(VLOOKUP(V1029,'Վարկանիշային չափորոշիչներ'!$G$6:$GE$68,4,FALSE),0)</f>
        <v>0</v>
      </c>
      <c r="AN1029" s="93">
        <f t="shared" si="259"/>
        <v>0</v>
      </c>
    </row>
    <row r="1030" spans="1:40" outlineLevel="1">
      <c r="A1030" s="236">
        <v>1206</v>
      </c>
      <c r="B1030" s="283"/>
      <c r="C1030" s="381" t="s">
        <v>1102</v>
      </c>
      <c r="D1030" s="237">
        <f>SUM(D1031:D1033)</f>
        <v>0</v>
      </c>
      <c r="E1030" s="237">
        <f>SUM(E1031:E1033)</f>
        <v>0</v>
      </c>
      <c r="F1030" s="238">
        <f t="shared" ref="F1030:H1030" si="260">SUM(F1031:F1033)</f>
        <v>0</v>
      </c>
      <c r="G1030" s="238">
        <f t="shared" si="260"/>
        <v>0</v>
      </c>
      <c r="H1030" s="238">
        <f t="shared" si="260"/>
        <v>0</v>
      </c>
      <c r="I1030" s="114" t="s">
        <v>79</v>
      </c>
      <c r="J1030" s="114" t="s">
        <v>79</v>
      </c>
      <c r="K1030" s="114" t="s">
        <v>79</v>
      </c>
      <c r="L1030" s="114" t="s">
        <v>79</v>
      </c>
      <c r="M1030" s="114" t="s">
        <v>79</v>
      </c>
      <c r="N1030" s="114" t="s">
        <v>79</v>
      </c>
      <c r="O1030" s="114" t="s">
        <v>79</v>
      </c>
      <c r="P1030" s="114" t="s">
        <v>79</v>
      </c>
      <c r="Q1030" s="114" t="s">
        <v>79</v>
      </c>
      <c r="R1030" s="114" t="s">
        <v>79</v>
      </c>
      <c r="S1030" s="114" t="s">
        <v>79</v>
      </c>
      <c r="T1030" s="114" t="s">
        <v>79</v>
      </c>
      <c r="U1030" s="114" t="s">
        <v>79</v>
      </c>
      <c r="V1030" s="114" t="s">
        <v>79</v>
      </c>
      <c r="W1030" s="114" t="s">
        <v>79</v>
      </c>
      <c r="X1030" s="108"/>
      <c r="Y1030" s="108"/>
      <c r="Z1030" s="108"/>
      <c r="AA1030" s="108"/>
      <c r="AB1030" s="93">
        <f>IFERROR(VLOOKUP(K1030,'Վարկանիշային չափորոշիչներ'!$G$6:$GE$68,4,FALSE),0)</f>
        <v>0</v>
      </c>
      <c r="AC1030" s="93">
        <f>IFERROR(VLOOKUP(L1030,'Վարկանիշային չափորոշիչներ'!$G$6:$GE$68,4,FALSE),0)</f>
        <v>0</v>
      </c>
      <c r="AD1030" s="93">
        <f>IFERROR(VLOOKUP(M1030,'Վարկանիշային չափորոշիչներ'!$G$6:$GE$68,4,FALSE),0)</f>
        <v>0</v>
      </c>
      <c r="AE1030" s="93">
        <f>IFERROR(VLOOKUP(N1030,'Վարկանիշային չափորոշիչներ'!$G$6:$GE$68,4,FALSE),0)</f>
        <v>0</v>
      </c>
      <c r="AF1030" s="93">
        <f>IFERROR(VLOOKUP(O1030,'Վարկանիշային չափորոշիչներ'!$G$6:$GE$68,4,FALSE),0)</f>
        <v>0</v>
      </c>
      <c r="AG1030" s="93">
        <f>IFERROR(VLOOKUP(P1030,'Վարկանիշային չափորոշիչներ'!$G$6:$GE$68,4,FALSE),0)</f>
        <v>0</v>
      </c>
      <c r="AH1030" s="93">
        <f>IFERROR(VLOOKUP(Q1030,'Վարկանիշային չափորոշիչներ'!$G$6:$GE$68,4,FALSE),0)</f>
        <v>0</v>
      </c>
      <c r="AI1030" s="93">
        <f>IFERROR(VLOOKUP(R1030,'Վարկանիշային չափորոշիչներ'!$G$6:$GE$68,4,FALSE),0)</f>
        <v>0</v>
      </c>
      <c r="AJ1030" s="93">
        <f>IFERROR(VLOOKUP(S1030,'Վարկանիշային չափորոշիչներ'!$G$6:$GE$68,4,FALSE),0)</f>
        <v>0</v>
      </c>
      <c r="AK1030" s="93">
        <f>IFERROR(VLOOKUP(T1030,'Վարկանիշային չափորոշիչներ'!$G$6:$GE$68,4,FALSE),0)</f>
        <v>0</v>
      </c>
      <c r="AL1030" s="93">
        <f>IFERROR(VLOOKUP(U1030,'Վարկանիշային չափորոշիչներ'!$G$6:$GE$68,4,FALSE),0)</f>
        <v>0</v>
      </c>
      <c r="AM1030" s="93">
        <f>IFERROR(VLOOKUP(V1030,'Վարկանիշային չափորոշիչներ'!$G$6:$GE$68,4,FALSE),0)</f>
        <v>0</v>
      </c>
      <c r="AN1030" s="93">
        <f t="shared" si="259"/>
        <v>0</v>
      </c>
    </row>
    <row r="1031" spans="1:40" ht="24.75" outlineLevel="2">
      <c r="A1031" s="239">
        <v>1206</v>
      </c>
      <c r="B1031" s="239">
        <v>11001</v>
      </c>
      <c r="C1031" s="372" t="s">
        <v>1103</v>
      </c>
      <c r="D1031" s="240"/>
      <c r="E1031" s="240"/>
      <c r="F1031" s="241"/>
      <c r="G1031" s="242"/>
      <c r="H1031" s="242"/>
      <c r="I1031" s="112"/>
      <c r="J1031" s="112"/>
      <c r="K1031" s="94"/>
      <c r="L1031" s="94"/>
      <c r="M1031" s="94"/>
      <c r="N1031" s="94"/>
      <c r="O1031" s="94"/>
      <c r="P1031" s="94"/>
      <c r="Q1031" s="94"/>
      <c r="R1031" s="94"/>
      <c r="S1031" s="94"/>
      <c r="T1031" s="94"/>
      <c r="U1031" s="94"/>
      <c r="V1031" s="94"/>
      <c r="W1031" s="93">
        <f>AN1031</f>
        <v>0</v>
      </c>
      <c r="X1031" s="108"/>
      <c r="Y1031" s="108"/>
      <c r="Z1031" s="108"/>
      <c r="AA1031" s="108"/>
      <c r="AB1031" s="93">
        <f>IFERROR(VLOOKUP(K1031,'Վարկանիշային չափորոշիչներ'!$G$6:$GE$68,4,FALSE),0)</f>
        <v>0</v>
      </c>
      <c r="AC1031" s="93">
        <f>IFERROR(VLOOKUP(L1031,'Վարկանիշային չափորոշիչներ'!$G$6:$GE$68,4,FALSE),0)</f>
        <v>0</v>
      </c>
      <c r="AD1031" s="93">
        <f>IFERROR(VLOOKUP(M1031,'Վարկանիշային չափորոշիչներ'!$G$6:$GE$68,4,FALSE),0)</f>
        <v>0</v>
      </c>
      <c r="AE1031" s="93">
        <f>IFERROR(VLOOKUP(N1031,'Վարկանիշային չափորոշիչներ'!$G$6:$GE$68,4,FALSE),0)</f>
        <v>0</v>
      </c>
      <c r="AF1031" s="93">
        <f>IFERROR(VLOOKUP(O1031,'Վարկանիշային չափորոշիչներ'!$G$6:$GE$68,4,FALSE),0)</f>
        <v>0</v>
      </c>
      <c r="AG1031" s="93">
        <f>IFERROR(VLOOKUP(P1031,'Վարկանիշային չափորոշիչներ'!$G$6:$GE$68,4,FALSE),0)</f>
        <v>0</v>
      </c>
      <c r="AH1031" s="93">
        <f>IFERROR(VLOOKUP(Q1031,'Վարկանիշային չափորոշիչներ'!$G$6:$GE$68,4,FALSE),0)</f>
        <v>0</v>
      </c>
      <c r="AI1031" s="93">
        <f>IFERROR(VLOOKUP(R1031,'Վարկանիշային չափորոշիչներ'!$G$6:$GE$68,4,FALSE),0)</f>
        <v>0</v>
      </c>
      <c r="AJ1031" s="93">
        <f>IFERROR(VLOOKUP(S1031,'Վարկանիշային չափորոշիչներ'!$G$6:$GE$68,4,FALSE),0)</f>
        <v>0</v>
      </c>
      <c r="AK1031" s="93">
        <f>IFERROR(VLOOKUP(T1031,'Վարկանիշային չափորոշիչներ'!$G$6:$GE$68,4,FALSE),0)</f>
        <v>0</v>
      </c>
      <c r="AL1031" s="93">
        <f>IFERROR(VLOOKUP(U1031,'Վարկանիշային չափորոշիչներ'!$G$6:$GE$68,4,FALSE),0)</f>
        <v>0</v>
      </c>
      <c r="AM1031" s="93">
        <f>IFERROR(VLOOKUP(V1031,'Վարկանիշային չափորոշիչներ'!$G$6:$GE$68,4,FALSE),0)</f>
        <v>0</v>
      </c>
      <c r="AN1031" s="93">
        <f t="shared" si="259"/>
        <v>0</v>
      </c>
    </row>
    <row r="1032" spans="1:40" ht="36.75" outlineLevel="2">
      <c r="A1032" s="239">
        <v>1206</v>
      </c>
      <c r="B1032" s="239">
        <v>32001</v>
      </c>
      <c r="C1032" s="372" t="s">
        <v>1104</v>
      </c>
      <c r="D1032" s="240"/>
      <c r="E1032" s="240"/>
      <c r="F1032" s="241"/>
      <c r="G1032" s="242"/>
      <c r="H1032" s="242"/>
      <c r="I1032" s="112"/>
      <c r="J1032" s="112"/>
      <c r="K1032" s="94"/>
      <c r="L1032" s="94"/>
      <c r="M1032" s="94"/>
      <c r="N1032" s="94"/>
      <c r="O1032" s="94"/>
      <c r="P1032" s="94"/>
      <c r="Q1032" s="94"/>
      <c r="R1032" s="94"/>
      <c r="S1032" s="94"/>
      <c r="T1032" s="94"/>
      <c r="U1032" s="94"/>
      <c r="V1032" s="94"/>
      <c r="W1032" s="93">
        <f>AN1032</f>
        <v>0</v>
      </c>
      <c r="X1032" s="108"/>
      <c r="Y1032" s="108"/>
      <c r="Z1032" s="108"/>
      <c r="AA1032" s="108"/>
      <c r="AB1032" s="93">
        <f>IFERROR(VLOOKUP(K1032,'Վարկանիշային չափորոշիչներ'!$G$6:$GE$68,4,FALSE),0)</f>
        <v>0</v>
      </c>
      <c r="AC1032" s="93">
        <f>IFERROR(VLOOKUP(L1032,'Վարկանիշային չափորոշիչներ'!$G$6:$GE$68,4,FALSE),0)</f>
        <v>0</v>
      </c>
      <c r="AD1032" s="93">
        <f>IFERROR(VLOOKUP(M1032,'Վարկանիշային չափորոշիչներ'!$G$6:$GE$68,4,FALSE),0)</f>
        <v>0</v>
      </c>
      <c r="AE1032" s="93">
        <f>IFERROR(VLOOKUP(N1032,'Վարկանիշային չափորոշիչներ'!$G$6:$GE$68,4,FALSE),0)</f>
        <v>0</v>
      </c>
      <c r="AF1032" s="93">
        <f>IFERROR(VLOOKUP(O1032,'Վարկանիշային չափորոշիչներ'!$G$6:$GE$68,4,FALSE),0)</f>
        <v>0</v>
      </c>
      <c r="AG1032" s="93">
        <f>IFERROR(VLOOKUP(P1032,'Վարկանիշային չափորոշիչներ'!$G$6:$GE$68,4,FALSE),0)</f>
        <v>0</v>
      </c>
      <c r="AH1032" s="93">
        <f>IFERROR(VLOOKUP(Q1032,'Վարկանիշային չափորոշիչներ'!$G$6:$GE$68,4,FALSE),0)</f>
        <v>0</v>
      </c>
      <c r="AI1032" s="93">
        <f>IFERROR(VLOOKUP(R1032,'Վարկանիշային չափորոշիչներ'!$G$6:$GE$68,4,FALSE),0)</f>
        <v>0</v>
      </c>
      <c r="AJ1032" s="93">
        <f>IFERROR(VLOOKUP(S1032,'Վարկանիշային չափորոշիչներ'!$G$6:$GE$68,4,FALSE),0)</f>
        <v>0</v>
      </c>
      <c r="AK1032" s="93">
        <f>IFERROR(VLOOKUP(T1032,'Վարկանիշային չափորոշիչներ'!$G$6:$GE$68,4,FALSE),0)</f>
        <v>0</v>
      </c>
      <c r="AL1032" s="93">
        <f>IFERROR(VLOOKUP(U1032,'Վարկանիշային չափորոշիչներ'!$G$6:$GE$68,4,FALSE),0)</f>
        <v>0</v>
      </c>
      <c r="AM1032" s="93">
        <f>IFERROR(VLOOKUP(V1032,'Վարկանիշային չափորոշիչներ'!$G$6:$GE$68,4,FALSE),0)</f>
        <v>0</v>
      </c>
      <c r="AN1032" s="93">
        <f t="shared" si="259"/>
        <v>0</v>
      </c>
    </row>
    <row r="1033" spans="1:40" ht="48.75" outlineLevel="2">
      <c r="A1033" s="239">
        <v>1206</v>
      </c>
      <c r="B1033" s="239">
        <v>32002</v>
      </c>
      <c r="C1033" s="372" t="s">
        <v>1105</v>
      </c>
      <c r="D1033" s="240"/>
      <c r="E1033" s="240"/>
      <c r="F1033" s="241"/>
      <c r="G1033" s="242"/>
      <c r="H1033" s="242"/>
      <c r="I1033" s="112"/>
      <c r="J1033" s="112"/>
      <c r="K1033" s="94"/>
      <c r="L1033" s="94"/>
      <c r="M1033" s="94"/>
      <c r="N1033" s="94"/>
      <c r="O1033" s="94"/>
      <c r="P1033" s="94"/>
      <c r="Q1033" s="94"/>
      <c r="R1033" s="94"/>
      <c r="S1033" s="94"/>
      <c r="T1033" s="94"/>
      <c r="U1033" s="94"/>
      <c r="V1033" s="94"/>
      <c r="W1033" s="93">
        <f>AN1033</f>
        <v>0</v>
      </c>
      <c r="X1033" s="108"/>
      <c r="Y1033" s="108"/>
      <c r="Z1033" s="108"/>
      <c r="AA1033" s="108"/>
      <c r="AB1033" s="93">
        <f>IFERROR(VLOOKUP(K1033,'Վարկանիշային չափորոշիչներ'!$G$6:$GE$68,4,FALSE),0)</f>
        <v>0</v>
      </c>
      <c r="AC1033" s="93">
        <f>IFERROR(VLOOKUP(L1033,'Վարկանիշային չափորոշիչներ'!$G$6:$GE$68,4,FALSE),0)</f>
        <v>0</v>
      </c>
      <c r="AD1033" s="93">
        <f>IFERROR(VLOOKUP(M1033,'Վարկանիշային չափորոշիչներ'!$G$6:$GE$68,4,FALSE),0)</f>
        <v>0</v>
      </c>
      <c r="AE1033" s="93">
        <f>IFERROR(VLOOKUP(N1033,'Վարկանիշային չափորոշիչներ'!$G$6:$GE$68,4,FALSE),0)</f>
        <v>0</v>
      </c>
      <c r="AF1033" s="93">
        <f>IFERROR(VLOOKUP(O1033,'Վարկանիշային չափորոշիչներ'!$G$6:$GE$68,4,FALSE),0)</f>
        <v>0</v>
      </c>
      <c r="AG1033" s="93">
        <f>IFERROR(VLOOKUP(P1033,'Վարկանիշային չափորոշիչներ'!$G$6:$GE$68,4,FALSE),0)</f>
        <v>0</v>
      </c>
      <c r="AH1033" s="93">
        <f>IFERROR(VLOOKUP(Q1033,'Վարկանիշային չափորոշիչներ'!$G$6:$GE$68,4,FALSE),0)</f>
        <v>0</v>
      </c>
      <c r="AI1033" s="93">
        <f>IFERROR(VLOOKUP(R1033,'Վարկանիշային չափորոշիչներ'!$G$6:$GE$68,4,FALSE),0)</f>
        <v>0</v>
      </c>
      <c r="AJ1033" s="93">
        <f>IFERROR(VLOOKUP(S1033,'Վարկանիշային չափորոշիչներ'!$G$6:$GE$68,4,FALSE),0)</f>
        <v>0</v>
      </c>
      <c r="AK1033" s="93">
        <f>IFERROR(VLOOKUP(T1033,'Վարկանիշային չափորոշիչներ'!$G$6:$GE$68,4,FALSE),0)</f>
        <v>0</v>
      </c>
      <c r="AL1033" s="93">
        <f>IFERROR(VLOOKUP(U1033,'Վարկանիշային չափորոշիչներ'!$G$6:$GE$68,4,FALSE),0)</f>
        <v>0</v>
      </c>
      <c r="AM1033" s="93">
        <f>IFERROR(VLOOKUP(V1033,'Վարկանիշային չափորոշիչներ'!$G$6:$GE$68,4,FALSE),0)</f>
        <v>0</v>
      </c>
      <c r="AN1033" s="93">
        <f t="shared" si="259"/>
        <v>0</v>
      </c>
    </row>
    <row r="1034" spans="1:40" ht="36.75" outlineLevel="1">
      <c r="A1034" s="236">
        <v>1225</v>
      </c>
      <c r="B1034" s="283"/>
      <c r="C1034" s="381" t="s">
        <v>1106</v>
      </c>
      <c r="D1034" s="237">
        <f>SUM(D1035:D1037)</f>
        <v>0</v>
      </c>
      <c r="E1034" s="237">
        <f t="shared" ref="E1034:H1034" si="261">SUM(E1035:E1037)</f>
        <v>0</v>
      </c>
      <c r="F1034" s="238">
        <f t="shared" si="261"/>
        <v>0</v>
      </c>
      <c r="G1034" s="238">
        <f t="shared" si="261"/>
        <v>0</v>
      </c>
      <c r="H1034" s="238">
        <f t="shared" si="261"/>
        <v>0</v>
      </c>
      <c r="I1034" s="114" t="s">
        <v>79</v>
      </c>
      <c r="J1034" s="114" t="s">
        <v>79</v>
      </c>
      <c r="K1034" s="114" t="s">
        <v>79</v>
      </c>
      <c r="L1034" s="114" t="s">
        <v>79</v>
      </c>
      <c r="M1034" s="114" t="s">
        <v>79</v>
      </c>
      <c r="N1034" s="114" t="s">
        <v>79</v>
      </c>
      <c r="O1034" s="114" t="s">
        <v>79</v>
      </c>
      <c r="P1034" s="114" t="s">
        <v>79</v>
      </c>
      <c r="Q1034" s="114" t="s">
        <v>79</v>
      </c>
      <c r="R1034" s="114" t="s">
        <v>79</v>
      </c>
      <c r="S1034" s="114" t="s">
        <v>79</v>
      </c>
      <c r="T1034" s="114" t="s">
        <v>79</v>
      </c>
      <c r="U1034" s="114" t="s">
        <v>79</v>
      </c>
      <c r="V1034" s="114" t="s">
        <v>79</v>
      </c>
      <c r="W1034" s="114" t="s">
        <v>79</v>
      </c>
      <c r="X1034" s="108"/>
      <c r="Y1034" s="108"/>
      <c r="Z1034" s="108"/>
      <c r="AA1034" s="108"/>
      <c r="AB1034" s="93">
        <f>IFERROR(VLOOKUP(K1034,'Վարկանիշային չափորոշիչներ'!$G$6:$GE$68,4,FALSE),0)</f>
        <v>0</v>
      </c>
      <c r="AC1034" s="93">
        <f>IFERROR(VLOOKUP(L1034,'Վարկանիշային չափորոշիչներ'!$G$6:$GE$68,4,FALSE),0)</f>
        <v>0</v>
      </c>
      <c r="AD1034" s="93">
        <f>IFERROR(VLOOKUP(M1034,'Վարկանիշային չափորոշիչներ'!$G$6:$GE$68,4,FALSE),0)</f>
        <v>0</v>
      </c>
      <c r="AE1034" s="93">
        <f>IFERROR(VLOOKUP(N1034,'Վարկանիշային չափորոշիչներ'!$G$6:$GE$68,4,FALSE),0)</f>
        <v>0</v>
      </c>
      <c r="AF1034" s="93">
        <f>IFERROR(VLOOKUP(O1034,'Վարկանիշային չափորոշիչներ'!$G$6:$GE$68,4,FALSE),0)</f>
        <v>0</v>
      </c>
      <c r="AG1034" s="93">
        <f>IFERROR(VLOOKUP(P1034,'Վարկանիշային չափորոշիչներ'!$G$6:$GE$68,4,FALSE),0)</f>
        <v>0</v>
      </c>
      <c r="AH1034" s="93">
        <f>IFERROR(VLOOKUP(Q1034,'Վարկանիշային չափորոշիչներ'!$G$6:$GE$68,4,FALSE),0)</f>
        <v>0</v>
      </c>
      <c r="AI1034" s="93">
        <f>IFERROR(VLOOKUP(R1034,'Վարկանիշային չափորոշիչներ'!$G$6:$GE$68,4,FALSE),0)</f>
        <v>0</v>
      </c>
      <c r="AJ1034" s="93">
        <f>IFERROR(VLOOKUP(S1034,'Վարկանիշային չափորոշիչներ'!$G$6:$GE$68,4,FALSE),0)</f>
        <v>0</v>
      </c>
      <c r="AK1034" s="93">
        <f>IFERROR(VLOOKUP(T1034,'Վարկանիշային չափորոշիչներ'!$G$6:$GE$68,4,FALSE),0)</f>
        <v>0</v>
      </c>
      <c r="AL1034" s="93">
        <f>IFERROR(VLOOKUP(U1034,'Վարկանիշային չափորոշիչներ'!$G$6:$GE$68,4,FALSE),0)</f>
        <v>0</v>
      </c>
      <c r="AM1034" s="93">
        <f>IFERROR(VLOOKUP(V1034,'Վարկանիշային չափորոշիչներ'!$G$6:$GE$68,4,FALSE),0)</f>
        <v>0</v>
      </c>
      <c r="AN1034" s="93">
        <f t="shared" si="259"/>
        <v>0</v>
      </c>
    </row>
    <row r="1035" spans="1:40" ht="24.75" outlineLevel="2">
      <c r="A1035" s="239">
        <v>1225</v>
      </c>
      <c r="B1035" s="239">
        <v>12017</v>
      </c>
      <c r="C1035" s="372" t="s">
        <v>1107</v>
      </c>
      <c r="D1035" s="240"/>
      <c r="E1035" s="240"/>
      <c r="F1035" s="241"/>
      <c r="G1035" s="242"/>
      <c r="H1035" s="242"/>
      <c r="I1035" s="112"/>
      <c r="J1035" s="112"/>
      <c r="K1035" s="94"/>
      <c r="L1035" s="94"/>
      <c r="M1035" s="94"/>
      <c r="N1035" s="94"/>
      <c r="O1035" s="94"/>
      <c r="P1035" s="94"/>
      <c r="Q1035" s="94"/>
      <c r="R1035" s="94"/>
      <c r="S1035" s="94"/>
      <c r="T1035" s="94"/>
      <c r="U1035" s="94"/>
      <c r="V1035" s="94"/>
      <c r="W1035" s="93">
        <f>AN1035</f>
        <v>0</v>
      </c>
      <c r="X1035" s="108"/>
      <c r="Y1035" s="108"/>
      <c r="Z1035" s="108"/>
      <c r="AA1035" s="108"/>
      <c r="AB1035" s="93">
        <f>IFERROR(VLOOKUP(K1035,'Վարկանիշային չափորոշիչներ'!$G$6:$GE$68,4,FALSE),0)</f>
        <v>0</v>
      </c>
      <c r="AC1035" s="93">
        <f>IFERROR(VLOOKUP(L1035,'Վարկանիշային չափորոշիչներ'!$G$6:$GE$68,4,FALSE),0)</f>
        <v>0</v>
      </c>
      <c r="AD1035" s="93">
        <f>IFERROR(VLOOKUP(M1035,'Վարկանիշային չափորոշիչներ'!$G$6:$GE$68,4,FALSE),0)</f>
        <v>0</v>
      </c>
      <c r="AE1035" s="93">
        <f>IFERROR(VLOOKUP(N1035,'Վարկանիշային չափորոշիչներ'!$G$6:$GE$68,4,FALSE),0)</f>
        <v>0</v>
      </c>
      <c r="AF1035" s="93">
        <f>IFERROR(VLOOKUP(O1035,'Վարկանիշային չափորոշիչներ'!$G$6:$GE$68,4,FALSE),0)</f>
        <v>0</v>
      </c>
      <c r="AG1035" s="93">
        <f>IFERROR(VLOOKUP(P1035,'Վարկանիշային չափորոշիչներ'!$G$6:$GE$68,4,FALSE),0)</f>
        <v>0</v>
      </c>
      <c r="AH1035" s="93">
        <f>IFERROR(VLOOKUP(Q1035,'Վարկանիշային չափորոշիչներ'!$G$6:$GE$68,4,FALSE),0)</f>
        <v>0</v>
      </c>
      <c r="AI1035" s="93">
        <f>IFERROR(VLOOKUP(R1035,'Վարկանիշային չափորոշիչներ'!$G$6:$GE$68,4,FALSE),0)</f>
        <v>0</v>
      </c>
      <c r="AJ1035" s="93">
        <f>IFERROR(VLOOKUP(S1035,'Վարկանիշային չափորոշիչներ'!$G$6:$GE$68,4,FALSE),0)</f>
        <v>0</v>
      </c>
      <c r="AK1035" s="93">
        <f>IFERROR(VLOOKUP(T1035,'Վարկանիշային չափորոշիչներ'!$G$6:$GE$68,4,FALSE),0)</f>
        <v>0</v>
      </c>
      <c r="AL1035" s="93">
        <f>IFERROR(VLOOKUP(U1035,'Վարկանիշային չափորոշիչներ'!$G$6:$GE$68,4,FALSE),0)</f>
        <v>0</v>
      </c>
      <c r="AM1035" s="93">
        <f>IFERROR(VLOOKUP(V1035,'Վարկանիշային չափորոշիչներ'!$G$6:$GE$68,4,FALSE),0)</f>
        <v>0</v>
      </c>
      <c r="AN1035" s="93">
        <f t="shared" si="259"/>
        <v>0</v>
      </c>
    </row>
    <row r="1036" spans="1:40" ht="36.75" outlineLevel="2">
      <c r="A1036" s="239">
        <v>1225</v>
      </c>
      <c r="B1036" s="239">
        <v>12018</v>
      </c>
      <c r="C1036" s="372" t="s">
        <v>1108</v>
      </c>
      <c r="D1036" s="240"/>
      <c r="E1036" s="240"/>
      <c r="F1036" s="241"/>
      <c r="G1036" s="242"/>
      <c r="H1036" s="242"/>
      <c r="I1036" s="112"/>
      <c r="J1036" s="112"/>
      <c r="K1036" s="94"/>
      <c r="L1036" s="94"/>
      <c r="M1036" s="94"/>
      <c r="N1036" s="94"/>
      <c r="O1036" s="94"/>
      <c r="P1036" s="94"/>
      <c r="Q1036" s="94"/>
      <c r="R1036" s="94"/>
      <c r="S1036" s="94"/>
      <c r="T1036" s="94"/>
      <c r="U1036" s="94"/>
      <c r="V1036" s="94"/>
      <c r="W1036" s="93">
        <f>AN1036</f>
        <v>0</v>
      </c>
      <c r="X1036" s="108"/>
      <c r="Y1036" s="108"/>
      <c r="Z1036" s="108"/>
      <c r="AA1036" s="108"/>
      <c r="AB1036" s="93">
        <f>IFERROR(VLOOKUP(K1036,'Վարկանիշային չափորոշիչներ'!$G$6:$GE$68,4,FALSE),0)</f>
        <v>0</v>
      </c>
      <c r="AC1036" s="93">
        <f>IFERROR(VLOOKUP(L1036,'Վարկանիշային չափորոշիչներ'!$G$6:$GE$68,4,FALSE),0)</f>
        <v>0</v>
      </c>
      <c r="AD1036" s="93">
        <f>IFERROR(VLOOKUP(M1036,'Վարկանիշային չափորոշիչներ'!$G$6:$GE$68,4,FALSE),0)</f>
        <v>0</v>
      </c>
      <c r="AE1036" s="93">
        <f>IFERROR(VLOOKUP(N1036,'Վարկանիշային չափորոշիչներ'!$G$6:$GE$68,4,FALSE),0)</f>
        <v>0</v>
      </c>
      <c r="AF1036" s="93">
        <f>IFERROR(VLOOKUP(O1036,'Վարկանիշային չափորոշիչներ'!$G$6:$GE$68,4,FALSE),0)</f>
        <v>0</v>
      </c>
      <c r="AG1036" s="93">
        <f>IFERROR(VLOOKUP(P1036,'Վարկանիշային չափորոշիչներ'!$G$6:$GE$68,4,FALSE),0)</f>
        <v>0</v>
      </c>
      <c r="AH1036" s="93">
        <f>IFERROR(VLOOKUP(Q1036,'Վարկանիշային չափորոշիչներ'!$G$6:$GE$68,4,FALSE),0)</f>
        <v>0</v>
      </c>
      <c r="AI1036" s="93">
        <f>IFERROR(VLOOKUP(R1036,'Վարկանիշային չափորոշիչներ'!$G$6:$GE$68,4,FALSE),0)</f>
        <v>0</v>
      </c>
      <c r="AJ1036" s="93">
        <f>IFERROR(VLOOKUP(S1036,'Վարկանիշային չափորոշիչներ'!$G$6:$GE$68,4,FALSE),0)</f>
        <v>0</v>
      </c>
      <c r="AK1036" s="93">
        <f>IFERROR(VLOOKUP(T1036,'Վարկանիշային չափորոշիչներ'!$G$6:$GE$68,4,FALSE),0)</f>
        <v>0</v>
      </c>
      <c r="AL1036" s="93">
        <f>IFERROR(VLOOKUP(U1036,'Վարկանիշային չափորոշիչներ'!$G$6:$GE$68,4,FALSE),0)</f>
        <v>0</v>
      </c>
      <c r="AM1036" s="93">
        <f>IFERROR(VLOOKUP(V1036,'Վարկանիշային չափորոշիչներ'!$G$6:$GE$68,4,FALSE),0)</f>
        <v>0</v>
      </c>
      <c r="AN1036" s="93">
        <f t="shared" si="259"/>
        <v>0</v>
      </c>
    </row>
    <row r="1037" spans="1:40" ht="24.75" outlineLevel="2">
      <c r="A1037" s="239">
        <v>1225</v>
      </c>
      <c r="B1037" s="239">
        <v>12019</v>
      </c>
      <c r="C1037" s="372" t="s">
        <v>1109</v>
      </c>
      <c r="D1037" s="240"/>
      <c r="E1037" s="240"/>
      <c r="F1037" s="241"/>
      <c r="G1037" s="242"/>
      <c r="H1037" s="242"/>
      <c r="I1037" s="112"/>
      <c r="J1037" s="112"/>
      <c r="K1037" s="94"/>
      <c r="L1037" s="94"/>
      <c r="M1037" s="94"/>
      <c r="N1037" s="94"/>
      <c r="O1037" s="94"/>
      <c r="P1037" s="94"/>
      <c r="Q1037" s="94"/>
      <c r="R1037" s="94"/>
      <c r="S1037" s="94"/>
      <c r="T1037" s="94"/>
      <c r="U1037" s="94"/>
      <c r="V1037" s="94"/>
      <c r="W1037" s="93">
        <f>AN1037</f>
        <v>0</v>
      </c>
      <c r="X1037" s="108"/>
      <c r="Y1037" s="108"/>
      <c r="Z1037" s="108"/>
      <c r="AA1037" s="108"/>
      <c r="AB1037" s="93">
        <f>IFERROR(VLOOKUP(K1037,'Վարկանիշային չափորոշիչներ'!$G$6:$GE$68,4,FALSE),0)</f>
        <v>0</v>
      </c>
      <c r="AC1037" s="93">
        <f>IFERROR(VLOOKUP(L1037,'Վարկանիշային չափորոշիչներ'!$G$6:$GE$68,4,FALSE),0)</f>
        <v>0</v>
      </c>
      <c r="AD1037" s="93">
        <f>IFERROR(VLOOKUP(M1037,'Վարկանիշային չափորոշիչներ'!$G$6:$GE$68,4,FALSE),0)</f>
        <v>0</v>
      </c>
      <c r="AE1037" s="93">
        <f>IFERROR(VLOOKUP(N1037,'Վարկանիշային չափորոշիչներ'!$G$6:$GE$68,4,FALSE),0)</f>
        <v>0</v>
      </c>
      <c r="AF1037" s="93">
        <f>IFERROR(VLOOKUP(O1037,'Վարկանիշային չափորոշիչներ'!$G$6:$GE$68,4,FALSE),0)</f>
        <v>0</v>
      </c>
      <c r="AG1037" s="93">
        <f>IFERROR(VLOOKUP(P1037,'Վարկանիշային չափորոշիչներ'!$G$6:$GE$68,4,FALSE),0)</f>
        <v>0</v>
      </c>
      <c r="AH1037" s="93">
        <f>IFERROR(VLOOKUP(Q1037,'Վարկանիշային չափորոշիչներ'!$G$6:$GE$68,4,FALSE),0)</f>
        <v>0</v>
      </c>
      <c r="AI1037" s="93">
        <f>IFERROR(VLOOKUP(R1037,'Վարկանիշային չափորոշիչներ'!$G$6:$GE$68,4,FALSE),0)</f>
        <v>0</v>
      </c>
      <c r="AJ1037" s="93">
        <f>IFERROR(VLOOKUP(S1037,'Վարկանիշային չափորոշիչներ'!$G$6:$GE$68,4,FALSE),0)</f>
        <v>0</v>
      </c>
      <c r="AK1037" s="93">
        <f>IFERROR(VLOOKUP(T1037,'Վարկանիշային չափորոշիչներ'!$G$6:$GE$68,4,FALSE),0)</f>
        <v>0</v>
      </c>
      <c r="AL1037" s="93">
        <f>IFERROR(VLOOKUP(U1037,'Վարկանիշային չափորոշիչներ'!$G$6:$GE$68,4,FALSE),0)</f>
        <v>0</v>
      </c>
      <c r="AM1037" s="93">
        <f>IFERROR(VLOOKUP(V1037,'Վարկանիշային չափորոշիչներ'!$G$6:$GE$68,4,FALSE),0)</f>
        <v>0</v>
      </c>
      <c r="AN1037" s="93">
        <f t="shared" si="259"/>
        <v>0</v>
      </c>
    </row>
    <row r="1038" spans="1:40" outlineLevel="1">
      <c r="A1038" s="243">
        <v>9999</v>
      </c>
      <c r="B1038" s="239"/>
      <c r="C1038" s="372" t="s">
        <v>104</v>
      </c>
      <c r="D1038" s="240"/>
      <c r="E1038" s="240"/>
      <c r="F1038" s="241"/>
      <c r="G1038" s="242"/>
      <c r="H1038" s="242"/>
      <c r="I1038" s="112"/>
      <c r="J1038" s="112"/>
      <c r="K1038" s="94"/>
      <c r="L1038" s="94"/>
      <c r="M1038" s="94"/>
      <c r="N1038" s="94"/>
      <c r="O1038" s="94"/>
      <c r="P1038" s="94"/>
      <c r="Q1038" s="94"/>
      <c r="R1038" s="94"/>
      <c r="S1038" s="94"/>
      <c r="T1038" s="94"/>
      <c r="U1038" s="94"/>
      <c r="V1038" s="94"/>
      <c r="W1038" s="93">
        <f>AN1038</f>
        <v>0</v>
      </c>
      <c r="X1038" s="108"/>
      <c r="Y1038" s="108"/>
      <c r="Z1038" s="108"/>
      <c r="AA1038" s="108"/>
      <c r="AB1038" s="93">
        <f>IFERROR(VLOOKUP(K1038,'Վարկանիշային չափորոշիչներ'!$G$6:$GE$68,4,FALSE),0)</f>
        <v>0</v>
      </c>
      <c r="AC1038" s="93">
        <f>IFERROR(VLOOKUP(L1038,'Վարկանիշային չափորոշիչներ'!$G$6:$GE$68,4,FALSE),0)</f>
        <v>0</v>
      </c>
      <c r="AD1038" s="93">
        <f>IFERROR(VLOOKUP(M1038,'Վարկանիշային չափորոշիչներ'!$G$6:$GE$68,4,FALSE),0)</f>
        <v>0</v>
      </c>
      <c r="AE1038" s="93">
        <f>IFERROR(VLOOKUP(N1038,'Վարկանիշային չափորոշիչներ'!$G$6:$GE$68,4,FALSE),0)</f>
        <v>0</v>
      </c>
      <c r="AF1038" s="93">
        <f>IFERROR(VLOOKUP(O1038,'Վարկանիշային չափորոշիչներ'!$G$6:$GE$68,4,FALSE),0)</f>
        <v>0</v>
      </c>
      <c r="AG1038" s="93">
        <f>IFERROR(VLOOKUP(P1038,'Վարկանիշային չափորոշիչներ'!$G$6:$GE$68,4,FALSE),0)</f>
        <v>0</v>
      </c>
      <c r="AH1038" s="93">
        <f>IFERROR(VLOOKUP(Q1038,'Վարկանիշային չափորոշիչներ'!$G$6:$GE$68,4,FALSE),0)</f>
        <v>0</v>
      </c>
      <c r="AI1038" s="93">
        <f>IFERROR(VLOOKUP(R1038,'Վարկանիշային չափորոշիչներ'!$G$6:$GE$68,4,FALSE),0)</f>
        <v>0</v>
      </c>
      <c r="AJ1038" s="93">
        <f>IFERROR(VLOOKUP(S1038,'Վարկանիշային չափորոշիչներ'!$G$6:$GE$68,4,FALSE),0)</f>
        <v>0</v>
      </c>
      <c r="AK1038" s="93">
        <f>IFERROR(VLOOKUP(T1038,'Վարկանիշային չափորոշիչներ'!$G$6:$GE$68,4,FALSE),0)</f>
        <v>0</v>
      </c>
      <c r="AL1038" s="93">
        <f>IFERROR(VLOOKUP(U1038,'Վարկանիշային չափորոշիչներ'!$G$6:$GE$68,4,FALSE),0)</f>
        <v>0</v>
      </c>
      <c r="AM1038" s="93">
        <f>IFERROR(VLOOKUP(V1038,'Վարկանիշային չափորոշիչներ'!$G$6:$GE$68,4,FALSE),0)</f>
        <v>0</v>
      </c>
      <c r="AN1038" s="93">
        <f t="shared" si="259"/>
        <v>0</v>
      </c>
    </row>
    <row r="1039" spans="1:40">
      <c r="A1039" s="244" t="s">
        <v>0</v>
      </c>
      <c r="B1039" s="283"/>
      <c r="C1039" s="367" t="s">
        <v>1110</v>
      </c>
      <c r="D1039" s="315">
        <f>D1040+D1050+D1055+D1060+D1069+D1066</f>
        <v>0</v>
      </c>
      <c r="E1039" s="245">
        <f>E1040+E1050+E1055+E1060+E1069+E1066</f>
        <v>0</v>
      </c>
      <c r="F1039" s="246">
        <f t="shared" ref="F1039:H1039" si="262">F1040+F1050+F1055+F1060+F1069+F1066</f>
        <v>0</v>
      </c>
      <c r="G1039" s="246">
        <f t="shared" si="262"/>
        <v>0</v>
      </c>
      <c r="H1039" s="246">
        <f t="shared" si="262"/>
        <v>0</v>
      </c>
      <c r="I1039" s="113" t="s">
        <v>79</v>
      </c>
      <c r="J1039" s="113" t="s">
        <v>79</v>
      </c>
      <c r="K1039" s="113" t="s">
        <v>79</v>
      </c>
      <c r="L1039" s="113" t="s">
        <v>79</v>
      </c>
      <c r="M1039" s="113" t="s">
        <v>79</v>
      </c>
      <c r="N1039" s="113" t="s">
        <v>79</v>
      </c>
      <c r="O1039" s="113" t="s">
        <v>79</v>
      </c>
      <c r="P1039" s="113" t="s">
        <v>79</v>
      </c>
      <c r="Q1039" s="113" t="s">
        <v>79</v>
      </c>
      <c r="R1039" s="113" t="s">
        <v>79</v>
      </c>
      <c r="S1039" s="113" t="s">
        <v>79</v>
      </c>
      <c r="T1039" s="113" t="s">
        <v>79</v>
      </c>
      <c r="U1039" s="113" t="s">
        <v>79</v>
      </c>
      <c r="V1039" s="113" t="s">
        <v>79</v>
      </c>
      <c r="W1039" s="113" t="s">
        <v>79</v>
      </c>
      <c r="X1039" s="108"/>
      <c r="Y1039" s="108"/>
      <c r="Z1039" s="108"/>
      <c r="AA1039" s="108"/>
      <c r="AB1039" s="93">
        <f>IFERROR(VLOOKUP(K1039,'Վարկանիշային չափորոշիչներ'!$G$6:$GE$68,4,FALSE),0)</f>
        <v>0</v>
      </c>
      <c r="AC1039" s="93">
        <f>IFERROR(VLOOKUP(L1039,'Վարկանիշային չափորոշիչներ'!$G$6:$GE$68,4,FALSE),0)</f>
        <v>0</v>
      </c>
      <c r="AD1039" s="93">
        <f>IFERROR(VLOOKUP(M1039,'Վարկանիշային չափորոշիչներ'!$G$6:$GE$68,4,FALSE),0)</f>
        <v>0</v>
      </c>
      <c r="AE1039" s="93">
        <f>IFERROR(VLOOKUP(N1039,'Վարկանիշային չափորոշիչներ'!$G$6:$GE$68,4,FALSE),0)</f>
        <v>0</v>
      </c>
      <c r="AF1039" s="93">
        <f>IFERROR(VLOOKUP(O1039,'Վարկանիշային չափորոշիչներ'!$G$6:$GE$68,4,FALSE),0)</f>
        <v>0</v>
      </c>
      <c r="AG1039" s="93">
        <f>IFERROR(VLOOKUP(P1039,'Վարկանիշային չափորոշիչներ'!$G$6:$GE$68,4,FALSE),0)</f>
        <v>0</v>
      </c>
      <c r="AH1039" s="93">
        <f>IFERROR(VLOOKUP(Q1039,'Վարկանիշային չափորոշիչներ'!$G$6:$GE$68,4,FALSE),0)</f>
        <v>0</v>
      </c>
      <c r="AI1039" s="93">
        <f>IFERROR(VLOOKUP(R1039,'Վարկանիշային չափորոշիչներ'!$G$6:$GE$68,4,FALSE),0)</f>
        <v>0</v>
      </c>
      <c r="AJ1039" s="93">
        <f>IFERROR(VLOOKUP(S1039,'Վարկանիշային չափորոշիչներ'!$G$6:$GE$68,4,FALSE),0)</f>
        <v>0</v>
      </c>
      <c r="AK1039" s="93">
        <f>IFERROR(VLOOKUP(T1039,'Վարկանիշային չափորոշիչներ'!$G$6:$GE$68,4,FALSE),0)</f>
        <v>0</v>
      </c>
      <c r="AL1039" s="93">
        <f>IFERROR(VLOOKUP(U1039,'Վարկանիշային չափորոշիչներ'!$G$6:$GE$68,4,FALSE),0)</f>
        <v>0</v>
      </c>
      <c r="AM1039" s="93">
        <f>IFERROR(VLOOKUP(V1039,'Վարկանիշային չափորոշիչներ'!$G$6:$GE$68,4,FALSE),0)</f>
        <v>0</v>
      </c>
      <c r="AN1039" s="93">
        <f t="shared" si="259"/>
        <v>0</v>
      </c>
    </row>
    <row r="1040" spans="1:40" ht="24" outlineLevel="1">
      <c r="A1040" s="236">
        <v>1043</v>
      </c>
      <c r="B1040" s="283"/>
      <c r="C1040" s="366" t="s">
        <v>1111</v>
      </c>
      <c r="D1040" s="237">
        <f>SUM(D1041:D1049)</f>
        <v>0</v>
      </c>
      <c r="E1040" s="237">
        <f>SUM(E1041:E1049)</f>
        <v>0</v>
      </c>
      <c r="F1040" s="238">
        <f t="shared" ref="F1040:H1040" si="263">SUM(F1041:F1049)</f>
        <v>0</v>
      </c>
      <c r="G1040" s="238">
        <f t="shared" si="263"/>
        <v>0</v>
      </c>
      <c r="H1040" s="238">
        <f t="shared" si="263"/>
        <v>0</v>
      </c>
      <c r="I1040" s="114" t="s">
        <v>79</v>
      </c>
      <c r="J1040" s="114" t="s">
        <v>79</v>
      </c>
      <c r="K1040" s="114" t="s">
        <v>79</v>
      </c>
      <c r="L1040" s="114" t="s">
        <v>79</v>
      </c>
      <c r="M1040" s="114" t="s">
        <v>79</v>
      </c>
      <c r="N1040" s="114" t="s">
        <v>79</v>
      </c>
      <c r="O1040" s="114" t="s">
        <v>79</v>
      </c>
      <c r="P1040" s="114" t="s">
        <v>79</v>
      </c>
      <c r="Q1040" s="114" t="s">
        <v>79</v>
      </c>
      <c r="R1040" s="114" t="s">
        <v>79</v>
      </c>
      <c r="S1040" s="114" t="s">
        <v>79</v>
      </c>
      <c r="T1040" s="114" t="s">
        <v>79</v>
      </c>
      <c r="U1040" s="114" t="s">
        <v>79</v>
      </c>
      <c r="V1040" s="114" t="s">
        <v>79</v>
      </c>
      <c r="W1040" s="114" t="s">
        <v>79</v>
      </c>
      <c r="X1040" s="108"/>
      <c r="Y1040" s="108"/>
      <c r="Z1040" s="108"/>
      <c r="AA1040" s="108"/>
      <c r="AB1040" s="93">
        <f>IFERROR(VLOOKUP(K1040,'Վարկանիշային չափորոշիչներ'!$G$6:$GE$68,4,FALSE),0)</f>
        <v>0</v>
      </c>
      <c r="AC1040" s="93">
        <f>IFERROR(VLOOKUP(L1040,'Վարկանիշային չափորոշիչներ'!$G$6:$GE$68,4,FALSE),0)</f>
        <v>0</v>
      </c>
      <c r="AD1040" s="93">
        <f>IFERROR(VLOOKUP(M1040,'Վարկանիշային չափորոշիչներ'!$G$6:$GE$68,4,FALSE),0)</f>
        <v>0</v>
      </c>
      <c r="AE1040" s="93">
        <f>IFERROR(VLOOKUP(N1040,'Վարկանիշային չափորոշիչներ'!$G$6:$GE$68,4,FALSE),0)</f>
        <v>0</v>
      </c>
      <c r="AF1040" s="93">
        <f>IFERROR(VLOOKUP(O1040,'Վարկանիշային չափորոշիչներ'!$G$6:$GE$68,4,FALSE),0)</f>
        <v>0</v>
      </c>
      <c r="AG1040" s="93">
        <f>IFERROR(VLOOKUP(P1040,'Վարկանիշային չափորոշիչներ'!$G$6:$GE$68,4,FALSE),0)</f>
        <v>0</v>
      </c>
      <c r="AH1040" s="93">
        <f>IFERROR(VLOOKUP(Q1040,'Վարկանիշային չափորոշիչներ'!$G$6:$GE$68,4,FALSE),0)</f>
        <v>0</v>
      </c>
      <c r="AI1040" s="93">
        <f>IFERROR(VLOOKUP(R1040,'Վարկանիշային չափորոշիչներ'!$G$6:$GE$68,4,FALSE),0)</f>
        <v>0</v>
      </c>
      <c r="AJ1040" s="93">
        <f>IFERROR(VLOOKUP(S1040,'Վարկանիշային չափորոշիչներ'!$G$6:$GE$68,4,FALSE),0)</f>
        <v>0</v>
      </c>
      <c r="AK1040" s="93">
        <f>IFERROR(VLOOKUP(T1040,'Վարկանիշային չափորոշիչներ'!$G$6:$GE$68,4,FALSE),0)</f>
        <v>0</v>
      </c>
      <c r="AL1040" s="93">
        <f>IFERROR(VLOOKUP(U1040,'Վարկանիշային չափորոշիչներ'!$G$6:$GE$68,4,FALSE),0)</f>
        <v>0</v>
      </c>
      <c r="AM1040" s="93">
        <f>IFERROR(VLOOKUP(V1040,'Վարկանիշային չափորոշիչներ'!$G$6:$GE$68,4,FALSE),0)</f>
        <v>0</v>
      </c>
      <c r="AN1040" s="93">
        <f t="shared" si="259"/>
        <v>0</v>
      </c>
    </row>
    <row r="1041" spans="1:40" ht="24" outlineLevel="2">
      <c r="A1041" s="239">
        <v>1043</v>
      </c>
      <c r="B1041" s="239">
        <v>11003</v>
      </c>
      <c r="C1041" s="379" t="s">
        <v>1112</v>
      </c>
      <c r="D1041" s="275"/>
      <c r="E1041" s="263"/>
      <c r="F1041" s="241"/>
      <c r="G1041" s="242"/>
      <c r="H1041" s="242"/>
      <c r="I1041" s="112"/>
      <c r="J1041" s="112"/>
      <c r="K1041" s="94"/>
      <c r="L1041" s="94"/>
      <c r="M1041" s="94"/>
      <c r="N1041" s="94"/>
      <c r="O1041" s="94"/>
      <c r="P1041" s="94"/>
      <c r="Q1041" s="94"/>
      <c r="R1041" s="94"/>
      <c r="S1041" s="94"/>
      <c r="T1041" s="94"/>
      <c r="U1041" s="94"/>
      <c r="V1041" s="94"/>
      <c r="W1041" s="93">
        <f t="shared" ref="W1041:W1049" si="264">AN1041</f>
        <v>0</v>
      </c>
      <c r="X1041" s="108"/>
      <c r="Y1041" s="108"/>
      <c r="Z1041" s="108"/>
      <c r="AA1041" s="108"/>
      <c r="AB1041" s="93">
        <f>IFERROR(VLOOKUP(K1041,'Վարկանիշային չափորոշիչներ'!$G$6:$GE$68,4,FALSE),0)</f>
        <v>0</v>
      </c>
      <c r="AC1041" s="93">
        <f>IFERROR(VLOOKUP(L1041,'Վարկանիշային չափորոշիչներ'!$G$6:$GE$68,4,FALSE),0)</f>
        <v>0</v>
      </c>
      <c r="AD1041" s="93">
        <f>IFERROR(VLOOKUP(M1041,'Վարկանիշային չափորոշիչներ'!$G$6:$GE$68,4,FALSE),0)</f>
        <v>0</v>
      </c>
      <c r="AE1041" s="93">
        <f>IFERROR(VLOOKUP(N1041,'Վարկանիշային չափորոշիչներ'!$G$6:$GE$68,4,FALSE),0)</f>
        <v>0</v>
      </c>
      <c r="AF1041" s="93">
        <f>IFERROR(VLOOKUP(O1041,'Վարկանիշային չափորոշիչներ'!$G$6:$GE$68,4,FALSE),0)</f>
        <v>0</v>
      </c>
      <c r="AG1041" s="93">
        <f>IFERROR(VLOOKUP(P1041,'Վարկանիշային չափորոշիչներ'!$G$6:$GE$68,4,FALSE),0)</f>
        <v>0</v>
      </c>
      <c r="AH1041" s="93">
        <f>IFERROR(VLOOKUP(Q1041,'Վարկանիշային չափորոշիչներ'!$G$6:$GE$68,4,FALSE),0)</f>
        <v>0</v>
      </c>
      <c r="AI1041" s="93">
        <f>IFERROR(VLOOKUP(R1041,'Վարկանիշային չափորոշիչներ'!$G$6:$GE$68,4,FALSE),0)</f>
        <v>0</v>
      </c>
      <c r="AJ1041" s="93">
        <f>IFERROR(VLOOKUP(S1041,'Վարկանիշային չափորոշիչներ'!$G$6:$GE$68,4,FALSE),0)</f>
        <v>0</v>
      </c>
      <c r="AK1041" s="93">
        <f>IFERROR(VLOOKUP(T1041,'Վարկանիշային չափորոշիչներ'!$G$6:$GE$68,4,FALSE),0)</f>
        <v>0</v>
      </c>
      <c r="AL1041" s="93">
        <f>IFERROR(VLOOKUP(U1041,'Վարկանիշային չափորոշիչներ'!$G$6:$GE$68,4,FALSE),0)</f>
        <v>0</v>
      </c>
      <c r="AM1041" s="93">
        <f>IFERROR(VLOOKUP(V1041,'Վարկանիշային չափորոշիչներ'!$G$6:$GE$68,4,FALSE),0)</f>
        <v>0</v>
      </c>
      <c r="AN1041" s="93">
        <f t="shared" si="259"/>
        <v>0</v>
      </c>
    </row>
    <row r="1042" spans="1:40" ht="36.75" outlineLevel="2">
      <c r="A1042" s="239">
        <v>1043</v>
      </c>
      <c r="B1042" s="239">
        <v>11004</v>
      </c>
      <c r="C1042" s="384" t="s">
        <v>1113</v>
      </c>
      <c r="D1042" s="240"/>
      <c r="E1042" s="240"/>
      <c r="F1042" s="242"/>
      <c r="G1042" s="242"/>
      <c r="H1042" s="242"/>
      <c r="I1042" s="112"/>
      <c r="J1042" s="112"/>
      <c r="K1042" s="94"/>
      <c r="L1042" s="94"/>
      <c r="M1042" s="94"/>
      <c r="N1042" s="94"/>
      <c r="O1042" s="94"/>
      <c r="P1042" s="94"/>
      <c r="Q1042" s="94"/>
      <c r="R1042" s="94"/>
      <c r="S1042" s="94"/>
      <c r="T1042" s="94"/>
      <c r="U1042" s="94"/>
      <c r="V1042" s="94"/>
      <c r="W1042" s="93">
        <f t="shared" si="264"/>
        <v>0</v>
      </c>
      <c r="X1042" s="108"/>
      <c r="Y1042" s="108"/>
      <c r="Z1042" s="108"/>
      <c r="AA1042" s="108"/>
      <c r="AB1042" s="93">
        <f>IFERROR(VLOOKUP(K1042,'Վարկանիշային չափորոշիչներ'!$G$6:$GE$68,4,FALSE),0)</f>
        <v>0</v>
      </c>
      <c r="AC1042" s="93">
        <f>IFERROR(VLOOKUP(L1042,'Վարկանիշային չափորոշիչներ'!$G$6:$GE$68,4,FALSE),0)</f>
        <v>0</v>
      </c>
      <c r="AD1042" s="93">
        <f>IFERROR(VLOOKUP(M1042,'Վարկանիշային չափորոշիչներ'!$G$6:$GE$68,4,FALSE),0)</f>
        <v>0</v>
      </c>
      <c r="AE1042" s="93">
        <f>IFERROR(VLOOKUP(N1042,'Վարկանիշային չափորոշիչներ'!$G$6:$GE$68,4,FALSE),0)</f>
        <v>0</v>
      </c>
      <c r="AF1042" s="93">
        <f>IFERROR(VLOOKUP(O1042,'Վարկանիշային չափորոշիչներ'!$G$6:$GE$68,4,FALSE),0)</f>
        <v>0</v>
      </c>
      <c r="AG1042" s="93">
        <f>IFERROR(VLOOKUP(P1042,'Վարկանիշային չափորոշիչներ'!$G$6:$GE$68,4,FALSE),0)</f>
        <v>0</v>
      </c>
      <c r="AH1042" s="93">
        <f>IFERROR(VLOOKUP(Q1042,'Վարկանիշային չափորոշիչներ'!$G$6:$GE$68,4,FALSE),0)</f>
        <v>0</v>
      </c>
      <c r="AI1042" s="93">
        <f>IFERROR(VLOOKUP(R1042,'Վարկանիշային չափորոշիչներ'!$G$6:$GE$68,4,FALSE),0)</f>
        <v>0</v>
      </c>
      <c r="AJ1042" s="93">
        <f>IFERROR(VLOOKUP(S1042,'Վարկանիշային չափորոշիչներ'!$G$6:$GE$68,4,FALSE),0)</f>
        <v>0</v>
      </c>
      <c r="AK1042" s="93">
        <f>IFERROR(VLOOKUP(T1042,'Վարկանիշային չափորոշիչներ'!$G$6:$GE$68,4,FALSE),0)</f>
        <v>0</v>
      </c>
      <c r="AL1042" s="93">
        <f>IFERROR(VLOOKUP(U1042,'Վարկանիշային չափորոշիչներ'!$G$6:$GE$68,4,FALSE),0)</f>
        <v>0</v>
      </c>
      <c r="AM1042" s="93">
        <f>IFERROR(VLOOKUP(V1042,'Վարկանիշային չափորոշիչներ'!$G$6:$GE$68,4,FALSE),0)</f>
        <v>0</v>
      </c>
      <c r="AN1042" s="93">
        <f t="shared" si="259"/>
        <v>0</v>
      </c>
    </row>
    <row r="1043" spans="1:40" ht="24" outlineLevel="2">
      <c r="A1043" s="239">
        <v>1043</v>
      </c>
      <c r="B1043" s="239">
        <v>11007</v>
      </c>
      <c r="C1043" s="333" t="s">
        <v>1114</v>
      </c>
      <c r="D1043" s="248"/>
      <c r="E1043" s="248"/>
      <c r="F1043" s="316"/>
      <c r="G1043" s="242"/>
      <c r="H1043" s="316"/>
      <c r="I1043" s="116"/>
      <c r="J1043" s="116"/>
      <c r="K1043" s="99"/>
      <c r="L1043" s="99"/>
      <c r="M1043" s="99"/>
      <c r="N1043" s="99"/>
      <c r="O1043" s="99"/>
      <c r="P1043" s="99"/>
      <c r="Q1043" s="99"/>
      <c r="R1043" s="99"/>
      <c r="S1043" s="99"/>
      <c r="T1043" s="99"/>
      <c r="U1043" s="99"/>
      <c r="V1043" s="99"/>
      <c r="W1043" s="93">
        <f t="shared" si="264"/>
        <v>0</v>
      </c>
      <c r="X1043" s="108"/>
      <c r="Y1043" s="108"/>
      <c r="Z1043" s="108"/>
      <c r="AA1043" s="108"/>
      <c r="AB1043" s="93">
        <f>IFERROR(VLOOKUP(K1043,'Վարկանիշային չափորոշիչներ'!$G$6:$GE$68,4,FALSE),0)</f>
        <v>0</v>
      </c>
      <c r="AC1043" s="93">
        <f>IFERROR(VLOOKUP(L1043,'Վարկանիշային չափորոշիչներ'!$G$6:$GE$68,4,FALSE),0)</f>
        <v>0</v>
      </c>
      <c r="AD1043" s="93">
        <f>IFERROR(VLOOKUP(M1043,'Վարկանիշային չափորոշիչներ'!$G$6:$GE$68,4,FALSE),0)</f>
        <v>0</v>
      </c>
      <c r="AE1043" s="93">
        <f>IFERROR(VLOOKUP(N1043,'Վարկանիշային չափորոշիչներ'!$G$6:$GE$68,4,FALSE),0)</f>
        <v>0</v>
      </c>
      <c r="AF1043" s="93">
        <f>IFERROR(VLOOKUP(O1043,'Վարկանիշային չափորոշիչներ'!$G$6:$GE$68,4,FALSE),0)</f>
        <v>0</v>
      </c>
      <c r="AG1043" s="93">
        <f>IFERROR(VLOOKUP(P1043,'Վարկանիշային չափորոշիչներ'!$G$6:$GE$68,4,FALSE),0)</f>
        <v>0</v>
      </c>
      <c r="AH1043" s="93">
        <f>IFERROR(VLOOKUP(Q1043,'Վարկանիշային չափորոշիչներ'!$G$6:$GE$68,4,FALSE),0)</f>
        <v>0</v>
      </c>
      <c r="AI1043" s="93">
        <f>IFERROR(VLOOKUP(R1043,'Վարկանիշային չափորոշիչներ'!$G$6:$GE$68,4,FALSE),0)</f>
        <v>0</v>
      </c>
      <c r="AJ1043" s="93">
        <f>IFERROR(VLOOKUP(S1043,'Վարկանիշային չափորոշիչներ'!$G$6:$GE$68,4,FALSE),0)</f>
        <v>0</v>
      </c>
      <c r="AK1043" s="93">
        <f>IFERROR(VLOOKUP(T1043,'Վարկանիշային չափորոշիչներ'!$G$6:$GE$68,4,FALSE),0)</f>
        <v>0</v>
      </c>
      <c r="AL1043" s="93">
        <f>IFERROR(VLOOKUP(U1043,'Վարկանիշային չափորոշիչներ'!$G$6:$GE$68,4,FALSE),0)</f>
        <v>0</v>
      </c>
      <c r="AM1043" s="93">
        <f>IFERROR(VLOOKUP(V1043,'Վարկանիշային չափորոշիչներ'!$G$6:$GE$68,4,FALSE),0)</f>
        <v>0</v>
      </c>
      <c r="AN1043" s="93">
        <f t="shared" si="259"/>
        <v>0</v>
      </c>
    </row>
    <row r="1044" spans="1:40" outlineLevel="2">
      <c r="A1044" s="239">
        <v>1043</v>
      </c>
      <c r="B1044" s="239">
        <v>11009</v>
      </c>
      <c r="C1044" s="333" t="s">
        <v>1115</v>
      </c>
      <c r="D1044" s="240"/>
      <c r="E1044" s="240"/>
      <c r="F1044" s="242"/>
      <c r="G1044" s="242"/>
      <c r="H1044" s="242"/>
      <c r="I1044" s="112"/>
      <c r="J1044" s="112"/>
      <c r="K1044" s="94"/>
      <c r="L1044" s="94"/>
      <c r="M1044" s="94"/>
      <c r="N1044" s="94"/>
      <c r="O1044" s="94"/>
      <c r="P1044" s="94"/>
      <c r="Q1044" s="94"/>
      <c r="R1044" s="94"/>
      <c r="S1044" s="94"/>
      <c r="T1044" s="94"/>
      <c r="U1044" s="94"/>
      <c r="V1044" s="94"/>
      <c r="W1044" s="93">
        <f t="shared" si="264"/>
        <v>0</v>
      </c>
      <c r="X1044" s="108"/>
      <c r="Y1044" s="108"/>
      <c r="Z1044" s="108"/>
      <c r="AA1044" s="108"/>
      <c r="AB1044" s="93">
        <f>IFERROR(VLOOKUP(K1044,'Վարկանիշային չափորոշիչներ'!$G$6:$GE$68,4,FALSE),0)</f>
        <v>0</v>
      </c>
      <c r="AC1044" s="93">
        <f>IFERROR(VLOOKUP(L1044,'Վարկանիշային չափորոշիչներ'!$G$6:$GE$68,4,FALSE),0)</f>
        <v>0</v>
      </c>
      <c r="AD1044" s="93">
        <f>IFERROR(VLOOKUP(M1044,'Վարկանիշային չափորոշիչներ'!$G$6:$GE$68,4,FALSE),0)</f>
        <v>0</v>
      </c>
      <c r="AE1044" s="93">
        <f>IFERROR(VLOOKUP(N1044,'Վարկանիշային չափորոշիչներ'!$G$6:$GE$68,4,FALSE),0)</f>
        <v>0</v>
      </c>
      <c r="AF1044" s="93">
        <f>IFERROR(VLOOKUP(O1044,'Վարկանիշային չափորոշիչներ'!$G$6:$GE$68,4,FALSE),0)</f>
        <v>0</v>
      </c>
      <c r="AG1044" s="93">
        <f>IFERROR(VLOOKUP(P1044,'Վարկանիշային չափորոշիչներ'!$G$6:$GE$68,4,FALSE),0)</f>
        <v>0</v>
      </c>
      <c r="AH1044" s="93">
        <f>IFERROR(VLOOKUP(Q1044,'Վարկանիշային չափորոշիչներ'!$G$6:$GE$68,4,FALSE),0)</f>
        <v>0</v>
      </c>
      <c r="AI1044" s="93">
        <f>IFERROR(VLOOKUP(R1044,'Վարկանիշային չափորոշիչներ'!$G$6:$GE$68,4,FALSE),0)</f>
        <v>0</v>
      </c>
      <c r="AJ1044" s="93">
        <f>IFERROR(VLOOKUP(S1044,'Վարկանիշային չափորոշիչներ'!$G$6:$GE$68,4,FALSE),0)</f>
        <v>0</v>
      </c>
      <c r="AK1044" s="93">
        <f>IFERROR(VLOOKUP(T1044,'Վարկանիշային չափորոշիչներ'!$G$6:$GE$68,4,FALSE),0)</f>
        <v>0</v>
      </c>
      <c r="AL1044" s="93">
        <f>IFERROR(VLOOKUP(U1044,'Վարկանիշային չափորոշիչներ'!$G$6:$GE$68,4,FALSE),0)</f>
        <v>0</v>
      </c>
      <c r="AM1044" s="93">
        <f>IFERROR(VLOOKUP(V1044,'Վարկանիշային չափորոշիչներ'!$G$6:$GE$68,4,FALSE),0)</f>
        <v>0</v>
      </c>
      <c r="AN1044" s="93">
        <f t="shared" si="259"/>
        <v>0</v>
      </c>
    </row>
    <row r="1045" spans="1:40" ht="14.25" customHeight="1" outlineLevel="2">
      <c r="A1045" s="239">
        <v>1043</v>
      </c>
      <c r="B1045" s="239">
        <v>11017</v>
      </c>
      <c r="C1045" s="333" t="s">
        <v>1116</v>
      </c>
      <c r="D1045" s="240"/>
      <c r="E1045" s="240"/>
      <c r="F1045" s="241"/>
      <c r="G1045" s="242"/>
      <c r="H1045" s="242"/>
      <c r="I1045" s="112"/>
      <c r="J1045" s="112"/>
      <c r="K1045" s="94"/>
      <c r="L1045" s="94"/>
      <c r="M1045" s="94"/>
      <c r="N1045" s="94"/>
      <c r="O1045" s="94"/>
      <c r="P1045" s="94"/>
      <c r="Q1045" s="94"/>
      <c r="R1045" s="94"/>
      <c r="S1045" s="94"/>
      <c r="T1045" s="94"/>
      <c r="U1045" s="94"/>
      <c r="V1045" s="94"/>
      <c r="W1045" s="93">
        <f t="shared" si="264"/>
        <v>0</v>
      </c>
      <c r="X1045" s="108"/>
      <c r="Y1045" s="108"/>
      <c r="Z1045" s="108"/>
      <c r="AA1045" s="108"/>
      <c r="AB1045" s="93">
        <f>IFERROR(VLOOKUP(K1045,'Վարկանիշային չափորոշիչներ'!$G$6:$GE$68,4,FALSE),0)</f>
        <v>0</v>
      </c>
      <c r="AC1045" s="93">
        <f>IFERROR(VLOOKUP(L1045,'Վարկանիշային չափորոշիչներ'!$G$6:$GE$68,4,FALSE),0)</f>
        <v>0</v>
      </c>
      <c r="AD1045" s="93">
        <f>IFERROR(VLOOKUP(M1045,'Վարկանիշային չափորոշիչներ'!$G$6:$GE$68,4,FALSE),0)</f>
        <v>0</v>
      </c>
      <c r="AE1045" s="93">
        <f>IFERROR(VLOOKUP(N1045,'Վարկանիշային չափորոշիչներ'!$G$6:$GE$68,4,FALSE),0)</f>
        <v>0</v>
      </c>
      <c r="AF1045" s="93">
        <f>IFERROR(VLOOKUP(O1045,'Վարկանիշային չափորոշիչներ'!$G$6:$GE$68,4,FALSE),0)</f>
        <v>0</v>
      </c>
      <c r="AG1045" s="93">
        <f>IFERROR(VLOOKUP(P1045,'Վարկանիշային չափորոշիչներ'!$G$6:$GE$68,4,FALSE),0)</f>
        <v>0</v>
      </c>
      <c r="AH1045" s="93">
        <f>IFERROR(VLOOKUP(Q1045,'Վարկանիշային չափորոշիչներ'!$G$6:$GE$68,4,FALSE),0)</f>
        <v>0</v>
      </c>
      <c r="AI1045" s="93">
        <f>IFERROR(VLOOKUP(R1045,'Վարկանիշային չափորոշիչներ'!$G$6:$GE$68,4,FALSE),0)</f>
        <v>0</v>
      </c>
      <c r="AJ1045" s="93">
        <f>IFERROR(VLOOKUP(S1045,'Վարկանիշային չափորոշիչներ'!$G$6:$GE$68,4,FALSE),0)</f>
        <v>0</v>
      </c>
      <c r="AK1045" s="93">
        <f>IFERROR(VLOOKUP(T1045,'Վարկանիշային չափորոշիչներ'!$G$6:$GE$68,4,FALSE),0)</f>
        <v>0</v>
      </c>
      <c r="AL1045" s="93">
        <f>IFERROR(VLOOKUP(U1045,'Վարկանիշային չափորոշիչներ'!$G$6:$GE$68,4,FALSE),0)</f>
        <v>0</v>
      </c>
      <c r="AM1045" s="93">
        <f>IFERROR(VLOOKUP(V1045,'Վարկանիշային չափորոշիչներ'!$G$6:$GE$68,4,FALSE),0)</f>
        <v>0</v>
      </c>
      <c r="AN1045" s="93">
        <f t="shared" si="259"/>
        <v>0</v>
      </c>
    </row>
    <row r="1046" spans="1:40" ht="15.75" customHeight="1" outlineLevel="2">
      <c r="A1046" s="239">
        <v>1043</v>
      </c>
      <c r="B1046" s="239">
        <v>11018</v>
      </c>
      <c r="C1046" s="333" t="s">
        <v>1117</v>
      </c>
      <c r="D1046" s="240"/>
      <c r="E1046" s="240"/>
      <c r="F1046" s="242"/>
      <c r="G1046" s="242"/>
      <c r="H1046" s="242"/>
      <c r="I1046" s="112"/>
      <c r="J1046" s="112"/>
      <c r="K1046" s="94"/>
      <c r="L1046" s="94"/>
      <c r="M1046" s="94"/>
      <c r="N1046" s="94"/>
      <c r="O1046" s="94"/>
      <c r="P1046" s="94"/>
      <c r="Q1046" s="94"/>
      <c r="R1046" s="94"/>
      <c r="S1046" s="94"/>
      <c r="T1046" s="94"/>
      <c r="U1046" s="94"/>
      <c r="V1046" s="94"/>
      <c r="W1046" s="93">
        <f t="shared" si="264"/>
        <v>0</v>
      </c>
      <c r="X1046" s="108"/>
      <c r="Y1046" s="108"/>
      <c r="Z1046" s="108"/>
      <c r="AA1046" s="108"/>
      <c r="AB1046" s="93">
        <f>IFERROR(VLOOKUP(K1046,'Վարկանիշային չափորոշիչներ'!$G$6:$GE$68,4,FALSE),0)</f>
        <v>0</v>
      </c>
      <c r="AC1046" s="93">
        <f>IFERROR(VLOOKUP(L1046,'Վարկանիշային չափորոշիչներ'!$G$6:$GE$68,4,FALSE),0)</f>
        <v>0</v>
      </c>
      <c r="AD1046" s="93">
        <f>IFERROR(VLOOKUP(M1046,'Վարկանիշային չափորոշիչներ'!$G$6:$GE$68,4,FALSE),0)</f>
        <v>0</v>
      </c>
      <c r="AE1046" s="93">
        <f>IFERROR(VLOOKUP(N1046,'Վարկանիշային չափորոշիչներ'!$G$6:$GE$68,4,FALSE),0)</f>
        <v>0</v>
      </c>
      <c r="AF1046" s="93">
        <f>IFERROR(VLOOKUP(O1046,'Վարկանիշային չափորոշիչներ'!$G$6:$GE$68,4,FALSE),0)</f>
        <v>0</v>
      </c>
      <c r="AG1046" s="93">
        <f>IFERROR(VLOOKUP(P1046,'Վարկանիշային չափորոշիչներ'!$G$6:$GE$68,4,FALSE),0)</f>
        <v>0</v>
      </c>
      <c r="AH1046" s="93">
        <f>IFERROR(VLOOKUP(Q1046,'Վարկանիշային չափորոշիչներ'!$G$6:$GE$68,4,FALSE),0)</f>
        <v>0</v>
      </c>
      <c r="AI1046" s="93">
        <f>IFERROR(VLOOKUP(R1046,'Վարկանիշային չափորոշիչներ'!$G$6:$GE$68,4,FALSE),0)</f>
        <v>0</v>
      </c>
      <c r="AJ1046" s="93">
        <f>IFERROR(VLOOKUP(S1046,'Վարկանիշային չափորոշիչներ'!$G$6:$GE$68,4,FALSE),0)</f>
        <v>0</v>
      </c>
      <c r="AK1046" s="93">
        <f>IFERROR(VLOOKUP(T1046,'Վարկանիշային չափորոշիչներ'!$G$6:$GE$68,4,FALSE),0)</f>
        <v>0</v>
      </c>
      <c r="AL1046" s="93">
        <f>IFERROR(VLOOKUP(U1046,'Վարկանիշային չափորոշիչներ'!$G$6:$GE$68,4,FALSE),0)</f>
        <v>0</v>
      </c>
      <c r="AM1046" s="93">
        <f>IFERROR(VLOOKUP(V1046,'Վարկանիշային չափորոշիչներ'!$G$6:$GE$68,4,FALSE),0)</f>
        <v>0</v>
      </c>
      <c r="AN1046" s="93">
        <f t="shared" si="259"/>
        <v>0</v>
      </c>
    </row>
    <row r="1047" spans="1:40" outlineLevel="2">
      <c r="A1047" s="239">
        <v>1043</v>
      </c>
      <c r="B1047" s="239">
        <v>11020</v>
      </c>
      <c r="C1047" s="333" t="s">
        <v>1118</v>
      </c>
      <c r="D1047" s="240"/>
      <c r="E1047" s="240"/>
      <c r="F1047" s="242"/>
      <c r="G1047" s="241"/>
      <c r="H1047" s="242"/>
      <c r="I1047" s="112"/>
      <c r="J1047" s="112"/>
      <c r="K1047" s="94"/>
      <c r="L1047" s="94"/>
      <c r="M1047" s="94"/>
      <c r="N1047" s="94"/>
      <c r="O1047" s="94"/>
      <c r="P1047" s="94"/>
      <c r="Q1047" s="94"/>
      <c r="R1047" s="94"/>
      <c r="S1047" s="94"/>
      <c r="T1047" s="94"/>
      <c r="U1047" s="94"/>
      <c r="V1047" s="94"/>
      <c r="W1047" s="93">
        <f t="shared" si="264"/>
        <v>0</v>
      </c>
      <c r="X1047" s="108"/>
      <c r="Y1047" s="108"/>
      <c r="Z1047" s="108"/>
      <c r="AA1047" s="108"/>
      <c r="AB1047" s="93">
        <f>IFERROR(VLOOKUP(K1047,'Վարկանիշային չափորոշիչներ'!$G$6:$GE$68,4,FALSE),0)</f>
        <v>0</v>
      </c>
      <c r="AC1047" s="93">
        <f>IFERROR(VLOOKUP(L1047,'Վարկանիշային չափորոշիչներ'!$G$6:$GE$68,4,FALSE),0)</f>
        <v>0</v>
      </c>
      <c r="AD1047" s="93">
        <f>IFERROR(VLOOKUP(M1047,'Վարկանիշային չափորոշիչներ'!$G$6:$GE$68,4,FALSE),0)</f>
        <v>0</v>
      </c>
      <c r="AE1047" s="93">
        <f>IFERROR(VLOOKUP(N1047,'Վարկանիշային չափորոշիչներ'!$G$6:$GE$68,4,FALSE),0)</f>
        <v>0</v>
      </c>
      <c r="AF1047" s="93">
        <f>IFERROR(VLOOKUP(O1047,'Վարկանիշային չափորոշիչներ'!$G$6:$GE$68,4,FALSE),0)</f>
        <v>0</v>
      </c>
      <c r="AG1047" s="93">
        <f>IFERROR(VLOOKUP(P1047,'Վարկանիշային չափորոշիչներ'!$G$6:$GE$68,4,FALSE),0)</f>
        <v>0</v>
      </c>
      <c r="AH1047" s="93">
        <f>IFERROR(VLOOKUP(Q1047,'Վարկանիշային չափորոշիչներ'!$G$6:$GE$68,4,FALSE),0)</f>
        <v>0</v>
      </c>
      <c r="AI1047" s="93">
        <f>IFERROR(VLOOKUP(R1047,'Վարկանիշային չափորոշիչներ'!$G$6:$GE$68,4,FALSE),0)</f>
        <v>0</v>
      </c>
      <c r="AJ1047" s="93">
        <f>IFERROR(VLOOKUP(S1047,'Վարկանիշային չափորոշիչներ'!$G$6:$GE$68,4,FALSE),0)</f>
        <v>0</v>
      </c>
      <c r="AK1047" s="93">
        <f>IFERROR(VLOOKUP(T1047,'Վարկանիշային չափորոշիչներ'!$G$6:$GE$68,4,FALSE),0)</f>
        <v>0</v>
      </c>
      <c r="AL1047" s="93">
        <f>IFERROR(VLOOKUP(U1047,'Վարկանիշային չափորոշիչներ'!$G$6:$GE$68,4,FALSE),0)</f>
        <v>0</v>
      </c>
      <c r="AM1047" s="93">
        <f>IFERROR(VLOOKUP(V1047,'Վարկանիշային չափորոշիչներ'!$G$6:$GE$68,4,FALSE),0)</f>
        <v>0</v>
      </c>
      <c r="AN1047" s="93">
        <f t="shared" si="259"/>
        <v>0</v>
      </c>
    </row>
    <row r="1048" spans="1:40" ht="24" outlineLevel="2">
      <c r="A1048" s="239">
        <v>1043</v>
      </c>
      <c r="B1048" s="239">
        <v>21001</v>
      </c>
      <c r="C1048" s="333" t="s">
        <v>1119</v>
      </c>
      <c r="D1048" s="240"/>
      <c r="E1048" s="240"/>
      <c r="F1048" s="241"/>
      <c r="G1048" s="241"/>
      <c r="H1048" s="242"/>
      <c r="I1048" s="112"/>
      <c r="J1048" s="112"/>
      <c r="K1048" s="94"/>
      <c r="L1048" s="94"/>
      <c r="M1048" s="94"/>
      <c r="N1048" s="94"/>
      <c r="O1048" s="94"/>
      <c r="P1048" s="94"/>
      <c r="Q1048" s="94"/>
      <c r="R1048" s="94"/>
      <c r="S1048" s="94"/>
      <c r="T1048" s="94"/>
      <c r="U1048" s="94"/>
      <c r="V1048" s="94"/>
      <c r="W1048" s="93">
        <f t="shared" si="264"/>
        <v>0</v>
      </c>
      <c r="X1048" s="108"/>
      <c r="Y1048" s="108"/>
      <c r="Z1048" s="108"/>
      <c r="AA1048" s="108"/>
      <c r="AB1048" s="93">
        <f>IFERROR(VLOOKUP(K1048,'Վարկանիշային չափորոշիչներ'!$G$6:$GE$68,4,FALSE),0)</f>
        <v>0</v>
      </c>
      <c r="AC1048" s="93">
        <f>IFERROR(VLOOKUP(L1048,'Վարկանիշային չափորոշիչներ'!$G$6:$GE$68,4,FALSE),0)</f>
        <v>0</v>
      </c>
      <c r="AD1048" s="93">
        <f>IFERROR(VLOOKUP(M1048,'Վարկանիշային չափորոշիչներ'!$G$6:$GE$68,4,FALSE),0)</f>
        <v>0</v>
      </c>
      <c r="AE1048" s="93">
        <f>IFERROR(VLOOKUP(N1048,'Վարկանիշային չափորոշիչներ'!$G$6:$GE$68,4,FALSE),0)</f>
        <v>0</v>
      </c>
      <c r="AF1048" s="93">
        <f>IFERROR(VLOOKUP(O1048,'Վարկանիշային չափորոշիչներ'!$G$6:$GE$68,4,FALSE),0)</f>
        <v>0</v>
      </c>
      <c r="AG1048" s="93">
        <f>IFERROR(VLOOKUP(P1048,'Վարկանիշային չափորոշիչներ'!$G$6:$GE$68,4,FALSE),0)</f>
        <v>0</v>
      </c>
      <c r="AH1048" s="93">
        <f>IFERROR(VLOOKUP(Q1048,'Վարկանիշային չափորոշիչներ'!$G$6:$GE$68,4,FALSE),0)</f>
        <v>0</v>
      </c>
      <c r="AI1048" s="93">
        <f>IFERROR(VLOOKUP(R1048,'Վարկանիշային չափորոշիչներ'!$G$6:$GE$68,4,FALSE),0)</f>
        <v>0</v>
      </c>
      <c r="AJ1048" s="93">
        <f>IFERROR(VLOOKUP(S1048,'Վարկանիշային չափորոշիչներ'!$G$6:$GE$68,4,FALSE),0)</f>
        <v>0</v>
      </c>
      <c r="AK1048" s="93">
        <f>IFERROR(VLOOKUP(T1048,'Վարկանիշային չափորոշիչներ'!$G$6:$GE$68,4,FALSE),0)</f>
        <v>0</v>
      </c>
      <c r="AL1048" s="93">
        <f>IFERROR(VLOOKUP(U1048,'Վարկանիշային չափորոշիչներ'!$G$6:$GE$68,4,FALSE),0)</f>
        <v>0</v>
      </c>
      <c r="AM1048" s="93">
        <f>IFERROR(VLOOKUP(V1048,'Վարկանիշային չափորոշիչներ'!$G$6:$GE$68,4,FALSE),0)</f>
        <v>0</v>
      </c>
      <c r="AN1048" s="93">
        <f t="shared" si="259"/>
        <v>0</v>
      </c>
    </row>
    <row r="1049" spans="1:40" ht="36" outlineLevel="2">
      <c r="A1049" s="239">
        <v>1043</v>
      </c>
      <c r="B1049" s="239">
        <v>31004</v>
      </c>
      <c r="C1049" s="333" t="s">
        <v>144</v>
      </c>
      <c r="D1049" s="240"/>
      <c r="E1049" s="240"/>
      <c r="F1049" s="241"/>
      <c r="G1049" s="241"/>
      <c r="H1049" s="242"/>
      <c r="I1049" s="112"/>
      <c r="J1049" s="112"/>
      <c r="K1049" s="94"/>
      <c r="L1049" s="94"/>
      <c r="M1049" s="94"/>
      <c r="N1049" s="94"/>
      <c r="O1049" s="94"/>
      <c r="P1049" s="94"/>
      <c r="Q1049" s="94"/>
      <c r="R1049" s="94"/>
      <c r="S1049" s="94"/>
      <c r="T1049" s="94"/>
      <c r="U1049" s="94"/>
      <c r="V1049" s="94"/>
      <c r="W1049" s="93">
        <f t="shared" si="264"/>
        <v>0</v>
      </c>
      <c r="X1049" s="108"/>
      <c r="Y1049" s="108"/>
      <c r="Z1049" s="108"/>
      <c r="AA1049" s="108"/>
      <c r="AB1049" s="93">
        <f>IFERROR(VLOOKUP(K1049,'Վարկանիշային չափորոշիչներ'!$G$6:$GE$68,4,FALSE),0)</f>
        <v>0</v>
      </c>
      <c r="AC1049" s="93">
        <f>IFERROR(VLOOKUP(L1049,'Վարկանիշային չափորոշիչներ'!$G$6:$GE$68,4,FALSE),0)</f>
        <v>0</v>
      </c>
      <c r="AD1049" s="93">
        <f>IFERROR(VLOOKUP(M1049,'Վարկանիշային չափորոշիչներ'!$G$6:$GE$68,4,FALSE),0)</f>
        <v>0</v>
      </c>
      <c r="AE1049" s="93">
        <f>IFERROR(VLOOKUP(N1049,'Վարկանիշային չափորոշիչներ'!$G$6:$GE$68,4,FALSE),0)</f>
        <v>0</v>
      </c>
      <c r="AF1049" s="93">
        <f>IFERROR(VLOOKUP(O1049,'Վարկանիշային չափորոշիչներ'!$G$6:$GE$68,4,FALSE),0)</f>
        <v>0</v>
      </c>
      <c r="AG1049" s="93">
        <f>IFERROR(VLOOKUP(P1049,'Վարկանիշային չափորոշիչներ'!$G$6:$GE$68,4,FALSE),0)</f>
        <v>0</v>
      </c>
      <c r="AH1049" s="93">
        <f>IFERROR(VLOOKUP(Q1049,'Վարկանիշային չափորոշիչներ'!$G$6:$GE$68,4,FALSE),0)</f>
        <v>0</v>
      </c>
      <c r="AI1049" s="93">
        <f>IFERROR(VLOOKUP(R1049,'Վարկանիշային չափորոշիչներ'!$G$6:$GE$68,4,FALSE),0)</f>
        <v>0</v>
      </c>
      <c r="AJ1049" s="93">
        <f>IFERROR(VLOOKUP(S1049,'Վարկանիշային չափորոշիչներ'!$G$6:$GE$68,4,FALSE),0)</f>
        <v>0</v>
      </c>
      <c r="AK1049" s="93">
        <f>IFERROR(VLOOKUP(T1049,'Վարկանիշային չափորոշիչներ'!$G$6:$GE$68,4,FALSE),0)</f>
        <v>0</v>
      </c>
      <c r="AL1049" s="93">
        <f>IFERROR(VLOOKUP(U1049,'Վարկանիշային չափորոշիչներ'!$G$6:$GE$68,4,FALSE),0)</f>
        <v>0</v>
      </c>
      <c r="AM1049" s="93">
        <f>IFERROR(VLOOKUP(V1049,'Վարկանիշային չափորոշիչներ'!$G$6:$GE$68,4,FALSE),0)</f>
        <v>0</v>
      </c>
      <c r="AN1049" s="93">
        <f t="shared" si="259"/>
        <v>0</v>
      </c>
    </row>
    <row r="1050" spans="1:40" ht="24" outlineLevel="1">
      <c r="A1050" s="236">
        <v>1100</v>
      </c>
      <c r="B1050" s="283"/>
      <c r="C1050" s="366" t="s">
        <v>1120</v>
      </c>
      <c r="D1050" s="237">
        <f>SUM(D1051:D1054)</f>
        <v>0</v>
      </c>
      <c r="E1050" s="237">
        <f>SUM(E1051:E1054)</f>
        <v>0</v>
      </c>
      <c r="F1050" s="238">
        <f t="shared" ref="F1050:H1050" si="265">SUM(F1051:F1054)</f>
        <v>0</v>
      </c>
      <c r="G1050" s="238">
        <f t="shared" si="265"/>
        <v>0</v>
      </c>
      <c r="H1050" s="238">
        <f t="shared" si="265"/>
        <v>0</v>
      </c>
      <c r="I1050" s="114" t="s">
        <v>79</v>
      </c>
      <c r="J1050" s="114" t="s">
        <v>79</v>
      </c>
      <c r="K1050" s="114" t="s">
        <v>79</v>
      </c>
      <c r="L1050" s="114" t="s">
        <v>79</v>
      </c>
      <c r="M1050" s="114" t="s">
        <v>79</v>
      </c>
      <c r="N1050" s="114" t="s">
        <v>79</v>
      </c>
      <c r="O1050" s="114" t="s">
        <v>79</v>
      </c>
      <c r="P1050" s="114" t="s">
        <v>79</v>
      </c>
      <c r="Q1050" s="114" t="s">
        <v>79</v>
      </c>
      <c r="R1050" s="114" t="s">
        <v>79</v>
      </c>
      <c r="S1050" s="114" t="s">
        <v>79</v>
      </c>
      <c r="T1050" s="114" t="s">
        <v>79</v>
      </c>
      <c r="U1050" s="114" t="s">
        <v>79</v>
      </c>
      <c r="V1050" s="114" t="s">
        <v>79</v>
      </c>
      <c r="W1050" s="114" t="s">
        <v>79</v>
      </c>
      <c r="X1050" s="108"/>
      <c r="Y1050" s="108"/>
      <c r="Z1050" s="108"/>
      <c r="AA1050" s="108"/>
      <c r="AB1050" s="93">
        <f>IFERROR(VLOOKUP(K1050,'Վարկանիշային չափորոշիչներ'!$G$6:$GE$68,4,FALSE),0)</f>
        <v>0</v>
      </c>
      <c r="AC1050" s="93">
        <f>IFERROR(VLOOKUP(L1050,'Վարկանիշային չափորոշիչներ'!$G$6:$GE$68,4,FALSE),0)</f>
        <v>0</v>
      </c>
      <c r="AD1050" s="93">
        <f>IFERROR(VLOOKUP(M1050,'Վարկանիշային չափորոշիչներ'!$G$6:$GE$68,4,FALSE),0)</f>
        <v>0</v>
      </c>
      <c r="AE1050" s="93">
        <f>IFERROR(VLOOKUP(N1050,'Վարկանիշային չափորոշիչներ'!$G$6:$GE$68,4,FALSE),0)</f>
        <v>0</v>
      </c>
      <c r="AF1050" s="93">
        <f>IFERROR(VLOOKUP(O1050,'Վարկանիշային չափորոշիչներ'!$G$6:$GE$68,4,FALSE),0)</f>
        <v>0</v>
      </c>
      <c r="AG1050" s="93">
        <f>IFERROR(VLOOKUP(P1050,'Վարկանիշային չափորոշիչներ'!$G$6:$GE$68,4,FALSE),0)</f>
        <v>0</v>
      </c>
      <c r="AH1050" s="93">
        <f>IFERROR(VLOOKUP(Q1050,'Վարկանիշային չափորոշիչներ'!$G$6:$GE$68,4,FALSE),0)</f>
        <v>0</v>
      </c>
      <c r="AI1050" s="93">
        <f>IFERROR(VLOOKUP(R1050,'Վարկանիշային չափորոշիչներ'!$G$6:$GE$68,4,FALSE),0)</f>
        <v>0</v>
      </c>
      <c r="AJ1050" s="93">
        <f>IFERROR(VLOOKUP(S1050,'Վարկանիշային չափորոշիչներ'!$G$6:$GE$68,4,FALSE),0)</f>
        <v>0</v>
      </c>
      <c r="AK1050" s="93">
        <f>IFERROR(VLOOKUP(T1050,'Վարկանիշային չափորոշիչներ'!$G$6:$GE$68,4,FALSE),0)</f>
        <v>0</v>
      </c>
      <c r="AL1050" s="93">
        <f>IFERROR(VLOOKUP(U1050,'Վարկանիշային չափորոշիչներ'!$G$6:$GE$68,4,FALSE),0)</f>
        <v>0</v>
      </c>
      <c r="AM1050" s="93">
        <f>IFERROR(VLOOKUP(V1050,'Վարկանիշային չափորոշիչներ'!$G$6:$GE$68,4,FALSE),0)</f>
        <v>0</v>
      </c>
      <c r="AN1050" s="93">
        <f t="shared" si="259"/>
        <v>0</v>
      </c>
    </row>
    <row r="1051" spans="1:40" ht="48" outlineLevel="2">
      <c r="A1051" s="239">
        <v>1100</v>
      </c>
      <c r="B1051" s="239">
        <v>11001</v>
      </c>
      <c r="C1051" s="333" t="s">
        <v>1121</v>
      </c>
      <c r="D1051" s="240"/>
      <c r="E1051" s="240"/>
      <c r="F1051" s="276"/>
      <c r="G1051" s="242"/>
      <c r="H1051" s="242"/>
      <c r="I1051" s="112"/>
      <c r="J1051" s="112"/>
      <c r="K1051" s="94"/>
      <c r="L1051" s="94"/>
      <c r="M1051" s="94"/>
      <c r="N1051" s="94"/>
      <c r="O1051" s="94"/>
      <c r="P1051" s="94"/>
      <c r="Q1051" s="94"/>
      <c r="R1051" s="94"/>
      <c r="S1051" s="94"/>
      <c r="T1051" s="94"/>
      <c r="U1051" s="94"/>
      <c r="V1051" s="94"/>
      <c r="W1051" s="93">
        <f>AN1051</f>
        <v>0</v>
      </c>
      <c r="X1051" s="108"/>
      <c r="Y1051" s="108"/>
      <c r="Z1051" s="108"/>
      <c r="AA1051" s="108"/>
      <c r="AB1051" s="93">
        <f>IFERROR(VLOOKUP(K1051,'Վարկանիշային չափորոշիչներ'!$G$6:$GE$68,4,FALSE),0)</f>
        <v>0</v>
      </c>
      <c r="AC1051" s="93">
        <f>IFERROR(VLOOKUP(L1051,'Վարկանիշային չափորոշիչներ'!$G$6:$GE$68,4,FALSE),0)</f>
        <v>0</v>
      </c>
      <c r="AD1051" s="93">
        <f>IFERROR(VLOOKUP(M1051,'Վարկանիշային չափորոշիչներ'!$G$6:$GE$68,4,FALSE),0)</f>
        <v>0</v>
      </c>
      <c r="AE1051" s="93">
        <f>IFERROR(VLOOKUP(N1051,'Վարկանիշային չափորոշիչներ'!$G$6:$GE$68,4,FALSE),0)</f>
        <v>0</v>
      </c>
      <c r="AF1051" s="93">
        <f>IFERROR(VLOOKUP(O1051,'Վարկանիշային չափորոշիչներ'!$G$6:$GE$68,4,FALSE),0)</f>
        <v>0</v>
      </c>
      <c r="AG1051" s="93">
        <f>IFERROR(VLOOKUP(P1051,'Վարկանիշային չափորոշիչներ'!$G$6:$GE$68,4,FALSE),0)</f>
        <v>0</v>
      </c>
      <c r="AH1051" s="93">
        <f>IFERROR(VLOOKUP(Q1051,'Վարկանիշային չափորոշիչներ'!$G$6:$GE$68,4,FALSE),0)</f>
        <v>0</v>
      </c>
      <c r="AI1051" s="93">
        <f>IFERROR(VLOOKUP(R1051,'Վարկանիշային չափորոշիչներ'!$G$6:$GE$68,4,FALSE),0)</f>
        <v>0</v>
      </c>
      <c r="AJ1051" s="93">
        <f>IFERROR(VLOOKUP(S1051,'Վարկանիշային չափորոշիչներ'!$G$6:$GE$68,4,FALSE),0)</f>
        <v>0</v>
      </c>
      <c r="AK1051" s="93">
        <f>IFERROR(VLOOKUP(T1051,'Վարկանիշային չափորոշիչներ'!$G$6:$GE$68,4,FALSE),0)</f>
        <v>0</v>
      </c>
      <c r="AL1051" s="93">
        <f>IFERROR(VLOOKUP(U1051,'Վարկանիշային չափորոշիչներ'!$G$6:$GE$68,4,FALSE),0)</f>
        <v>0</v>
      </c>
      <c r="AM1051" s="93">
        <f>IFERROR(VLOOKUP(V1051,'Վարկանիշային չափորոշիչներ'!$G$6:$GE$68,4,FALSE),0)</f>
        <v>0</v>
      </c>
      <c r="AN1051" s="93">
        <f t="shared" si="259"/>
        <v>0</v>
      </c>
    </row>
    <row r="1052" spans="1:40" ht="36" outlineLevel="2">
      <c r="A1052" s="239">
        <v>1100</v>
      </c>
      <c r="B1052" s="239">
        <v>11005</v>
      </c>
      <c r="C1052" s="333" t="s">
        <v>1122</v>
      </c>
      <c r="D1052" s="240"/>
      <c r="E1052" s="240"/>
      <c r="F1052" s="241"/>
      <c r="G1052" s="242"/>
      <c r="H1052" s="242"/>
      <c r="I1052" s="112"/>
      <c r="J1052" s="112"/>
      <c r="K1052" s="94"/>
      <c r="L1052" s="94"/>
      <c r="M1052" s="94"/>
      <c r="N1052" s="94"/>
      <c r="O1052" s="94"/>
      <c r="P1052" s="94"/>
      <c r="Q1052" s="94"/>
      <c r="R1052" s="94"/>
      <c r="S1052" s="94"/>
      <c r="T1052" s="94"/>
      <c r="U1052" s="94"/>
      <c r="V1052" s="94"/>
      <c r="W1052" s="93">
        <f>AN1052</f>
        <v>0</v>
      </c>
      <c r="X1052" s="108"/>
      <c r="Y1052" s="108"/>
      <c r="Z1052" s="108"/>
      <c r="AA1052" s="108"/>
      <c r="AB1052" s="93">
        <f>IFERROR(VLOOKUP(K1052,'Վարկանիշային չափորոշիչներ'!$G$6:$GE$68,4,FALSE),0)</f>
        <v>0</v>
      </c>
      <c r="AC1052" s="93">
        <f>IFERROR(VLOOKUP(L1052,'Վարկանիշային չափորոշիչներ'!$G$6:$GE$68,4,FALSE),0)</f>
        <v>0</v>
      </c>
      <c r="AD1052" s="93">
        <f>IFERROR(VLOOKUP(M1052,'Վարկանիշային չափորոշիչներ'!$G$6:$GE$68,4,FALSE),0)</f>
        <v>0</v>
      </c>
      <c r="AE1052" s="93">
        <f>IFERROR(VLOOKUP(N1052,'Վարկանիշային չափորոշիչներ'!$G$6:$GE$68,4,FALSE),0)</f>
        <v>0</v>
      </c>
      <c r="AF1052" s="93">
        <f>IFERROR(VLOOKUP(O1052,'Վարկանիշային չափորոշիչներ'!$G$6:$GE$68,4,FALSE),0)</f>
        <v>0</v>
      </c>
      <c r="AG1052" s="93">
        <f>IFERROR(VLOOKUP(P1052,'Վարկանիշային չափորոշիչներ'!$G$6:$GE$68,4,FALSE),0)</f>
        <v>0</v>
      </c>
      <c r="AH1052" s="93">
        <f>IFERROR(VLOOKUP(Q1052,'Վարկանիշային չափորոշիչներ'!$G$6:$GE$68,4,FALSE),0)</f>
        <v>0</v>
      </c>
      <c r="AI1052" s="93">
        <f>IFERROR(VLOOKUP(R1052,'Վարկանիշային չափորոշիչներ'!$G$6:$GE$68,4,FALSE),0)</f>
        <v>0</v>
      </c>
      <c r="AJ1052" s="93">
        <f>IFERROR(VLOOKUP(S1052,'Վարկանիշային չափորոշիչներ'!$G$6:$GE$68,4,FALSE),0)</f>
        <v>0</v>
      </c>
      <c r="AK1052" s="93">
        <f>IFERROR(VLOOKUP(T1052,'Վարկանիշային չափորոշիչներ'!$G$6:$GE$68,4,FALSE),0)</f>
        <v>0</v>
      </c>
      <c r="AL1052" s="93">
        <f>IFERROR(VLOOKUP(U1052,'Վարկանիշային չափորոշիչներ'!$G$6:$GE$68,4,FALSE),0)</f>
        <v>0</v>
      </c>
      <c r="AM1052" s="93">
        <f>IFERROR(VLOOKUP(V1052,'Վարկանիշային չափորոշիչներ'!$G$6:$GE$68,4,FALSE),0)</f>
        <v>0</v>
      </c>
      <c r="AN1052" s="93">
        <f t="shared" si="259"/>
        <v>0</v>
      </c>
    </row>
    <row r="1053" spans="1:40" ht="36" outlineLevel="2">
      <c r="A1053" s="239">
        <v>1100</v>
      </c>
      <c r="B1053" s="239">
        <v>31001</v>
      </c>
      <c r="C1053" s="333" t="s">
        <v>1123</v>
      </c>
      <c r="D1053" s="248"/>
      <c r="E1053" s="248"/>
      <c r="F1053" s="241"/>
      <c r="G1053" s="259"/>
      <c r="H1053" s="242"/>
      <c r="I1053" s="112"/>
      <c r="J1053" s="112"/>
      <c r="K1053" s="94"/>
      <c r="L1053" s="94"/>
      <c r="M1053" s="94"/>
      <c r="N1053" s="94"/>
      <c r="O1053" s="94"/>
      <c r="P1053" s="94"/>
      <c r="Q1053" s="94"/>
      <c r="R1053" s="94"/>
      <c r="S1053" s="94"/>
      <c r="T1053" s="94"/>
      <c r="U1053" s="94"/>
      <c r="V1053" s="94"/>
      <c r="W1053" s="93">
        <f>AN1053</f>
        <v>0</v>
      </c>
      <c r="X1053" s="108"/>
      <c r="Y1053" s="108"/>
      <c r="Z1053" s="108"/>
      <c r="AA1053" s="108"/>
      <c r="AB1053" s="93">
        <f>IFERROR(VLOOKUP(K1053,'Վարկանիշային չափորոշիչներ'!$G$6:$GE$68,4,FALSE),0)</f>
        <v>0</v>
      </c>
      <c r="AC1053" s="93">
        <f>IFERROR(VLOOKUP(L1053,'Վարկանիշային չափորոշիչներ'!$G$6:$GE$68,4,FALSE),0)</f>
        <v>0</v>
      </c>
      <c r="AD1053" s="93">
        <f>IFERROR(VLOOKUP(M1053,'Վարկանիշային չափորոշիչներ'!$G$6:$GE$68,4,FALSE),0)</f>
        <v>0</v>
      </c>
      <c r="AE1053" s="93">
        <f>IFERROR(VLOOKUP(N1053,'Վարկանիշային չափորոշիչներ'!$G$6:$GE$68,4,FALSE),0)</f>
        <v>0</v>
      </c>
      <c r="AF1053" s="93">
        <f>IFERROR(VLOOKUP(O1053,'Վարկանիշային չափորոշիչներ'!$G$6:$GE$68,4,FALSE),0)</f>
        <v>0</v>
      </c>
      <c r="AG1053" s="93">
        <f>IFERROR(VLOOKUP(P1053,'Վարկանիշային չափորոշիչներ'!$G$6:$GE$68,4,FALSE),0)</f>
        <v>0</v>
      </c>
      <c r="AH1053" s="93">
        <f>IFERROR(VLOOKUP(Q1053,'Վարկանիշային չափորոշիչներ'!$G$6:$GE$68,4,FALSE),0)</f>
        <v>0</v>
      </c>
      <c r="AI1053" s="93">
        <f>IFERROR(VLOOKUP(R1053,'Վարկանիշային չափորոշիչներ'!$G$6:$GE$68,4,FALSE),0)</f>
        <v>0</v>
      </c>
      <c r="AJ1053" s="93">
        <f>IFERROR(VLOOKUP(S1053,'Վարկանիշային չափորոշիչներ'!$G$6:$GE$68,4,FALSE),0)</f>
        <v>0</v>
      </c>
      <c r="AK1053" s="93">
        <f>IFERROR(VLOOKUP(T1053,'Վարկանիշային չափորոշիչներ'!$G$6:$GE$68,4,FALSE),0)</f>
        <v>0</v>
      </c>
      <c r="AL1053" s="93">
        <f>IFERROR(VLOOKUP(U1053,'Վարկանիշային չափորոշիչներ'!$G$6:$GE$68,4,FALSE),0)</f>
        <v>0</v>
      </c>
      <c r="AM1053" s="93">
        <f>IFERROR(VLOOKUP(V1053,'Վարկանիշային չափորոշիչներ'!$G$6:$GE$68,4,FALSE),0)</f>
        <v>0</v>
      </c>
      <c r="AN1053" s="93">
        <f t="shared" si="259"/>
        <v>0</v>
      </c>
    </row>
    <row r="1054" spans="1:40" ht="24.75" outlineLevel="2">
      <c r="A1054" s="239">
        <v>1100</v>
      </c>
      <c r="B1054" s="239">
        <v>32001</v>
      </c>
      <c r="C1054" s="372" t="s">
        <v>1124</v>
      </c>
      <c r="D1054" s="285"/>
      <c r="E1054" s="263"/>
      <c r="F1054" s="241"/>
      <c r="G1054" s="242"/>
      <c r="H1054" s="242"/>
      <c r="I1054" s="112"/>
      <c r="J1054" s="112"/>
      <c r="K1054" s="94"/>
      <c r="L1054" s="94"/>
      <c r="M1054" s="94"/>
      <c r="N1054" s="94"/>
      <c r="O1054" s="94"/>
      <c r="P1054" s="94"/>
      <c r="Q1054" s="94"/>
      <c r="R1054" s="94"/>
      <c r="S1054" s="94"/>
      <c r="T1054" s="94"/>
      <c r="U1054" s="94"/>
      <c r="V1054" s="94"/>
      <c r="W1054" s="93">
        <f>AN1054</f>
        <v>0</v>
      </c>
      <c r="X1054" s="108"/>
      <c r="Y1054" s="108"/>
      <c r="Z1054" s="108"/>
      <c r="AA1054" s="108"/>
      <c r="AB1054" s="93">
        <f>IFERROR(VLOOKUP(K1054,'Վարկանիշային չափորոշիչներ'!$G$6:$GE$68,4,FALSE),0)</f>
        <v>0</v>
      </c>
      <c r="AC1054" s="93">
        <f>IFERROR(VLOOKUP(L1054,'Վարկանիշային չափորոշիչներ'!$G$6:$GE$68,4,FALSE),0)</f>
        <v>0</v>
      </c>
      <c r="AD1054" s="93">
        <f>IFERROR(VLOOKUP(M1054,'Վարկանիշային չափորոշիչներ'!$G$6:$GE$68,4,FALSE),0)</f>
        <v>0</v>
      </c>
      <c r="AE1054" s="93">
        <f>IFERROR(VLOOKUP(N1054,'Վարկանիշային չափորոշիչներ'!$G$6:$GE$68,4,FALSE),0)</f>
        <v>0</v>
      </c>
      <c r="AF1054" s="93">
        <f>IFERROR(VLOOKUP(O1054,'Վարկանիշային չափորոշիչներ'!$G$6:$GE$68,4,FALSE),0)</f>
        <v>0</v>
      </c>
      <c r="AG1054" s="93">
        <f>IFERROR(VLOOKUP(P1054,'Վարկանիշային չափորոշիչներ'!$G$6:$GE$68,4,FALSE),0)</f>
        <v>0</v>
      </c>
      <c r="AH1054" s="93">
        <f>IFERROR(VLOOKUP(Q1054,'Վարկանիշային չափորոշիչներ'!$G$6:$GE$68,4,FALSE),0)</f>
        <v>0</v>
      </c>
      <c r="AI1054" s="93">
        <f>IFERROR(VLOOKUP(R1054,'Վարկանիշային չափորոշիչներ'!$G$6:$GE$68,4,FALSE),0)</f>
        <v>0</v>
      </c>
      <c r="AJ1054" s="93">
        <f>IFERROR(VLOOKUP(S1054,'Վարկանիշային չափորոշիչներ'!$G$6:$GE$68,4,FALSE),0)</f>
        <v>0</v>
      </c>
      <c r="AK1054" s="93">
        <f>IFERROR(VLOOKUP(T1054,'Վարկանիշային չափորոշիչներ'!$G$6:$GE$68,4,FALSE),0)</f>
        <v>0</v>
      </c>
      <c r="AL1054" s="93">
        <f>IFERROR(VLOOKUP(U1054,'Վարկանիշային չափորոշիչներ'!$G$6:$GE$68,4,FALSE),0)</f>
        <v>0</v>
      </c>
      <c r="AM1054" s="93">
        <f>IFERROR(VLOOKUP(V1054,'Վարկանիշային չափորոշիչներ'!$G$6:$GE$68,4,FALSE),0)</f>
        <v>0</v>
      </c>
      <c r="AN1054" s="93">
        <f t="shared" si="259"/>
        <v>0</v>
      </c>
    </row>
    <row r="1055" spans="1:40" outlineLevel="1">
      <c r="A1055" s="236">
        <v>1220</v>
      </c>
      <c r="B1055" s="283"/>
      <c r="C1055" s="366" t="s">
        <v>1125</v>
      </c>
      <c r="D1055" s="237">
        <f>SUM(D1056:D1059)</f>
        <v>0</v>
      </c>
      <c r="E1055" s="237">
        <f>SUM(E1056:E1059)</f>
        <v>0</v>
      </c>
      <c r="F1055" s="238">
        <f t="shared" ref="F1055:H1055" si="266">SUM(F1056:F1059)</f>
        <v>0</v>
      </c>
      <c r="G1055" s="238">
        <f t="shared" si="266"/>
        <v>0</v>
      </c>
      <c r="H1055" s="238">
        <f t="shared" si="266"/>
        <v>0</v>
      </c>
      <c r="I1055" s="114" t="s">
        <v>79</v>
      </c>
      <c r="J1055" s="114" t="s">
        <v>79</v>
      </c>
      <c r="K1055" s="114" t="s">
        <v>79</v>
      </c>
      <c r="L1055" s="114" t="s">
        <v>79</v>
      </c>
      <c r="M1055" s="114" t="s">
        <v>79</v>
      </c>
      <c r="N1055" s="114" t="s">
        <v>79</v>
      </c>
      <c r="O1055" s="114" t="s">
        <v>79</v>
      </c>
      <c r="P1055" s="114" t="s">
        <v>79</v>
      </c>
      <c r="Q1055" s="114" t="s">
        <v>79</v>
      </c>
      <c r="R1055" s="114" t="s">
        <v>79</v>
      </c>
      <c r="S1055" s="114" t="s">
        <v>79</v>
      </c>
      <c r="T1055" s="114" t="s">
        <v>79</v>
      </c>
      <c r="U1055" s="114" t="s">
        <v>79</v>
      </c>
      <c r="V1055" s="114" t="s">
        <v>79</v>
      </c>
      <c r="W1055" s="114" t="s">
        <v>79</v>
      </c>
      <c r="X1055" s="108"/>
      <c r="Y1055" s="108"/>
      <c r="Z1055" s="108"/>
      <c r="AA1055" s="108"/>
      <c r="AB1055" s="93">
        <f>IFERROR(VLOOKUP(K1055,'Վարկանիշային չափորոշիչներ'!$G$6:$GE$68,4,FALSE),0)</f>
        <v>0</v>
      </c>
      <c r="AC1055" s="93">
        <f>IFERROR(VLOOKUP(L1055,'Վարկանիշային չափորոշիչներ'!$G$6:$GE$68,4,FALSE),0)</f>
        <v>0</v>
      </c>
      <c r="AD1055" s="93">
        <f>IFERROR(VLOOKUP(M1055,'Վարկանիշային չափորոշիչներ'!$G$6:$GE$68,4,FALSE),0)</f>
        <v>0</v>
      </c>
      <c r="AE1055" s="93">
        <f>IFERROR(VLOOKUP(N1055,'Վարկանիշային չափորոշիչներ'!$G$6:$GE$68,4,FALSE),0)</f>
        <v>0</v>
      </c>
      <c r="AF1055" s="93">
        <f>IFERROR(VLOOKUP(O1055,'Վարկանիշային չափորոշիչներ'!$G$6:$GE$68,4,FALSE),0)</f>
        <v>0</v>
      </c>
      <c r="AG1055" s="93">
        <f>IFERROR(VLOOKUP(P1055,'Վարկանիշային չափորոշիչներ'!$G$6:$GE$68,4,FALSE),0)</f>
        <v>0</v>
      </c>
      <c r="AH1055" s="93">
        <f>IFERROR(VLOOKUP(Q1055,'Վարկանիշային չափորոշիչներ'!$G$6:$GE$68,4,FALSE),0)</f>
        <v>0</v>
      </c>
      <c r="AI1055" s="93">
        <f>IFERROR(VLOOKUP(R1055,'Վարկանիշային չափորոշիչներ'!$G$6:$GE$68,4,FALSE),0)</f>
        <v>0</v>
      </c>
      <c r="AJ1055" s="93">
        <f>IFERROR(VLOOKUP(S1055,'Վարկանիշային չափորոշիչներ'!$G$6:$GE$68,4,FALSE),0)</f>
        <v>0</v>
      </c>
      <c r="AK1055" s="93">
        <f>IFERROR(VLOOKUP(T1055,'Վարկանիշային չափորոշիչներ'!$G$6:$GE$68,4,FALSE),0)</f>
        <v>0</v>
      </c>
      <c r="AL1055" s="93">
        <f>IFERROR(VLOOKUP(U1055,'Վարկանիշային չափորոշիչներ'!$G$6:$GE$68,4,FALSE),0)</f>
        <v>0</v>
      </c>
      <c r="AM1055" s="93">
        <f>IFERROR(VLOOKUP(V1055,'Վարկանիշային չափորոշիչներ'!$G$6:$GE$68,4,FALSE),0)</f>
        <v>0</v>
      </c>
      <c r="AN1055" s="93">
        <f t="shared" si="259"/>
        <v>0</v>
      </c>
    </row>
    <row r="1056" spans="1:40" ht="24" outlineLevel="2">
      <c r="A1056" s="239">
        <v>1220</v>
      </c>
      <c r="B1056" s="239">
        <v>11001</v>
      </c>
      <c r="C1056" s="333" t="s">
        <v>1126</v>
      </c>
      <c r="D1056" s="240"/>
      <c r="E1056" s="240"/>
      <c r="F1056" s="242"/>
      <c r="G1056" s="242"/>
      <c r="H1056" s="242"/>
      <c r="I1056" s="112"/>
      <c r="J1056" s="112"/>
      <c r="K1056" s="94"/>
      <c r="L1056" s="94"/>
      <c r="M1056" s="94"/>
      <c r="N1056" s="94"/>
      <c r="O1056" s="94"/>
      <c r="P1056" s="94"/>
      <c r="Q1056" s="94"/>
      <c r="R1056" s="94"/>
      <c r="S1056" s="94"/>
      <c r="T1056" s="94"/>
      <c r="U1056" s="94"/>
      <c r="V1056" s="94"/>
      <c r="W1056" s="93">
        <f>AN1056</f>
        <v>0</v>
      </c>
      <c r="X1056" s="108"/>
      <c r="Y1056" s="108"/>
      <c r="Z1056" s="108"/>
      <c r="AA1056" s="108"/>
      <c r="AB1056" s="93">
        <f>IFERROR(VLOOKUP(K1056,'Վարկանիշային չափորոշիչներ'!$G$6:$GE$68,4,FALSE),0)</f>
        <v>0</v>
      </c>
      <c r="AC1056" s="93">
        <f>IFERROR(VLOOKUP(L1056,'Վարկանիշային չափորոշիչներ'!$G$6:$GE$68,4,FALSE),0)</f>
        <v>0</v>
      </c>
      <c r="AD1056" s="93">
        <f>IFERROR(VLOOKUP(M1056,'Վարկանիշային չափորոշիչներ'!$G$6:$GE$68,4,FALSE),0)</f>
        <v>0</v>
      </c>
      <c r="AE1056" s="93">
        <f>IFERROR(VLOOKUP(N1056,'Վարկանիշային չափորոշիչներ'!$G$6:$GE$68,4,FALSE),0)</f>
        <v>0</v>
      </c>
      <c r="AF1056" s="93">
        <f>IFERROR(VLOOKUP(O1056,'Վարկանիշային չափորոշիչներ'!$G$6:$GE$68,4,FALSE),0)</f>
        <v>0</v>
      </c>
      <c r="AG1056" s="93">
        <f>IFERROR(VLOOKUP(P1056,'Վարկանիշային չափորոշիչներ'!$G$6:$GE$68,4,FALSE),0)</f>
        <v>0</v>
      </c>
      <c r="AH1056" s="93">
        <f>IFERROR(VLOOKUP(Q1056,'Վարկանիշային չափորոշիչներ'!$G$6:$GE$68,4,FALSE),0)</f>
        <v>0</v>
      </c>
      <c r="AI1056" s="93">
        <f>IFERROR(VLOOKUP(R1056,'Վարկանիշային չափորոշիչներ'!$G$6:$GE$68,4,FALSE),0)</f>
        <v>0</v>
      </c>
      <c r="AJ1056" s="93">
        <f>IFERROR(VLOOKUP(S1056,'Վարկանիշային չափորոշիչներ'!$G$6:$GE$68,4,FALSE),0)</f>
        <v>0</v>
      </c>
      <c r="AK1056" s="93">
        <f>IFERROR(VLOOKUP(T1056,'Վարկանիշային չափորոշիչներ'!$G$6:$GE$68,4,FALSE),0)</f>
        <v>0</v>
      </c>
      <c r="AL1056" s="93">
        <f>IFERROR(VLOOKUP(U1056,'Վարկանիշային չափորոշիչներ'!$G$6:$GE$68,4,FALSE),0)</f>
        <v>0</v>
      </c>
      <c r="AM1056" s="93">
        <f>IFERROR(VLOOKUP(V1056,'Վարկանիշային չափորոշիչներ'!$G$6:$GE$68,4,FALSE),0)</f>
        <v>0</v>
      </c>
      <c r="AN1056" s="93">
        <f t="shared" si="259"/>
        <v>0</v>
      </c>
    </row>
    <row r="1057" spans="1:40" outlineLevel="2">
      <c r="A1057" s="239">
        <v>1220</v>
      </c>
      <c r="B1057" s="239">
        <v>11002</v>
      </c>
      <c r="C1057" s="372" t="s">
        <v>1127</v>
      </c>
      <c r="D1057" s="285"/>
      <c r="E1057" s="263"/>
      <c r="F1057" s="317"/>
      <c r="G1057" s="242"/>
      <c r="H1057" s="317"/>
      <c r="I1057" s="123"/>
      <c r="J1057" s="123"/>
      <c r="K1057" s="95"/>
      <c r="L1057" s="95"/>
      <c r="M1057" s="95"/>
      <c r="N1057" s="95"/>
      <c r="O1057" s="95"/>
      <c r="P1057" s="95"/>
      <c r="Q1057" s="95"/>
      <c r="R1057" s="95"/>
      <c r="S1057" s="95"/>
      <c r="T1057" s="95"/>
      <c r="U1057" s="95"/>
      <c r="V1057" s="95"/>
      <c r="W1057" s="93">
        <f>AN1057</f>
        <v>0</v>
      </c>
      <c r="X1057" s="108"/>
      <c r="Y1057" s="108"/>
      <c r="Z1057" s="108"/>
      <c r="AA1057" s="108"/>
      <c r="AB1057" s="93">
        <f>IFERROR(VLOOKUP(K1057,'Վարկանիշային չափորոշիչներ'!$G$6:$GE$68,4,FALSE),0)</f>
        <v>0</v>
      </c>
      <c r="AC1057" s="93">
        <f>IFERROR(VLOOKUP(L1057,'Վարկանիշային չափորոշիչներ'!$G$6:$GE$68,4,FALSE),0)</f>
        <v>0</v>
      </c>
      <c r="AD1057" s="93">
        <f>IFERROR(VLOOKUP(M1057,'Վարկանիշային չափորոշիչներ'!$G$6:$GE$68,4,FALSE),0)</f>
        <v>0</v>
      </c>
      <c r="AE1057" s="93">
        <f>IFERROR(VLOOKUP(N1057,'Վարկանիշային չափորոշիչներ'!$G$6:$GE$68,4,FALSE),0)</f>
        <v>0</v>
      </c>
      <c r="AF1057" s="93">
        <f>IFERROR(VLOOKUP(O1057,'Վարկանիշային չափորոշիչներ'!$G$6:$GE$68,4,FALSE),0)</f>
        <v>0</v>
      </c>
      <c r="AG1057" s="93">
        <f>IFERROR(VLOOKUP(P1057,'Վարկանիշային չափորոշիչներ'!$G$6:$GE$68,4,FALSE),0)</f>
        <v>0</v>
      </c>
      <c r="AH1057" s="93">
        <f>IFERROR(VLOOKUP(Q1057,'Վարկանիշային չափորոշիչներ'!$G$6:$GE$68,4,FALSE),0)</f>
        <v>0</v>
      </c>
      <c r="AI1057" s="93">
        <f>IFERROR(VLOOKUP(R1057,'Վարկանիշային չափորոշիչներ'!$G$6:$GE$68,4,FALSE),0)</f>
        <v>0</v>
      </c>
      <c r="AJ1057" s="93">
        <f>IFERROR(VLOOKUP(S1057,'Վարկանիշային չափորոշիչներ'!$G$6:$GE$68,4,FALSE),0)</f>
        <v>0</v>
      </c>
      <c r="AK1057" s="93">
        <f>IFERROR(VLOOKUP(T1057,'Վարկանիշային չափորոշիչներ'!$G$6:$GE$68,4,FALSE),0)</f>
        <v>0</v>
      </c>
      <c r="AL1057" s="93">
        <f>IFERROR(VLOOKUP(U1057,'Վարկանիշային չափորոշիչներ'!$G$6:$GE$68,4,FALSE),0)</f>
        <v>0</v>
      </c>
      <c r="AM1057" s="93">
        <f>IFERROR(VLOOKUP(V1057,'Վարկանիշային չափորոշիչներ'!$G$6:$GE$68,4,FALSE),0)</f>
        <v>0</v>
      </c>
      <c r="AN1057" s="93">
        <f t="shared" si="259"/>
        <v>0</v>
      </c>
    </row>
    <row r="1058" spans="1:40" outlineLevel="2">
      <c r="A1058" s="239">
        <v>1220</v>
      </c>
      <c r="B1058" s="239">
        <v>11003</v>
      </c>
      <c r="C1058" s="372" t="s">
        <v>1128</v>
      </c>
      <c r="D1058" s="285"/>
      <c r="E1058" s="263"/>
      <c r="F1058" s="317"/>
      <c r="G1058" s="242"/>
      <c r="H1058" s="317"/>
      <c r="I1058" s="123"/>
      <c r="J1058" s="123"/>
      <c r="K1058" s="95"/>
      <c r="L1058" s="95"/>
      <c r="M1058" s="95"/>
      <c r="N1058" s="95"/>
      <c r="O1058" s="95"/>
      <c r="P1058" s="95"/>
      <c r="Q1058" s="95"/>
      <c r="R1058" s="95"/>
      <c r="S1058" s="95"/>
      <c r="T1058" s="95"/>
      <c r="U1058" s="95"/>
      <c r="V1058" s="95"/>
      <c r="W1058" s="93">
        <f>AN1058</f>
        <v>0</v>
      </c>
      <c r="X1058" s="108"/>
      <c r="Y1058" s="108"/>
      <c r="Z1058" s="108"/>
      <c r="AA1058" s="108"/>
      <c r="AB1058" s="93">
        <f>IFERROR(VLOOKUP(K1058,'Վարկանիշային չափորոշիչներ'!$G$6:$GE$68,4,FALSE),0)</f>
        <v>0</v>
      </c>
      <c r="AC1058" s="93">
        <f>IFERROR(VLOOKUP(L1058,'Վարկանիշային չափորոշիչներ'!$G$6:$GE$68,4,FALSE),0)</f>
        <v>0</v>
      </c>
      <c r="AD1058" s="93">
        <f>IFERROR(VLOOKUP(M1058,'Վարկանիշային չափորոշիչներ'!$G$6:$GE$68,4,FALSE),0)</f>
        <v>0</v>
      </c>
      <c r="AE1058" s="93">
        <f>IFERROR(VLOOKUP(N1058,'Վարկանիշային չափորոշիչներ'!$G$6:$GE$68,4,FALSE),0)</f>
        <v>0</v>
      </c>
      <c r="AF1058" s="93">
        <f>IFERROR(VLOOKUP(O1058,'Վարկանիշային չափորոշիչներ'!$G$6:$GE$68,4,FALSE),0)</f>
        <v>0</v>
      </c>
      <c r="AG1058" s="93">
        <f>IFERROR(VLOOKUP(P1058,'Վարկանիշային չափորոշիչներ'!$G$6:$GE$68,4,FALSE),0)</f>
        <v>0</v>
      </c>
      <c r="AH1058" s="93">
        <f>IFERROR(VLOOKUP(Q1058,'Վարկանիշային չափորոշիչներ'!$G$6:$GE$68,4,FALSE),0)</f>
        <v>0</v>
      </c>
      <c r="AI1058" s="93">
        <f>IFERROR(VLOOKUP(R1058,'Վարկանիշային չափորոշիչներ'!$G$6:$GE$68,4,FALSE),0)</f>
        <v>0</v>
      </c>
      <c r="AJ1058" s="93">
        <f>IFERROR(VLOOKUP(S1058,'Վարկանիշային չափորոշիչներ'!$G$6:$GE$68,4,FALSE),0)</f>
        <v>0</v>
      </c>
      <c r="AK1058" s="93">
        <f>IFERROR(VLOOKUP(T1058,'Վարկանիշային չափորոշիչներ'!$G$6:$GE$68,4,FALSE),0)</f>
        <v>0</v>
      </c>
      <c r="AL1058" s="93">
        <f>IFERROR(VLOOKUP(U1058,'Վարկանիշային չափորոշիչներ'!$G$6:$GE$68,4,FALSE),0)</f>
        <v>0</v>
      </c>
      <c r="AM1058" s="93">
        <f>IFERROR(VLOOKUP(V1058,'Վարկանիշային չափորոշիչներ'!$G$6:$GE$68,4,FALSE),0)</f>
        <v>0</v>
      </c>
      <c r="AN1058" s="93">
        <f t="shared" si="259"/>
        <v>0</v>
      </c>
    </row>
    <row r="1059" spans="1:40" ht="24.75" outlineLevel="2">
      <c r="A1059" s="239">
        <v>1220</v>
      </c>
      <c r="B1059" s="239">
        <v>11004</v>
      </c>
      <c r="C1059" s="372" t="s">
        <v>1129</v>
      </c>
      <c r="D1059" s="285"/>
      <c r="E1059" s="263"/>
      <c r="F1059" s="317"/>
      <c r="G1059" s="242"/>
      <c r="H1059" s="317"/>
      <c r="I1059" s="123"/>
      <c r="J1059" s="123"/>
      <c r="K1059" s="95"/>
      <c r="L1059" s="95"/>
      <c r="M1059" s="95"/>
      <c r="N1059" s="95"/>
      <c r="O1059" s="95"/>
      <c r="P1059" s="95"/>
      <c r="Q1059" s="95"/>
      <c r="R1059" s="95"/>
      <c r="S1059" s="95"/>
      <c r="T1059" s="95"/>
      <c r="U1059" s="95"/>
      <c r="V1059" s="95"/>
      <c r="W1059" s="93">
        <f>AN1059</f>
        <v>0</v>
      </c>
      <c r="X1059" s="108"/>
      <c r="Y1059" s="108"/>
      <c r="Z1059" s="108"/>
      <c r="AA1059" s="108"/>
      <c r="AB1059" s="93">
        <f>IFERROR(VLOOKUP(K1059,'Վարկանիշային չափորոշիչներ'!$G$6:$GE$68,4,FALSE),0)</f>
        <v>0</v>
      </c>
      <c r="AC1059" s="93">
        <f>IFERROR(VLOOKUP(L1059,'Վարկանիշային չափորոշիչներ'!$G$6:$GE$68,4,FALSE),0)</f>
        <v>0</v>
      </c>
      <c r="AD1059" s="93">
        <f>IFERROR(VLOOKUP(M1059,'Վարկանիշային չափորոշիչներ'!$G$6:$GE$68,4,FALSE),0)</f>
        <v>0</v>
      </c>
      <c r="AE1059" s="93">
        <f>IFERROR(VLOOKUP(N1059,'Վարկանիշային չափորոշիչներ'!$G$6:$GE$68,4,FALSE),0)</f>
        <v>0</v>
      </c>
      <c r="AF1059" s="93">
        <f>IFERROR(VLOOKUP(O1059,'Վարկանիշային չափորոշիչներ'!$G$6:$GE$68,4,FALSE),0)</f>
        <v>0</v>
      </c>
      <c r="AG1059" s="93">
        <f>IFERROR(VLOOKUP(P1059,'Վարկանիշային չափորոշիչներ'!$G$6:$GE$68,4,FALSE),0)</f>
        <v>0</v>
      </c>
      <c r="AH1059" s="93">
        <f>IFERROR(VLOOKUP(Q1059,'Վարկանիշային չափորոշիչներ'!$G$6:$GE$68,4,FALSE),0)</f>
        <v>0</v>
      </c>
      <c r="AI1059" s="93">
        <f>IFERROR(VLOOKUP(R1059,'Վարկանիշային չափորոշիչներ'!$G$6:$GE$68,4,FALSE),0)</f>
        <v>0</v>
      </c>
      <c r="AJ1059" s="93">
        <f>IFERROR(VLOOKUP(S1059,'Վարկանիշային չափորոշիչներ'!$G$6:$GE$68,4,FALSE),0)</f>
        <v>0</v>
      </c>
      <c r="AK1059" s="93">
        <f>IFERROR(VLOOKUP(T1059,'Վարկանիշային չափորոշիչներ'!$G$6:$GE$68,4,FALSE),0)</f>
        <v>0</v>
      </c>
      <c r="AL1059" s="93">
        <f>IFERROR(VLOOKUP(U1059,'Վարկանիշային չափորոշիչներ'!$G$6:$GE$68,4,FALSE),0)</f>
        <v>0</v>
      </c>
      <c r="AM1059" s="93">
        <f>IFERROR(VLOOKUP(V1059,'Վարկանիշային չափորոշիչներ'!$G$6:$GE$68,4,FALSE),0)</f>
        <v>0</v>
      </c>
      <c r="AN1059" s="93">
        <f t="shared" si="259"/>
        <v>0</v>
      </c>
    </row>
    <row r="1060" spans="1:40" outlineLevel="1">
      <c r="A1060" s="236">
        <v>1164</v>
      </c>
      <c r="B1060" s="283"/>
      <c r="C1060" s="366" t="s">
        <v>1130</v>
      </c>
      <c r="D1060" s="237">
        <f>SUM(D1061:D1065)</f>
        <v>0</v>
      </c>
      <c r="E1060" s="237">
        <f>SUM(E1061:E1065)</f>
        <v>0</v>
      </c>
      <c r="F1060" s="238">
        <f t="shared" ref="F1060:H1060" si="267">SUM(F1061:F1065)</f>
        <v>0</v>
      </c>
      <c r="G1060" s="238">
        <f t="shared" si="267"/>
        <v>0</v>
      </c>
      <c r="H1060" s="238">
        <f t="shared" si="267"/>
        <v>0</v>
      </c>
      <c r="I1060" s="114" t="s">
        <v>79</v>
      </c>
      <c r="J1060" s="114" t="s">
        <v>79</v>
      </c>
      <c r="K1060" s="114" t="s">
        <v>79</v>
      </c>
      <c r="L1060" s="114" t="s">
        <v>79</v>
      </c>
      <c r="M1060" s="114" t="s">
        <v>79</v>
      </c>
      <c r="N1060" s="114" t="s">
        <v>79</v>
      </c>
      <c r="O1060" s="114" t="s">
        <v>79</v>
      </c>
      <c r="P1060" s="114" t="s">
        <v>79</v>
      </c>
      <c r="Q1060" s="114" t="s">
        <v>79</v>
      </c>
      <c r="R1060" s="114" t="s">
        <v>79</v>
      </c>
      <c r="S1060" s="114" t="s">
        <v>79</v>
      </c>
      <c r="T1060" s="114" t="s">
        <v>79</v>
      </c>
      <c r="U1060" s="114" t="s">
        <v>79</v>
      </c>
      <c r="V1060" s="114" t="s">
        <v>79</v>
      </c>
      <c r="W1060" s="114" t="s">
        <v>79</v>
      </c>
      <c r="X1060" s="108"/>
      <c r="Y1060" s="108"/>
      <c r="Z1060" s="108"/>
      <c r="AA1060" s="108"/>
      <c r="AB1060" s="93">
        <f>IFERROR(VLOOKUP(K1060,'Վարկանիշային չափորոշիչներ'!$G$6:$GE$68,4,FALSE),0)</f>
        <v>0</v>
      </c>
      <c r="AC1060" s="93">
        <f>IFERROR(VLOOKUP(L1060,'Վարկանիշային չափորոշիչներ'!$G$6:$GE$68,4,FALSE),0)</f>
        <v>0</v>
      </c>
      <c r="AD1060" s="93">
        <f>IFERROR(VLOOKUP(M1060,'Վարկանիշային չափորոշիչներ'!$G$6:$GE$68,4,FALSE),0)</f>
        <v>0</v>
      </c>
      <c r="AE1060" s="93">
        <f>IFERROR(VLOOKUP(N1060,'Վարկանիշային չափորոշիչներ'!$G$6:$GE$68,4,FALSE),0)</f>
        <v>0</v>
      </c>
      <c r="AF1060" s="93">
        <f>IFERROR(VLOOKUP(O1060,'Վարկանիշային չափորոշիչներ'!$G$6:$GE$68,4,FALSE),0)</f>
        <v>0</v>
      </c>
      <c r="AG1060" s="93">
        <f>IFERROR(VLOOKUP(P1060,'Վարկանիշային չափորոշիչներ'!$G$6:$GE$68,4,FALSE),0)</f>
        <v>0</v>
      </c>
      <c r="AH1060" s="93">
        <f>IFERROR(VLOOKUP(Q1060,'Վարկանիշային չափորոշիչներ'!$G$6:$GE$68,4,FALSE),0)</f>
        <v>0</v>
      </c>
      <c r="AI1060" s="93">
        <f>IFERROR(VLOOKUP(R1060,'Վարկանիշային չափորոշիչներ'!$G$6:$GE$68,4,FALSE),0)</f>
        <v>0</v>
      </c>
      <c r="AJ1060" s="93">
        <f>IFERROR(VLOOKUP(S1060,'Վարկանիշային չափորոշիչներ'!$G$6:$GE$68,4,FALSE),0)</f>
        <v>0</v>
      </c>
      <c r="AK1060" s="93">
        <f>IFERROR(VLOOKUP(T1060,'Վարկանիշային չափորոշիչներ'!$G$6:$GE$68,4,FALSE),0)</f>
        <v>0</v>
      </c>
      <c r="AL1060" s="93">
        <f>IFERROR(VLOOKUP(U1060,'Վարկանիշային չափորոշիչներ'!$G$6:$GE$68,4,FALSE),0)</f>
        <v>0</v>
      </c>
      <c r="AM1060" s="93">
        <f>IFERROR(VLOOKUP(V1060,'Վարկանիշային չափորոշիչներ'!$G$6:$GE$68,4,FALSE),0)</f>
        <v>0</v>
      </c>
      <c r="AN1060" s="93">
        <f t="shared" si="259"/>
        <v>0</v>
      </c>
    </row>
    <row r="1061" spans="1:40" outlineLevel="2">
      <c r="A1061" s="239">
        <v>1164</v>
      </c>
      <c r="B1061" s="239">
        <v>11001</v>
      </c>
      <c r="C1061" s="333" t="s">
        <v>1131</v>
      </c>
      <c r="D1061" s="248"/>
      <c r="E1061" s="248"/>
      <c r="F1061" s="316"/>
      <c r="G1061" s="316"/>
      <c r="H1061" s="316"/>
      <c r="I1061" s="116"/>
      <c r="J1061" s="116"/>
      <c r="K1061" s="99"/>
      <c r="L1061" s="99"/>
      <c r="M1061" s="99"/>
      <c r="N1061" s="99"/>
      <c r="O1061" s="99"/>
      <c r="P1061" s="99"/>
      <c r="Q1061" s="99"/>
      <c r="R1061" s="99"/>
      <c r="S1061" s="99"/>
      <c r="T1061" s="99"/>
      <c r="U1061" s="99"/>
      <c r="V1061" s="99"/>
      <c r="W1061" s="93">
        <f t="shared" ref="W1061:W1065" si="268">AN1061</f>
        <v>0</v>
      </c>
      <c r="X1061" s="108"/>
      <c r="Y1061" s="108"/>
      <c r="Z1061" s="108"/>
      <c r="AA1061" s="108"/>
      <c r="AB1061" s="93">
        <f>IFERROR(VLOOKUP(K1061,'Վարկանիշային չափորոշիչներ'!$G$6:$GE$68,4,FALSE),0)</f>
        <v>0</v>
      </c>
      <c r="AC1061" s="93">
        <f>IFERROR(VLOOKUP(L1061,'Վարկանիշային չափորոշիչներ'!$G$6:$GE$68,4,FALSE),0)</f>
        <v>0</v>
      </c>
      <c r="AD1061" s="93">
        <f>IFERROR(VLOOKUP(M1061,'Վարկանիշային չափորոշիչներ'!$G$6:$GE$68,4,FALSE),0)</f>
        <v>0</v>
      </c>
      <c r="AE1061" s="93">
        <f>IFERROR(VLOOKUP(N1061,'Վարկանիշային չափորոշիչներ'!$G$6:$GE$68,4,FALSE),0)</f>
        <v>0</v>
      </c>
      <c r="AF1061" s="93">
        <f>IFERROR(VLOOKUP(O1061,'Վարկանիշային չափորոշիչներ'!$G$6:$GE$68,4,FALSE),0)</f>
        <v>0</v>
      </c>
      <c r="AG1061" s="93">
        <f>IFERROR(VLOOKUP(P1061,'Վարկանիշային չափորոշիչներ'!$G$6:$GE$68,4,FALSE),0)</f>
        <v>0</v>
      </c>
      <c r="AH1061" s="93">
        <f>IFERROR(VLOOKUP(Q1061,'Վարկանիշային չափորոշիչներ'!$G$6:$GE$68,4,FALSE),0)</f>
        <v>0</v>
      </c>
      <c r="AI1061" s="93">
        <f>IFERROR(VLOOKUP(R1061,'Վարկանիշային չափորոշիչներ'!$G$6:$GE$68,4,FALSE),0)</f>
        <v>0</v>
      </c>
      <c r="AJ1061" s="93">
        <f>IFERROR(VLOOKUP(S1061,'Վարկանիշային չափորոշիչներ'!$G$6:$GE$68,4,FALSE),0)</f>
        <v>0</v>
      </c>
      <c r="AK1061" s="93">
        <f>IFERROR(VLOOKUP(T1061,'Վարկանիշային չափորոշիչներ'!$G$6:$GE$68,4,FALSE),0)</f>
        <v>0</v>
      </c>
      <c r="AL1061" s="93">
        <f>IFERROR(VLOOKUP(U1061,'Վարկանիշային չափորոշիչներ'!$G$6:$GE$68,4,FALSE),0)</f>
        <v>0</v>
      </c>
      <c r="AM1061" s="93">
        <f>IFERROR(VLOOKUP(V1061,'Վարկանիշային չափորոշիչներ'!$G$6:$GE$68,4,FALSE),0)</f>
        <v>0</v>
      </c>
      <c r="AN1061" s="93">
        <f t="shared" si="259"/>
        <v>0</v>
      </c>
    </row>
    <row r="1062" spans="1:40" outlineLevel="2">
      <c r="A1062" s="239">
        <v>1164</v>
      </c>
      <c r="B1062" s="239">
        <v>11002</v>
      </c>
      <c r="C1062" s="333" t="s">
        <v>1132</v>
      </c>
      <c r="D1062" s="248"/>
      <c r="E1062" s="248"/>
      <c r="F1062" s="316"/>
      <c r="G1062" s="316"/>
      <c r="H1062" s="316"/>
      <c r="I1062" s="116"/>
      <c r="J1062" s="116"/>
      <c r="K1062" s="99"/>
      <c r="L1062" s="99"/>
      <c r="M1062" s="99"/>
      <c r="N1062" s="99"/>
      <c r="O1062" s="99"/>
      <c r="P1062" s="99"/>
      <c r="Q1062" s="99"/>
      <c r="R1062" s="99"/>
      <c r="S1062" s="99"/>
      <c r="T1062" s="99"/>
      <c r="U1062" s="99"/>
      <c r="V1062" s="99"/>
      <c r="W1062" s="93">
        <f t="shared" si="268"/>
        <v>0</v>
      </c>
      <c r="X1062" s="108"/>
      <c r="Y1062" s="108"/>
      <c r="Z1062" s="108"/>
      <c r="AA1062" s="108"/>
      <c r="AB1062" s="93">
        <f>IFERROR(VLOOKUP(K1062,'Վարկանիշային չափորոշիչներ'!$G$6:$GE$68,4,FALSE),0)</f>
        <v>0</v>
      </c>
      <c r="AC1062" s="93">
        <f>IFERROR(VLOOKUP(L1062,'Վարկանիշային չափորոշիչներ'!$G$6:$GE$68,4,FALSE),0)</f>
        <v>0</v>
      </c>
      <c r="AD1062" s="93">
        <f>IFERROR(VLOOKUP(M1062,'Վարկանիշային չափորոշիչներ'!$G$6:$GE$68,4,FALSE),0)</f>
        <v>0</v>
      </c>
      <c r="AE1062" s="93">
        <f>IFERROR(VLOOKUP(N1062,'Վարկանիշային չափորոշիչներ'!$G$6:$GE$68,4,FALSE),0)</f>
        <v>0</v>
      </c>
      <c r="AF1062" s="93">
        <f>IFERROR(VLOOKUP(O1062,'Վարկանիշային չափորոշիչներ'!$G$6:$GE$68,4,FALSE),0)</f>
        <v>0</v>
      </c>
      <c r="AG1062" s="93">
        <f>IFERROR(VLOOKUP(P1062,'Վարկանիշային չափորոշիչներ'!$G$6:$GE$68,4,FALSE),0)</f>
        <v>0</v>
      </c>
      <c r="AH1062" s="93">
        <f>IFERROR(VLOOKUP(Q1062,'Վարկանիշային չափորոշիչներ'!$G$6:$GE$68,4,FALSE),0)</f>
        <v>0</v>
      </c>
      <c r="AI1062" s="93">
        <f>IFERROR(VLOOKUP(R1062,'Վարկանիշային չափորոշիչներ'!$G$6:$GE$68,4,FALSE),0)</f>
        <v>0</v>
      </c>
      <c r="AJ1062" s="93">
        <f>IFERROR(VLOOKUP(S1062,'Վարկանիշային չափորոշիչներ'!$G$6:$GE$68,4,FALSE),0)</f>
        <v>0</v>
      </c>
      <c r="AK1062" s="93">
        <f>IFERROR(VLOOKUP(T1062,'Վարկանիշային չափորոշիչներ'!$G$6:$GE$68,4,FALSE),0)</f>
        <v>0</v>
      </c>
      <c r="AL1062" s="93">
        <f>IFERROR(VLOOKUP(U1062,'Վարկանիշային չափորոշիչներ'!$G$6:$GE$68,4,FALSE),0)</f>
        <v>0</v>
      </c>
      <c r="AM1062" s="93">
        <f>IFERROR(VLOOKUP(V1062,'Վարկանիշային չափորոշիչներ'!$G$6:$GE$68,4,FALSE),0)</f>
        <v>0</v>
      </c>
      <c r="AN1062" s="93">
        <f t="shared" si="259"/>
        <v>0</v>
      </c>
    </row>
    <row r="1063" spans="1:40" outlineLevel="2">
      <c r="A1063" s="239">
        <v>1164</v>
      </c>
      <c r="B1063" s="239">
        <v>11004</v>
      </c>
      <c r="C1063" s="333" t="s">
        <v>136</v>
      </c>
      <c r="D1063" s="240"/>
      <c r="E1063" s="240"/>
      <c r="F1063" s="242"/>
      <c r="G1063" s="242"/>
      <c r="H1063" s="242"/>
      <c r="I1063" s="112"/>
      <c r="J1063" s="112"/>
      <c r="K1063" s="94"/>
      <c r="L1063" s="94"/>
      <c r="M1063" s="94"/>
      <c r="N1063" s="94"/>
      <c r="O1063" s="94"/>
      <c r="P1063" s="94"/>
      <c r="Q1063" s="94"/>
      <c r="R1063" s="94"/>
      <c r="S1063" s="94"/>
      <c r="T1063" s="94"/>
      <c r="U1063" s="94"/>
      <c r="V1063" s="94"/>
      <c r="W1063" s="93">
        <f t="shared" si="268"/>
        <v>0</v>
      </c>
      <c r="X1063" s="108"/>
      <c r="Y1063" s="108"/>
      <c r="Z1063" s="108"/>
      <c r="AA1063" s="108"/>
      <c r="AB1063" s="93">
        <f>IFERROR(VLOOKUP(K1063,'Վարկանիշային չափորոշիչներ'!$G$6:$GE$68,4,FALSE),0)</f>
        <v>0</v>
      </c>
      <c r="AC1063" s="93">
        <f>IFERROR(VLOOKUP(L1063,'Վարկանիշային չափորոշիչներ'!$G$6:$GE$68,4,FALSE),0)</f>
        <v>0</v>
      </c>
      <c r="AD1063" s="93">
        <f>IFERROR(VLOOKUP(M1063,'Վարկանիշային չափորոշիչներ'!$G$6:$GE$68,4,FALSE),0)</f>
        <v>0</v>
      </c>
      <c r="AE1063" s="93">
        <f>IFERROR(VLOOKUP(N1063,'Վարկանիշային չափորոշիչներ'!$G$6:$GE$68,4,FALSE),0)</f>
        <v>0</v>
      </c>
      <c r="AF1063" s="93">
        <f>IFERROR(VLOOKUP(O1063,'Վարկանիշային չափորոշիչներ'!$G$6:$GE$68,4,FALSE),0)</f>
        <v>0</v>
      </c>
      <c r="AG1063" s="93">
        <f>IFERROR(VLOOKUP(P1063,'Վարկանիշային չափորոշիչներ'!$G$6:$GE$68,4,FALSE),0)</f>
        <v>0</v>
      </c>
      <c r="AH1063" s="93">
        <f>IFERROR(VLOOKUP(Q1063,'Վարկանիշային չափորոշիչներ'!$G$6:$GE$68,4,FALSE),0)</f>
        <v>0</v>
      </c>
      <c r="AI1063" s="93">
        <f>IFERROR(VLOOKUP(R1063,'Վարկանիշային չափորոշիչներ'!$G$6:$GE$68,4,FALSE),0)</f>
        <v>0</v>
      </c>
      <c r="AJ1063" s="93">
        <f>IFERROR(VLOOKUP(S1063,'Վարկանիշային չափորոշիչներ'!$G$6:$GE$68,4,FALSE),0)</f>
        <v>0</v>
      </c>
      <c r="AK1063" s="93">
        <f>IFERROR(VLOOKUP(T1063,'Վարկանիշային չափորոշիչներ'!$G$6:$GE$68,4,FALSE),0)</f>
        <v>0</v>
      </c>
      <c r="AL1063" s="93">
        <f>IFERROR(VLOOKUP(U1063,'Վարկանիշային չափորոշիչներ'!$G$6:$GE$68,4,FALSE),0)</f>
        <v>0</v>
      </c>
      <c r="AM1063" s="93">
        <f>IFERROR(VLOOKUP(V1063,'Վարկանիշային չափորոշիչներ'!$G$6:$GE$68,4,FALSE),0)</f>
        <v>0</v>
      </c>
      <c r="AN1063" s="93">
        <f t="shared" si="259"/>
        <v>0</v>
      </c>
    </row>
    <row r="1064" spans="1:40" outlineLevel="2">
      <c r="A1064" s="239">
        <v>1164</v>
      </c>
      <c r="B1064" s="239">
        <v>32002</v>
      </c>
      <c r="C1064" s="333" t="s">
        <v>1133</v>
      </c>
      <c r="D1064" s="240"/>
      <c r="E1064" s="240"/>
      <c r="F1064" s="241"/>
      <c r="G1064" s="242"/>
      <c r="H1064" s="242"/>
      <c r="I1064" s="112"/>
      <c r="J1064" s="112"/>
      <c r="K1064" s="94"/>
      <c r="L1064" s="94"/>
      <c r="M1064" s="94"/>
      <c r="N1064" s="94"/>
      <c r="O1064" s="94"/>
      <c r="P1064" s="94"/>
      <c r="Q1064" s="94"/>
      <c r="R1064" s="94"/>
      <c r="S1064" s="94"/>
      <c r="T1064" s="94"/>
      <c r="U1064" s="94"/>
      <c r="V1064" s="94"/>
      <c r="W1064" s="93">
        <f t="shared" si="268"/>
        <v>0</v>
      </c>
      <c r="X1064" s="108"/>
      <c r="Y1064" s="108"/>
      <c r="Z1064" s="108"/>
      <c r="AA1064" s="108"/>
      <c r="AB1064" s="93">
        <f>IFERROR(VLOOKUP(K1064,'Վարկանիշային չափորոշիչներ'!$G$6:$GE$68,4,FALSE),0)</f>
        <v>0</v>
      </c>
      <c r="AC1064" s="93">
        <f>IFERROR(VLOOKUP(L1064,'Վարկանիշային չափորոշիչներ'!$G$6:$GE$68,4,FALSE),0)</f>
        <v>0</v>
      </c>
      <c r="AD1064" s="93">
        <f>IFERROR(VLOOKUP(M1064,'Վարկանիշային չափորոշիչներ'!$G$6:$GE$68,4,FALSE),0)</f>
        <v>0</v>
      </c>
      <c r="AE1064" s="93">
        <f>IFERROR(VLOOKUP(N1064,'Վարկանիշային չափորոշիչներ'!$G$6:$GE$68,4,FALSE),0)</f>
        <v>0</v>
      </c>
      <c r="AF1064" s="93">
        <f>IFERROR(VLOOKUP(O1064,'Վարկանիշային չափորոշիչներ'!$G$6:$GE$68,4,FALSE),0)</f>
        <v>0</v>
      </c>
      <c r="AG1064" s="93">
        <f>IFERROR(VLOOKUP(P1064,'Վարկանիշային չափորոշիչներ'!$G$6:$GE$68,4,FALSE),0)</f>
        <v>0</v>
      </c>
      <c r="AH1064" s="93">
        <f>IFERROR(VLOOKUP(Q1064,'Վարկանիշային չափորոշիչներ'!$G$6:$GE$68,4,FALSE),0)</f>
        <v>0</v>
      </c>
      <c r="AI1064" s="93">
        <f>IFERROR(VLOOKUP(R1064,'Վարկանիշային չափորոշիչներ'!$G$6:$GE$68,4,FALSE),0)</f>
        <v>0</v>
      </c>
      <c r="AJ1064" s="93">
        <f>IFERROR(VLOOKUP(S1064,'Վարկանիշային չափորոշիչներ'!$G$6:$GE$68,4,FALSE),0)</f>
        <v>0</v>
      </c>
      <c r="AK1064" s="93">
        <f>IFERROR(VLOOKUP(T1064,'Վարկանիշային չափորոշիչներ'!$G$6:$GE$68,4,FALSE),0)</f>
        <v>0</v>
      </c>
      <c r="AL1064" s="93">
        <f>IFERROR(VLOOKUP(U1064,'Վարկանիշային չափորոշիչներ'!$G$6:$GE$68,4,FALSE),0)</f>
        <v>0</v>
      </c>
      <c r="AM1064" s="93">
        <f>IFERROR(VLOOKUP(V1064,'Վարկանիշային չափորոշիչներ'!$G$6:$GE$68,4,FALSE),0)</f>
        <v>0</v>
      </c>
      <c r="AN1064" s="93">
        <f t="shared" si="259"/>
        <v>0</v>
      </c>
    </row>
    <row r="1065" spans="1:40" outlineLevel="2">
      <c r="A1065" s="239">
        <v>1164</v>
      </c>
      <c r="B1065" s="239">
        <v>32001</v>
      </c>
      <c r="C1065" s="333" t="s">
        <v>1134</v>
      </c>
      <c r="D1065" s="248"/>
      <c r="E1065" s="248"/>
      <c r="F1065" s="241"/>
      <c r="G1065" s="242"/>
      <c r="H1065" s="242"/>
      <c r="I1065" s="112"/>
      <c r="J1065" s="112"/>
      <c r="K1065" s="94"/>
      <c r="L1065" s="94"/>
      <c r="M1065" s="94"/>
      <c r="N1065" s="94"/>
      <c r="O1065" s="94"/>
      <c r="P1065" s="94"/>
      <c r="Q1065" s="94"/>
      <c r="R1065" s="94"/>
      <c r="S1065" s="94"/>
      <c r="T1065" s="94"/>
      <c r="U1065" s="94"/>
      <c r="V1065" s="94"/>
      <c r="W1065" s="93">
        <f t="shared" si="268"/>
        <v>0</v>
      </c>
      <c r="X1065" s="108"/>
      <c r="Y1065" s="108"/>
      <c r="Z1065" s="108"/>
      <c r="AA1065" s="108"/>
      <c r="AB1065" s="93">
        <f>IFERROR(VLOOKUP(K1065,'Վարկանիշային չափորոշիչներ'!$G$6:$GE$68,4,FALSE),0)</f>
        <v>0</v>
      </c>
      <c r="AC1065" s="93">
        <f>IFERROR(VLOOKUP(L1065,'Վարկանիշային չափորոշիչներ'!$G$6:$GE$68,4,FALSE),0)</f>
        <v>0</v>
      </c>
      <c r="AD1065" s="93">
        <f>IFERROR(VLOOKUP(M1065,'Վարկանիշային չափորոշիչներ'!$G$6:$GE$68,4,FALSE),0)</f>
        <v>0</v>
      </c>
      <c r="AE1065" s="93">
        <f>IFERROR(VLOOKUP(N1065,'Վարկանիշային չափորոշիչներ'!$G$6:$GE$68,4,FALSE),0)</f>
        <v>0</v>
      </c>
      <c r="AF1065" s="93">
        <f>IFERROR(VLOOKUP(O1065,'Վարկանիշային չափորոշիչներ'!$G$6:$GE$68,4,FALSE),0)</f>
        <v>0</v>
      </c>
      <c r="AG1065" s="93">
        <f>IFERROR(VLOOKUP(P1065,'Վարկանիշային չափորոշիչներ'!$G$6:$GE$68,4,FALSE),0)</f>
        <v>0</v>
      </c>
      <c r="AH1065" s="93">
        <f>IFERROR(VLOOKUP(Q1065,'Վարկանիշային չափորոշիչներ'!$G$6:$GE$68,4,FALSE),0)</f>
        <v>0</v>
      </c>
      <c r="AI1065" s="93">
        <f>IFERROR(VLOOKUP(R1065,'Վարկանիշային չափորոշիչներ'!$G$6:$GE$68,4,FALSE),0)</f>
        <v>0</v>
      </c>
      <c r="AJ1065" s="93">
        <f>IFERROR(VLOOKUP(S1065,'Վարկանիշային չափորոշիչներ'!$G$6:$GE$68,4,FALSE),0)</f>
        <v>0</v>
      </c>
      <c r="AK1065" s="93">
        <f>IFERROR(VLOOKUP(T1065,'Վարկանիշային չափորոշիչներ'!$G$6:$GE$68,4,FALSE),0)</f>
        <v>0</v>
      </c>
      <c r="AL1065" s="93">
        <f>IFERROR(VLOOKUP(U1065,'Վարկանիշային չափորոշիչներ'!$G$6:$GE$68,4,FALSE),0)</f>
        <v>0</v>
      </c>
      <c r="AM1065" s="93">
        <f>IFERROR(VLOOKUP(V1065,'Վարկանիշային չափորոշիչներ'!$G$6:$GE$68,4,FALSE),0)</f>
        <v>0</v>
      </c>
      <c r="AN1065" s="93">
        <f t="shared" si="259"/>
        <v>0</v>
      </c>
    </row>
    <row r="1066" spans="1:40" outlineLevel="2">
      <c r="A1066" s="236">
        <v>1235</v>
      </c>
      <c r="B1066" s="283"/>
      <c r="C1066" s="375" t="s">
        <v>1135</v>
      </c>
      <c r="D1066" s="318">
        <f t="shared" ref="D1066:E1066" si="269">SUM(D1067:D1068)</f>
        <v>0</v>
      </c>
      <c r="E1066" s="318">
        <f t="shared" si="269"/>
        <v>0</v>
      </c>
      <c r="F1066" s="318">
        <f t="shared" ref="F1066:H1066" si="270">SUM(F1067:F1068)</f>
        <v>0</v>
      </c>
      <c r="G1066" s="318">
        <f t="shared" si="270"/>
        <v>0</v>
      </c>
      <c r="H1066" s="318">
        <f t="shared" si="270"/>
        <v>0</v>
      </c>
      <c r="I1066" s="139" t="s">
        <v>79</v>
      </c>
      <c r="J1066" s="139" t="s">
        <v>79</v>
      </c>
      <c r="K1066" s="139" t="s">
        <v>79</v>
      </c>
      <c r="L1066" s="139" t="s">
        <v>79</v>
      </c>
      <c r="M1066" s="139" t="s">
        <v>79</v>
      </c>
      <c r="N1066" s="139" t="s">
        <v>79</v>
      </c>
      <c r="O1066" s="139" t="s">
        <v>79</v>
      </c>
      <c r="P1066" s="139" t="s">
        <v>79</v>
      </c>
      <c r="Q1066" s="139" t="s">
        <v>79</v>
      </c>
      <c r="R1066" s="139" t="s">
        <v>79</v>
      </c>
      <c r="S1066" s="139" t="s">
        <v>79</v>
      </c>
      <c r="T1066" s="139" t="s">
        <v>79</v>
      </c>
      <c r="U1066" s="139" t="s">
        <v>79</v>
      </c>
      <c r="V1066" s="139" t="s">
        <v>79</v>
      </c>
      <c r="W1066" s="114" t="s">
        <v>79</v>
      </c>
      <c r="X1066" s="108"/>
      <c r="Y1066" s="108"/>
      <c r="Z1066" s="108"/>
      <c r="AA1066" s="108"/>
      <c r="AB1066" s="93">
        <f>IFERROR(VLOOKUP(K1066,'Վարկանիշային չափորոշիչներ'!$G$6:$GE$68,4,FALSE),0)</f>
        <v>0</v>
      </c>
      <c r="AC1066" s="93">
        <f>IFERROR(VLOOKUP(L1066,'Վարկանիշային չափորոշիչներ'!$G$6:$GE$68,4,FALSE),0)</f>
        <v>0</v>
      </c>
      <c r="AD1066" s="93">
        <f>IFERROR(VLOOKUP(M1066,'Վարկանիշային չափորոշիչներ'!$G$6:$GE$68,4,FALSE),0)</f>
        <v>0</v>
      </c>
      <c r="AE1066" s="93">
        <f>IFERROR(VLOOKUP(N1066,'Վարկանիշային չափորոշիչներ'!$G$6:$GE$68,4,FALSE),0)</f>
        <v>0</v>
      </c>
      <c r="AF1066" s="93">
        <f>IFERROR(VLOOKUP(O1066,'Վարկանիշային չափորոշիչներ'!$G$6:$GE$68,4,FALSE),0)</f>
        <v>0</v>
      </c>
      <c r="AG1066" s="93">
        <f>IFERROR(VLOOKUP(P1066,'Վարկանիշային չափորոշիչներ'!$G$6:$GE$68,4,FALSE),0)</f>
        <v>0</v>
      </c>
      <c r="AH1066" s="93">
        <f>IFERROR(VLOOKUP(Q1066,'Վարկանիշային չափորոշիչներ'!$G$6:$GE$68,4,FALSE),0)</f>
        <v>0</v>
      </c>
      <c r="AI1066" s="93">
        <f>IFERROR(VLOOKUP(R1066,'Վարկանիշային չափորոշիչներ'!$G$6:$GE$68,4,FALSE),0)</f>
        <v>0</v>
      </c>
      <c r="AJ1066" s="93">
        <f>IFERROR(VLOOKUP(S1066,'Վարկանիշային չափորոշիչներ'!$G$6:$GE$68,4,FALSE),0)</f>
        <v>0</v>
      </c>
      <c r="AK1066" s="93">
        <f>IFERROR(VLOOKUP(T1066,'Վարկանիշային չափորոշիչներ'!$G$6:$GE$68,4,FALSE),0)</f>
        <v>0</v>
      </c>
      <c r="AL1066" s="93">
        <f>IFERROR(VLOOKUP(U1066,'Վարկանիշային չափորոշիչներ'!$G$6:$GE$68,4,FALSE),0)</f>
        <v>0</v>
      </c>
      <c r="AM1066" s="93">
        <f>IFERROR(VLOOKUP(V1066,'Վարկանիշային չափորոշիչներ'!$G$6:$GE$68,4,FALSE),0)</f>
        <v>0</v>
      </c>
      <c r="AN1066" s="93">
        <f t="shared" si="259"/>
        <v>0</v>
      </c>
    </row>
    <row r="1067" spans="1:40" ht="24" outlineLevel="2">
      <c r="A1067" s="239">
        <v>1235</v>
      </c>
      <c r="B1067" s="239">
        <v>11001</v>
      </c>
      <c r="C1067" s="333" t="s">
        <v>1136</v>
      </c>
      <c r="D1067" s="240"/>
      <c r="E1067" s="240"/>
      <c r="F1067" s="241"/>
      <c r="G1067" s="242"/>
      <c r="H1067" s="242"/>
      <c r="I1067" s="112"/>
      <c r="J1067" s="112"/>
      <c r="K1067" s="94"/>
      <c r="L1067" s="94"/>
      <c r="M1067" s="94"/>
      <c r="N1067" s="94"/>
      <c r="O1067" s="94"/>
      <c r="P1067" s="94"/>
      <c r="Q1067" s="94"/>
      <c r="R1067" s="94"/>
      <c r="S1067" s="94"/>
      <c r="T1067" s="94"/>
      <c r="U1067" s="94"/>
      <c r="V1067" s="94"/>
      <c r="W1067" s="93">
        <f>AN1067</f>
        <v>0</v>
      </c>
      <c r="X1067" s="108"/>
      <c r="Y1067" s="108"/>
      <c r="Z1067" s="108"/>
      <c r="AA1067" s="108"/>
      <c r="AB1067" s="93">
        <f>IFERROR(VLOOKUP(K1067,'Վարկանիշային չափորոշիչներ'!$G$6:$GE$68,4,FALSE),0)</f>
        <v>0</v>
      </c>
      <c r="AC1067" s="93">
        <f>IFERROR(VLOOKUP(L1067,'Վարկանիշային չափորոշիչներ'!$G$6:$GE$68,4,FALSE),0)</f>
        <v>0</v>
      </c>
      <c r="AD1067" s="93">
        <f>IFERROR(VLOOKUP(M1067,'Վարկանիշային չափորոշիչներ'!$G$6:$GE$68,4,FALSE),0)</f>
        <v>0</v>
      </c>
      <c r="AE1067" s="93">
        <f>IFERROR(VLOOKUP(N1067,'Վարկանիշային չափորոշիչներ'!$G$6:$GE$68,4,FALSE),0)</f>
        <v>0</v>
      </c>
      <c r="AF1067" s="93">
        <f>IFERROR(VLOOKUP(O1067,'Վարկանիշային չափորոշիչներ'!$G$6:$GE$68,4,FALSE),0)</f>
        <v>0</v>
      </c>
      <c r="AG1067" s="93">
        <f>IFERROR(VLOOKUP(P1067,'Վարկանիշային չափորոշիչներ'!$G$6:$GE$68,4,FALSE),0)</f>
        <v>0</v>
      </c>
      <c r="AH1067" s="93">
        <f>IFERROR(VLOOKUP(Q1067,'Վարկանիշային չափորոշիչներ'!$G$6:$GE$68,4,FALSE),0)</f>
        <v>0</v>
      </c>
      <c r="AI1067" s="93">
        <f>IFERROR(VLOOKUP(R1067,'Վարկանիշային չափորոշիչներ'!$G$6:$GE$68,4,FALSE),0)</f>
        <v>0</v>
      </c>
      <c r="AJ1067" s="93">
        <f>IFERROR(VLOOKUP(S1067,'Վարկանիշային չափորոշիչներ'!$G$6:$GE$68,4,FALSE),0)</f>
        <v>0</v>
      </c>
      <c r="AK1067" s="93">
        <f>IFERROR(VLOOKUP(T1067,'Վարկանիշային չափորոշիչներ'!$G$6:$GE$68,4,FALSE),0)</f>
        <v>0</v>
      </c>
      <c r="AL1067" s="93">
        <f>IFERROR(VLOOKUP(U1067,'Վարկանիշային չափորոշիչներ'!$G$6:$GE$68,4,FALSE),0)</f>
        <v>0</v>
      </c>
      <c r="AM1067" s="93">
        <f>IFERROR(VLOOKUP(V1067,'Վարկանիշային չափորոշիչներ'!$G$6:$GE$68,4,FALSE),0)</f>
        <v>0</v>
      </c>
      <c r="AN1067" s="93">
        <f t="shared" si="259"/>
        <v>0</v>
      </c>
    </row>
    <row r="1068" spans="1:40" outlineLevel="2">
      <c r="A1068" s="239">
        <v>1235</v>
      </c>
      <c r="B1068" s="239">
        <v>31001</v>
      </c>
      <c r="C1068" s="333" t="s">
        <v>1137</v>
      </c>
      <c r="D1068" s="275"/>
      <c r="E1068" s="263"/>
      <c r="F1068" s="319"/>
      <c r="G1068" s="317"/>
      <c r="H1068" s="317"/>
      <c r="I1068" s="123"/>
      <c r="J1068" s="123"/>
      <c r="K1068" s="95"/>
      <c r="L1068" s="95"/>
      <c r="M1068" s="95"/>
      <c r="N1068" s="95"/>
      <c r="O1068" s="95"/>
      <c r="P1068" s="95"/>
      <c r="Q1068" s="95"/>
      <c r="R1068" s="95"/>
      <c r="S1068" s="95"/>
      <c r="T1068" s="95"/>
      <c r="U1068" s="95"/>
      <c r="V1068" s="95"/>
      <c r="W1068" s="93">
        <f>AN1068</f>
        <v>0</v>
      </c>
      <c r="X1068" s="108"/>
      <c r="Y1068" s="108"/>
      <c r="Z1068" s="108"/>
      <c r="AA1068" s="108"/>
      <c r="AB1068" s="93">
        <f>IFERROR(VLOOKUP(K1068,'Վարկանիշային չափորոշիչներ'!$G$6:$GE$68,4,FALSE),0)</f>
        <v>0</v>
      </c>
      <c r="AC1068" s="93">
        <f>IFERROR(VLOOKUP(L1068,'Վարկանիշային չափորոշիչներ'!$G$6:$GE$68,4,FALSE),0)</f>
        <v>0</v>
      </c>
      <c r="AD1068" s="93">
        <f>IFERROR(VLOOKUP(M1068,'Վարկանիշային չափորոշիչներ'!$G$6:$GE$68,4,FALSE),0)</f>
        <v>0</v>
      </c>
      <c r="AE1068" s="93">
        <f>IFERROR(VLOOKUP(N1068,'Վարկանիշային չափորոշիչներ'!$G$6:$GE$68,4,FALSE),0)</f>
        <v>0</v>
      </c>
      <c r="AF1068" s="93">
        <f>IFERROR(VLOOKUP(O1068,'Վարկանիշային չափորոշիչներ'!$G$6:$GE$68,4,FALSE),0)</f>
        <v>0</v>
      </c>
      <c r="AG1068" s="93">
        <f>IFERROR(VLOOKUP(P1068,'Վարկանիշային չափորոշիչներ'!$G$6:$GE$68,4,FALSE),0)</f>
        <v>0</v>
      </c>
      <c r="AH1068" s="93">
        <f>IFERROR(VLOOKUP(Q1068,'Վարկանիշային չափորոշիչներ'!$G$6:$GE$68,4,FALSE),0)</f>
        <v>0</v>
      </c>
      <c r="AI1068" s="93">
        <f>IFERROR(VLOOKUP(R1068,'Վարկանիշային չափորոշիչներ'!$G$6:$GE$68,4,FALSE),0)</f>
        <v>0</v>
      </c>
      <c r="AJ1068" s="93">
        <f>IFERROR(VLOOKUP(S1068,'Վարկանիշային չափորոշիչներ'!$G$6:$GE$68,4,FALSE),0)</f>
        <v>0</v>
      </c>
      <c r="AK1068" s="93">
        <f>IFERROR(VLOOKUP(T1068,'Վարկանիշային չափորոշիչներ'!$G$6:$GE$68,4,FALSE),0)</f>
        <v>0</v>
      </c>
      <c r="AL1068" s="93">
        <f>IFERROR(VLOOKUP(U1068,'Վարկանիշային չափորոշիչներ'!$G$6:$GE$68,4,FALSE),0)</f>
        <v>0</v>
      </c>
      <c r="AM1068" s="93">
        <f>IFERROR(VLOOKUP(V1068,'Վարկանիշային չափորոշիչներ'!$G$6:$GE$68,4,FALSE),0)</f>
        <v>0</v>
      </c>
      <c r="AN1068" s="93">
        <f t="shared" si="259"/>
        <v>0</v>
      </c>
    </row>
    <row r="1069" spans="1:40" outlineLevel="1">
      <c r="A1069" s="243">
        <v>9999</v>
      </c>
      <c r="B1069" s="239"/>
      <c r="C1069" s="373" t="s">
        <v>104</v>
      </c>
      <c r="D1069" s="248"/>
      <c r="E1069" s="248"/>
      <c r="F1069" s="241"/>
      <c r="G1069" s="242"/>
      <c r="H1069" s="242"/>
      <c r="I1069" s="112"/>
      <c r="J1069" s="112"/>
      <c r="K1069" s="94"/>
      <c r="L1069" s="94"/>
      <c r="M1069" s="94"/>
      <c r="N1069" s="94"/>
      <c r="O1069" s="94"/>
      <c r="P1069" s="94"/>
      <c r="Q1069" s="94"/>
      <c r="R1069" s="94"/>
      <c r="S1069" s="94"/>
      <c r="T1069" s="94"/>
      <c r="U1069" s="94"/>
      <c r="V1069" s="94"/>
      <c r="W1069" s="93">
        <f>AN1069</f>
        <v>0</v>
      </c>
      <c r="X1069" s="108"/>
      <c r="Y1069" s="108"/>
      <c r="Z1069" s="108"/>
      <c r="AA1069" s="108"/>
      <c r="AB1069" s="93">
        <f>IFERROR(VLOOKUP(K1069,'Վարկանիշային չափորոշիչներ'!$G$6:$GE$68,4,FALSE),0)</f>
        <v>0</v>
      </c>
      <c r="AC1069" s="93">
        <f>IFERROR(VLOOKUP(L1069,'Վարկանիշային չափորոշիչներ'!$G$6:$GE$68,4,FALSE),0)</f>
        <v>0</v>
      </c>
      <c r="AD1069" s="93">
        <f>IFERROR(VLOOKUP(M1069,'Վարկանիշային չափորոշիչներ'!$G$6:$GE$68,4,FALSE),0)</f>
        <v>0</v>
      </c>
      <c r="AE1069" s="93">
        <f>IFERROR(VLOOKUP(N1069,'Վարկանիշային չափորոշիչներ'!$G$6:$GE$68,4,FALSE),0)</f>
        <v>0</v>
      </c>
      <c r="AF1069" s="93">
        <f>IFERROR(VLOOKUP(O1069,'Վարկանիշային չափորոշիչներ'!$G$6:$GE$68,4,FALSE),0)</f>
        <v>0</v>
      </c>
      <c r="AG1069" s="93">
        <f>IFERROR(VLOOKUP(P1069,'Վարկանիշային չափորոշիչներ'!$G$6:$GE$68,4,FALSE),0)</f>
        <v>0</v>
      </c>
      <c r="AH1069" s="93">
        <f>IFERROR(VLOOKUP(Q1069,'Վարկանիշային չափորոշիչներ'!$G$6:$GE$68,4,FALSE),0)</f>
        <v>0</v>
      </c>
      <c r="AI1069" s="93">
        <f>IFERROR(VLOOKUP(R1069,'Վարկանիշային չափորոշիչներ'!$G$6:$GE$68,4,FALSE),0)</f>
        <v>0</v>
      </c>
      <c r="AJ1069" s="93">
        <f>IFERROR(VLOOKUP(S1069,'Վարկանիշային չափորոշիչներ'!$G$6:$GE$68,4,FALSE),0)</f>
        <v>0</v>
      </c>
      <c r="AK1069" s="93">
        <f>IFERROR(VLOOKUP(T1069,'Վարկանիշային չափորոշիչներ'!$G$6:$GE$68,4,FALSE),0)</f>
        <v>0</v>
      </c>
      <c r="AL1069" s="93">
        <f>IFERROR(VLOOKUP(U1069,'Վարկանիշային չափորոշիչներ'!$G$6:$GE$68,4,FALSE),0)</f>
        <v>0</v>
      </c>
      <c r="AM1069" s="93">
        <f>IFERROR(VLOOKUP(V1069,'Վարկանիշային չափորոշիչներ'!$G$6:$GE$68,4,FALSE),0)</f>
        <v>0</v>
      </c>
      <c r="AN1069" s="93">
        <f t="shared" si="259"/>
        <v>0</v>
      </c>
    </row>
    <row r="1070" spans="1:40">
      <c r="A1070" s="244" t="s">
        <v>0</v>
      </c>
      <c r="B1070" s="283"/>
      <c r="C1070" s="367" t="s">
        <v>1138</v>
      </c>
      <c r="D1070" s="320">
        <f>D1071+D1077+D1079+D1090+D1093</f>
        <v>0</v>
      </c>
      <c r="E1070" s="245">
        <f>E1071+E1077+E1079+E1090+E1093</f>
        <v>0</v>
      </c>
      <c r="F1070" s="246">
        <f t="shared" ref="F1070:H1070" si="271">F1071+F1077+F1079+F1090+F1093</f>
        <v>0</v>
      </c>
      <c r="G1070" s="246">
        <f t="shared" si="271"/>
        <v>0</v>
      </c>
      <c r="H1070" s="246">
        <f t="shared" si="271"/>
        <v>0</v>
      </c>
      <c r="I1070" s="113" t="s">
        <v>79</v>
      </c>
      <c r="J1070" s="113" t="s">
        <v>79</v>
      </c>
      <c r="K1070" s="113" t="s">
        <v>79</v>
      </c>
      <c r="L1070" s="113" t="s">
        <v>79</v>
      </c>
      <c r="M1070" s="113" t="s">
        <v>79</v>
      </c>
      <c r="N1070" s="113" t="s">
        <v>79</v>
      </c>
      <c r="O1070" s="113" t="s">
        <v>79</v>
      </c>
      <c r="P1070" s="113" t="s">
        <v>79</v>
      </c>
      <c r="Q1070" s="113" t="s">
        <v>79</v>
      </c>
      <c r="R1070" s="113" t="s">
        <v>79</v>
      </c>
      <c r="S1070" s="113" t="s">
        <v>79</v>
      </c>
      <c r="T1070" s="113" t="s">
        <v>79</v>
      </c>
      <c r="U1070" s="113" t="s">
        <v>79</v>
      </c>
      <c r="V1070" s="113" t="s">
        <v>79</v>
      </c>
      <c r="W1070" s="113" t="s">
        <v>79</v>
      </c>
      <c r="X1070" s="108"/>
      <c r="Y1070" s="108"/>
      <c r="Z1070" s="108"/>
      <c r="AA1070" s="108"/>
      <c r="AB1070" s="93">
        <f>IFERROR(VLOOKUP(K1070,'Վարկանիշային չափորոշիչներ'!$G$6:$GE$68,4,FALSE),0)</f>
        <v>0</v>
      </c>
      <c r="AC1070" s="93">
        <f>IFERROR(VLOOKUP(L1070,'Վարկանիշային չափորոշիչներ'!$G$6:$GE$68,4,FALSE),0)</f>
        <v>0</v>
      </c>
      <c r="AD1070" s="93">
        <f>IFERROR(VLOOKUP(M1070,'Վարկանիշային չափորոշիչներ'!$G$6:$GE$68,4,FALSE),0)</f>
        <v>0</v>
      </c>
      <c r="AE1070" s="93">
        <f>IFERROR(VLOOKUP(N1070,'Վարկանիշային չափորոշիչներ'!$G$6:$GE$68,4,FALSE),0)</f>
        <v>0</v>
      </c>
      <c r="AF1070" s="93">
        <f>IFERROR(VLOOKUP(O1070,'Վարկանիշային չափորոշիչներ'!$G$6:$GE$68,4,FALSE),0)</f>
        <v>0</v>
      </c>
      <c r="AG1070" s="93">
        <f>IFERROR(VLOOKUP(P1070,'Վարկանիշային չափորոշիչներ'!$G$6:$GE$68,4,FALSE),0)</f>
        <v>0</v>
      </c>
      <c r="AH1070" s="93">
        <f>IFERROR(VLOOKUP(Q1070,'Վարկանիշային չափորոշիչներ'!$G$6:$GE$68,4,FALSE),0)</f>
        <v>0</v>
      </c>
      <c r="AI1070" s="93">
        <f>IFERROR(VLOOKUP(R1070,'Վարկանիշային չափորոշիչներ'!$G$6:$GE$68,4,FALSE),0)</f>
        <v>0</v>
      </c>
      <c r="AJ1070" s="93">
        <f>IFERROR(VLOOKUP(S1070,'Վարկանիշային չափորոշիչներ'!$G$6:$GE$68,4,FALSE),0)</f>
        <v>0</v>
      </c>
      <c r="AK1070" s="93">
        <f>IFERROR(VLOOKUP(T1070,'Վարկանիշային չափորոշիչներ'!$G$6:$GE$68,4,FALSE),0)</f>
        <v>0</v>
      </c>
      <c r="AL1070" s="93">
        <f>IFERROR(VLOOKUP(U1070,'Վարկանիշային չափորոշիչներ'!$G$6:$GE$68,4,FALSE),0)</f>
        <v>0</v>
      </c>
      <c r="AM1070" s="93">
        <f>IFERROR(VLOOKUP(V1070,'Վարկանիշային չափորոշիչներ'!$G$6:$GE$68,4,FALSE),0)</f>
        <v>0</v>
      </c>
      <c r="AN1070" s="93">
        <f t="shared" si="259"/>
        <v>0</v>
      </c>
    </row>
    <row r="1071" spans="1:40" outlineLevel="1">
      <c r="A1071" s="236">
        <v>1006</v>
      </c>
      <c r="B1071" s="283"/>
      <c r="C1071" s="366" t="s">
        <v>1139</v>
      </c>
      <c r="D1071" s="321">
        <f>SUM(D1072:D1076)</f>
        <v>0</v>
      </c>
      <c r="E1071" s="237">
        <f>SUM(E1072:E1076)</f>
        <v>0</v>
      </c>
      <c r="F1071" s="238">
        <f t="shared" ref="F1071:H1071" si="272">SUM(F1072:F1076)</f>
        <v>0</v>
      </c>
      <c r="G1071" s="238">
        <f t="shared" si="272"/>
        <v>0</v>
      </c>
      <c r="H1071" s="238">
        <f t="shared" si="272"/>
        <v>0</v>
      </c>
      <c r="I1071" s="114" t="s">
        <v>79</v>
      </c>
      <c r="J1071" s="114" t="s">
        <v>79</v>
      </c>
      <c r="K1071" s="114" t="s">
        <v>79</v>
      </c>
      <c r="L1071" s="114" t="s">
        <v>79</v>
      </c>
      <c r="M1071" s="114" t="s">
        <v>79</v>
      </c>
      <c r="N1071" s="114" t="s">
        <v>79</v>
      </c>
      <c r="O1071" s="114" t="s">
        <v>79</v>
      </c>
      <c r="P1071" s="114" t="s">
        <v>79</v>
      </c>
      <c r="Q1071" s="114" t="s">
        <v>79</v>
      </c>
      <c r="R1071" s="114" t="s">
        <v>79</v>
      </c>
      <c r="S1071" s="114" t="s">
        <v>79</v>
      </c>
      <c r="T1071" s="114" t="s">
        <v>79</v>
      </c>
      <c r="U1071" s="114" t="s">
        <v>79</v>
      </c>
      <c r="V1071" s="114" t="s">
        <v>79</v>
      </c>
      <c r="W1071" s="114" t="s">
        <v>79</v>
      </c>
      <c r="X1071" s="108"/>
      <c r="Y1071" s="108"/>
      <c r="Z1071" s="108"/>
      <c r="AA1071" s="108"/>
      <c r="AB1071" s="93">
        <f>IFERROR(VLOOKUP(K1071,'Վարկանիշային չափորոշիչներ'!$G$6:$GE$68,4,FALSE),0)</f>
        <v>0</v>
      </c>
      <c r="AC1071" s="93">
        <f>IFERROR(VLOOKUP(L1071,'Վարկանիշային չափորոշիչներ'!$G$6:$GE$68,4,FALSE),0)</f>
        <v>0</v>
      </c>
      <c r="AD1071" s="93">
        <f>IFERROR(VLOOKUP(M1071,'Վարկանիշային չափորոշիչներ'!$G$6:$GE$68,4,FALSE),0)</f>
        <v>0</v>
      </c>
      <c r="AE1071" s="93">
        <f>IFERROR(VLOOKUP(N1071,'Վարկանիշային չափորոշիչներ'!$G$6:$GE$68,4,FALSE),0)</f>
        <v>0</v>
      </c>
      <c r="AF1071" s="93">
        <f>IFERROR(VLOOKUP(O1071,'Վարկանիշային չափորոշիչներ'!$G$6:$GE$68,4,FALSE),0)</f>
        <v>0</v>
      </c>
      <c r="AG1071" s="93">
        <f>IFERROR(VLOOKUP(P1071,'Վարկանիշային չափորոշիչներ'!$G$6:$GE$68,4,FALSE),0)</f>
        <v>0</v>
      </c>
      <c r="AH1071" s="93">
        <f>IFERROR(VLOOKUP(Q1071,'Վարկանիշային չափորոշիչներ'!$G$6:$GE$68,4,FALSE),0)</f>
        <v>0</v>
      </c>
      <c r="AI1071" s="93">
        <f>IFERROR(VLOOKUP(R1071,'Վարկանիշային չափորոշիչներ'!$G$6:$GE$68,4,FALSE),0)</f>
        <v>0</v>
      </c>
      <c r="AJ1071" s="93">
        <f>IFERROR(VLOOKUP(S1071,'Վարկանիշային չափորոշիչներ'!$G$6:$GE$68,4,FALSE),0)</f>
        <v>0</v>
      </c>
      <c r="AK1071" s="93">
        <f>IFERROR(VLOOKUP(T1071,'Վարկանիշային չափորոշիչներ'!$G$6:$GE$68,4,FALSE),0)</f>
        <v>0</v>
      </c>
      <c r="AL1071" s="93">
        <f>IFERROR(VLOOKUP(U1071,'Վարկանիշային չափորոշիչներ'!$G$6:$GE$68,4,FALSE),0)</f>
        <v>0</v>
      </c>
      <c r="AM1071" s="93">
        <f>IFERROR(VLOOKUP(V1071,'Վարկանիշային չափորոշիչներ'!$G$6:$GE$68,4,FALSE),0)</f>
        <v>0</v>
      </c>
      <c r="AN1071" s="93">
        <f t="shared" si="259"/>
        <v>0</v>
      </c>
    </row>
    <row r="1072" spans="1:40" outlineLevel="2">
      <c r="A1072" s="239">
        <v>1006</v>
      </c>
      <c r="B1072" s="239">
        <v>11002</v>
      </c>
      <c r="C1072" s="333" t="s">
        <v>1140</v>
      </c>
      <c r="D1072" s="240"/>
      <c r="E1072" s="240"/>
      <c r="F1072" s="241"/>
      <c r="G1072" s="242"/>
      <c r="H1072" s="242"/>
      <c r="I1072" s="112"/>
      <c r="J1072" s="112"/>
      <c r="K1072" s="94"/>
      <c r="L1072" s="94"/>
      <c r="M1072" s="94"/>
      <c r="N1072" s="94"/>
      <c r="O1072" s="94"/>
      <c r="P1072" s="94"/>
      <c r="Q1072" s="94"/>
      <c r="R1072" s="94"/>
      <c r="S1072" s="94"/>
      <c r="T1072" s="94"/>
      <c r="U1072" s="94"/>
      <c r="V1072" s="94"/>
      <c r="W1072" s="93">
        <f>AN1072</f>
        <v>0</v>
      </c>
      <c r="X1072" s="108"/>
      <c r="Y1072" s="108"/>
      <c r="Z1072" s="108"/>
      <c r="AA1072" s="108"/>
      <c r="AB1072" s="93">
        <f>IFERROR(VLOOKUP(K1072,'Վարկանիշային չափորոշիչներ'!$G$6:$GE$68,4,FALSE),0)</f>
        <v>0</v>
      </c>
      <c r="AC1072" s="93">
        <f>IFERROR(VLOOKUP(L1072,'Վարկանիշային չափորոշիչներ'!$G$6:$GE$68,4,FALSE),0)</f>
        <v>0</v>
      </c>
      <c r="AD1072" s="93">
        <f>IFERROR(VLOOKUP(M1072,'Վարկանիշային չափորոշիչներ'!$G$6:$GE$68,4,FALSE),0)</f>
        <v>0</v>
      </c>
      <c r="AE1072" s="93">
        <f>IFERROR(VLOOKUP(N1072,'Վարկանիշային չափորոշիչներ'!$G$6:$GE$68,4,FALSE),0)</f>
        <v>0</v>
      </c>
      <c r="AF1072" s="93">
        <f>IFERROR(VLOOKUP(O1072,'Վարկանիշային չափորոշիչներ'!$G$6:$GE$68,4,FALSE),0)</f>
        <v>0</v>
      </c>
      <c r="AG1072" s="93">
        <f>IFERROR(VLOOKUP(P1072,'Վարկանիշային չափորոշիչներ'!$G$6:$GE$68,4,FALSE),0)</f>
        <v>0</v>
      </c>
      <c r="AH1072" s="93">
        <f>IFERROR(VLOOKUP(Q1072,'Վարկանիշային չափորոշիչներ'!$G$6:$GE$68,4,FALSE),0)</f>
        <v>0</v>
      </c>
      <c r="AI1072" s="93">
        <f>IFERROR(VLOOKUP(R1072,'Վարկանիշային չափորոշիչներ'!$G$6:$GE$68,4,FALSE),0)</f>
        <v>0</v>
      </c>
      <c r="AJ1072" s="93">
        <f>IFERROR(VLOOKUP(S1072,'Վարկանիշային չափորոշիչներ'!$G$6:$GE$68,4,FALSE),0)</f>
        <v>0</v>
      </c>
      <c r="AK1072" s="93">
        <f>IFERROR(VLOOKUP(T1072,'Վարկանիշային չափորոշիչներ'!$G$6:$GE$68,4,FALSE),0)</f>
        <v>0</v>
      </c>
      <c r="AL1072" s="93">
        <f>IFERROR(VLOOKUP(U1072,'Վարկանիշային չափորոշիչներ'!$G$6:$GE$68,4,FALSE),0)</f>
        <v>0</v>
      </c>
      <c r="AM1072" s="93">
        <f>IFERROR(VLOOKUP(V1072,'Վարկանիշային չափորոշիչներ'!$G$6:$GE$68,4,FALSE),0)</f>
        <v>0</v>
      </c>
      <c r="AN1072" s="93">
        <f t="shared" si="259"/>
        <v>0</v>
      </c>
    </row>
    <row r="1073" spans="1:40" ht="24" outlineLevel="2">
      <c r="A1073" s="239">
        <v>1006</v>
      </c>
      <c r="B1073" s="239">
        <v>11003</v>
      </c>
      <c r="C1073" s="333" t="s">
        <v>1141</v>
      </c>
      <c r="D1073" s="240"/>
      <c r="E1073" s="240"/>
      <c r="F1073" s="241"/>
      <c r="G1073" s="242"/>
      <c r="H1073" s="242"/>
      <c r="I1073" s="112"/>
      <c r="J1073" s="112"/>
      <c r="K1073" s="94"/>
      <c r="L1073" s="94"/>
      <c r="M1073" s="94"/>
      <c r="N1073" s="94"/>
      <c r="O1073" s="94"/>
      <c r="P1073" s="94"/>
      <c r="Q1073" s="94"/>
      <c r="R1073" s="94"/>
      <c r="S1073" s="94"/>
      <c r="T1073" s="94"/>
      <c r="U1073" s="94"/>
      <c r="V1073" s="94"/>
      <c r="W1073" s="93">
        <f>AN1073</f>
        <v>0</v>
      </c>
      <c r="X1073" s="108"/>
      <c r="Y1073" s="108"/>
      <c r="Z1073" s="108"/>
      <c r="AA1073" s="108"/>
      <c r="AB1073" s="93">
        <f>IFERROR(VLOOKUP(K1073,'Վարկանիշային չափորոշիչներ'!$G$6:$GE$68,4,FALSE),0)</f>
        <v>0</v>
      </c>
      <c r="AC1073" s="93">
        <f>IFERROR(VLOOKUP(L1073,'Վարկանիշային չափորոշիչներ'!$G$6:$GE$68,4,FALSE),0)</f>
        <v>0</v>
      </c>
      <c r="AD1073" s="93">
        <f>IFERROR(VLOOKUP(M1073,'Վարկանիշային չափորոշիչներ'!$G$6:$GE$68,4,FALSE),0)</f>
        <v>0</v>
      </c>
      <c r="AE1073" s="93">
        <f>IFERROR(VLOOKUP(N1073,'Վարկանիշային չափորոշիչներ'!$G$6:$GE$68,4,FALSE),0)</f>
        <v>0</v>
      </c>
      <c r="AF1073" s="93">
        <f>IFERROR(VLOOKUP(O1073,'Վարկանիշային չափորոշիչներ'!$G$6:$GE$68,4,FALSE),0)</f>
        <v>0</v>
      </c>
      <c r="AG1073" s="93">
        <f>IFERROR(VLOOKUP(P1073,'Վարկանիշային չափորոշիչներ'!$G$6:$GE$68,4,FALSE),0)</f>
        <v>0</v>
      </c>
      <c r="AH1073" s="93">
        <f>IFERROR(VLOOKUP(Q1073,'Վարկանիշային չափորոշիչներ'!$G$6:$GE$68,4,FALSE),0)</f>
        <v>0</v>
      </c>
      <c r="AI1073" s="93">
        <f>IFERROR(VLOOKUP(R1073,'Վարկանիշային չափորոշիչներ'!$G$6:$GE$68,4,FALSE),0)</f>
        <v>0</v>
      </c>
      <c r="AJ1073" s="93">
        <f>IFERROR(VLOOKUP(S1073,'Վարկանիշային չափորոշիչներ'!$G$6:$GE$68,4,FALSE),0)</f>
        <v>0</v>
      </c>
      <c r="AK1073" s="93">
        <f>IFERROR(VLOOKUP(T1073,'Վարկանիշային չափորոշիչներ'!$G$6:$GE$68,4,FALSE),0)</f>
        <v>0</v>
      </c>
      <c r="AL1073" s="93">
        <f>IFERROR(VLOOKUP(U1073,'Վարկանիշային չափորոշիչներ'!$G$6:$GE$68,4,FALSE),0)</f>
        <v>0</v>
      </c>
      <c r="AM1073" s="93">
        <f>IFERROR(VLOOKUP(V1073,'Վարկանիշային չափորոշիչներ'!$G$6:$GE$68,4,FALSE),0)</f>
        <v>0</v>
      </c>
      <c r="AN1073" s="93">
        <f t="shared" si="259"/>
        <v>0</v>
      </c>
    </row>
    <row r="1074" spans="1:40" ht="24" outlineLevel="2">
      <c r="A1074" s="239">
        <v>1006</v>
      </c>
      <c r="B1074" s="239">
        <v>11004</v>
      </c>
      <c r="C1074" s="333" t="s">
        <v>1142</v>
      </c>
      <c r="D1074" s="240"/>
      <c r="E1074" s="240"/>
      <c r="F1074" s="241"/>
      <c r="G1074" s="242"/>
      <c r="H1074" s="242"/>
      <c r="I1074" s="112"/>
      <c r="J1074" s="112"/>
      <c r="K1074" s="94"/>
      <c r="L1074" s="94"/>
      <c r="M1074" s="94"/>
      <c r="N1074" s="94"/>
      <c r="O1074" s="94"/>
      <c r="P1074" s="94"/>
      <c r="Q1074" s="94"/>
      <c r="R1074" s="94"/>
      <c r="S1074" s="94"/>
      <c r="T1074" s="94"/>
      <c r="U1074" s="94"/>
      <c r="V1074" s="94"/>
      <c r="W1074" s="93">
        <f>AN1074</f>
        <v>0</v>
      </c>
      <c r="X1074" s="108"/>
      <c r="Y1074" s="108"/>
      <c r="Z1074" s="108"/>
      <c r="AA1074" s="108"/>
      <c r="AB1074" s="93">
        <f>IFERROR(VLOOKUP(K1074,'Վարկանիշային չափորոշիչներ'!$G$6:$GE$68,4,FALSE),0)</f>
        <v>0</v>
      </c>
      <c r="AC1074" s="93">
        <f>IFERROR(VLOOKUP(L1074,'Վարկանիշային չափորոշիչներ'!$G$6:$GE$68,4,FALSE),0)</f>
        <v>0</v>
      </c>
      <c r="AD1074" s="93">
        <f>IFERROR(VLOOKUP(M1074,'Վարկանիշային չափորոշիչներ'!$G$6:$GE$68,4,FALSE),0)</f>
        <v>0</v>
      </c>
      <c r="AE1074" s="93">
        <f>IFERROR(VLOOKUP(N1074,'Վարկանիշային չափորոշիչներ'!$G$6:$GE$68,4,FALSE),0)</f>
        <v>0</v>
      </c>
      <c r="AF1074" s="93">
        <f>IFERROR(VLOOKUP(O1074,'Վարկանիշային չափորոշիչներ'!$G$6:$GE$68,4,FALSE),0)</f>
        <v>0</v>
      </c>
      <c r="AG1074" s="93">
        <f>IFERROR(VLOOKUP(P1074,'Վարկանիշային չափորոշիչներ'!$G$6:$GE$68,4,FALSE),0)</f>
        <v>0</v>
      </c>
      <c r="AH1074" s="93">
        <f>IFERROR(VLOOKUP(Q1074,'Վարկանիշային չափորոշիչներ'!$G$6:$GE$68,4,FALSE),0)</f>
        <v>0</v>
      </c>
      <c r="AI1074" s="93">
        <f>IFERROR(VLOOKUP(R1074,'Վարկանիշային չափորոշիչներ'!$G$6:$GE$68,4,FALSE),0)</f>
        <v>0</v>
      </c>
      <c r="AJ1074" s="93">
        <f>IFERROR(VLOOKUP(S1074,'Վարկանիշային չափորոշիչներ'!$G$6:$GE$68,4,FALSE),0)</f>
        <v>0</v>
      </c>
      <c r="AK1074" s="93">
        <f>IFERROR(VLOOKUP(T1074,'Վարկանիշային չափորոշիչներ'!$G$6:$GE$68,4,FALSE),0)</f>
        <v>0</v>
      </c>
      <c r="AL1074" s="93">
        <f>IFERROR(VLOOKUP(U1074,'Վարկանիշային չափորոշիչներ'!$G$6:$GE$68,4,FALSE),0)</f>
        <v>0</v>
      </c>
      <c r="AM1074" s="93">
        <f>IFERROR(VLOOKUP(V1074,'Վարկանիշային չափորոշիչներ'!$G$6:$GE$68,4,FALSE),0)</f>
        <v>0</v>
      </c>
      <c r="AN1074" s="93">
        <f t="shared" si="259"/>
        <v>0</v>
      </c>
    </row>
    <row r="1075" spans="1:40" outlineLevel="2">
      <c r="A1075" s="239">
        <v>1006</v>
      </c>
      <c r="B1075" s="239">
        <v>13001</v>
      </c>
      <c r="C1075" s="333" t="s">
        <v>1143</v>
      </c>
      <c r="D1075" s="248"/>
      <c r="E1075" s="255"/>
      <c r="F1075" s="241"/>
      <c r="G1075" s="242"/>
      <c r="H1075" s="242"/>
      <c r="I1075" s="112"/>
      <c r="J1075" s="112"/>
      <c r="K1075" s="94"/>
      <c r="L1075" s="94"/>
      <c r="M1075" s="94"/>
      <c r="N1075" s="94"/>
      <c r="O1075" s="94"/>
      <c r="P1075" s="94"/>
      <c r="Q1075" s="94"/>
      <c r="R1075" s="94"/>
      <c r="S1075" s="94"/>
      <c r="T1075" s="94"/>
      <c r="U1075" s="94"/>
      <c r="V1075" s="94"/>
      <c r="W1075" s="93">
        <f>AN1075</f>
        <v>0</v>
      </c>
      <c r="X1075" s="108"/>
      <c r="Y1075" s="108"/>
      <c r="Z1075" s="108"/>
      <c r="AA1075" s="108"/>
      <c r="AB1075" s="93">
        <f>IFERROR(VLOOKUP(K1075,'Վարկանիշային չափորոշիչներ'!$G$6:$GE$68,4,FALSE),0)</f>
        <v>0</v>
      </c>
      <c r="AC1075" s="93">
        <f>IFERROR(VLOOKUP(L1075,'Վարկանիշային չափորոշիչներ'!$G$6:$GE$68,4,FALSE),0)</f>
        <v>0</v>
      </c>
      <c r="AD1075" s="93">
        <f>IFERROR(VLOOKUP(M1075,'Վարկանիշային չափորոշիչներ'!$G$6:$GE$68,4,FALSE),0)</f>
        <v>0</v>
      </c>
      <c r="AE1075" s="93">
        <f>IFERROR(VLOOKUP(N1075,'Վարկանիշային չափորոշիչներ'!$G$6:$GE$68,4,FALSE),0)</f>
        <v>0</v>
      </c>
      <c r="AF1075" s="93">
        <f>IFERROR(VLOOKUP(O1075,'Վարկանիշային չափորոշիչներ'!$G$6:$GE$68,4,FALSE),0)</f>
        <v>0</v>
      </c>
      <c r="AG1075" s="93">
        <f>IFERROR(VLOOKUP(P1075,'Վարկանիշային չափորոշիչներ'!$G$6:$GE$68,4,FALSE),0)</f>
        <v>0</v>
      </c>
      <c r="AH1075" s="93">
        <f>IFERROR(VLOOKUP(Q1075,'Վարկանիշային չափորոշիչներ'!$G$6:$GE$68,4,FALSE),0)</f>
        <v>0</v>
      </c>
      <c r="AI1075" s="93">
        <f>IFERROR(VLOOKUP(R1075,'Վարկանիշային չափորոշիչներ'!$G$6:$GE$68,4,FALSE),0)</f>
        <v>0</v>
      </c>
      <c r="AJ1075" s="93">
        <f>IFERROR(VLOOKUP(S1075,'Վարկանիշային չափորոշիչներ'!$G$6:$GE$68,4,FALSE),0)</f>
        <v>0</v>
      </c>
      <c r="AK1075" s="93">
        <f>IFERROR(VLOOKUP(T1075,'Վարկանիշային չափորոշիչներ'!$G$6:$GE$68,4,FALSE),0)</f>
        <v>0</v>
      </c>
      <c r="AL1075" s="93">
        <f>IFERROR(VLOOKUP(U1075,'Վարկանիշային չափորոշիչներ'!$G$6:$GE$68,4,FALSE),0)</f>
        <v>0</v>
      </c>
      <c r="AM1075" s="93">
        <f>IFERROR(VLOOKUP(V1075,'Վարկանիշային չափորոշիչներ'!$G$6:$GE$68,4,FALSE),0)</f>
        <v>0</v>
      </c>
      <c r="AN1075" s="93">
        <f t="shared" ref="AN1075:AN1128" si="273">SUM(AB1075:AM1075)</f>
        <v>0</v>
      </c>
    </row>
    <row r="1076" spans="1:40" outlineLevel="2">
      <c r="A1076" s="239">
        <v>1006</v>
      </c>
      <c r="B1076" s="239">
        <v>13003</v>
      </c>
      <c r="C1076" s="333" t="s">
        <v>1144</v>
      </c>
      <c r="D1076" s="240"/>
      <c r="E1076" s="240"/>
      <c r="F1076" s="241"/>
      <c r="G1076" s="242"/>
      <c r="H1076" s="242"/>
      <c r="I1076" s="112"/>
      <c r="J1076" s="112"/>
      <c r="K1076" s="94"/>
      <c r="L1076" s="94"/>
      <c r="M1076" s="94"/>
      <c r="N1076" s="94"/>
      <c r="O1076" s="94"/>
      <c r="P1076" s="94"/>
      <c r="Q1076" s="94"/>
      <c r="R1076" s="94"/>
      <c r="S1076" s="94"/>
      <c r="T1076" s="94"/>
      <c r="U1076" s="94"/>
      <c r="V1076" s="94"/>
      <c r="W1076" s="93">
        <f>AN1076</f>
        <v>0</v>
      </c>
      <c r="X1076" s="108"/>
      <c r="Y1076" s="108"/>
      <c r="Z1076" s="108"/>
      <c r="AA1076" s="108"/>
      <c r="AB1076" s="93">
        <f>IFERROR(VLOOKUP(K1076,'Վարկանիշային չափորոշիչներ'!$G$6:$GE$68,4,FALSE),0)</f>
        <v>0</v>
      </c>
      <c r="AC1076" s="93">
        <f>IFERROR(VLOOKUP(L1076,'Վարկանիշային չափորոշիչներ'!$G$6:$GE$68,4,FALSE),0)</f>
        <v>0</v>
      </c>
      <c r="AD1076" s="93">
        <f>IFERROR(VLOOKUP(M1076,'Վարկանիշային չափորոշիչներ'!$G$6:$GE$68,4,FALSE),0)</f>
        <v>0</v>
      </c>
      <c r="AE1076" s="93">
        <f>IFERROR(VLOOKUP(N1076,'Վարկանիշային չափորոշիչներ'!$G$6:$GE$68,4,FALSE),0)</f>
        <v>0</v>
      </c>
      <c r="AF1076" s="93">
        <f>IFERROR(VLOOKUP(O1076,'Վարկանիշային չափորոշիչներ'!$G$6:$GE$68,4,FALSE),0)</f>
        <v>0</v>
      </c>
      <c r="AG1076" s="93">
        <f>IFERROR(VLOOKUP(P1076,'Վարկանիշային չափորոշիչներ'!$G$6:$GE$68,4,FALSE),0)</f>
        <v>0</v>
      </c>
      <c r="AH1076" s="93">
        <f>IFERROR(VLOOKUP(Q1076,'Վարկանիշային չափորոշիչներ'!$G$6:$GE$68,4,FALSE),0)</f>
        <v>0</v>
      </c>
      <c r="AI1076" s="93">
        <f>IFERROR(VLOOKUP(R1076,'Վարկանիշային չափորոշիչներ'!$G$6:$GE$68,4,FALSE),0)</f>
        <v>0</v>
      </c>
      <c r="AJ1076" s="93">
        <f>IFERROR(VLOOKUP(S1076,'Վարկանիշային չափորոշիչներ'!$G$6:$GE$68,4,FALSE),0)</f>
        <v>0</v>
      </c>
      <c r="AK1076" s="93">
        <f>IFERROR(VLOOKUP(T1076,'Վարկանիշային չափորոշիչներ'!$G$6:$GE$68,4,FALSE),0)</f>
        <v>0</v>
      </c>
      <c r="AL1076" s="93">
        <f>IFERROR(VLOOKUP(U1076,'Վարկանիշային չափորոշիչներ'!$G$6:$GE$68,4,FALSE),0)</f>
        <v>0</v>
      </c>
      <c r="AM1076" s="93">
        <f>IFERROR(VLOOKUP(V1076,'Վարկանիշային չափորոշիչներ'!$G$6:$GE$68,4,FALSE),0)</f>
        <v>0</v>
      </c>
      <c r="AN1076" s="93">
        <f t="shared" si="273"/>
        <v>0</v>
      </c>
    </row>
    <row r="1077" spans="1:40" ht="24" outlineLevel="1">
      <c r="A1077" s="236">
        <v>1031</v>
      </c>
      <c r="B1077" s="283"/>
      <c r="C1077" s="366" t="s">
        <v>1145</v>
      </c>
      <c r="D1077" s="321">
        <f>SUM(D1078)</f>
        <v>0</v>
      </c>
      <c r="E1077" s="237">
        <f>SUM(E1078)</f>
        <v>0</v>
      </c>
      <c r="F1077" s="238">
        <f t="shared" ref="F1077:H1077" si="274">SUM(F1078)</f>
        <v>0</v>
      </c>
      <c r="G1077" s="238">
        <f t="shared" si="274"/>
        <v>0</v>
      </c>
      <c r="H1077" s="238">
        <f t="shared" si="274"/>
        <v>0</v>
      </c>
      <c r="I1077" s="114" t="s">
        <v>79</v>
      </c>
      <c r="J1077" s="114" t="s">
        <v>79</v>
      </c>
      <c r="K1077" s="114" t="s">
        <v>79</v>
      </c>
      <c r="L1077" s="114" t="s">
        <v>79</v>
      </c>
      <c r="M1077" s="114" t="s">
        <v>79</v>
      </c>
      <c r="N1077" s="114" t="s">
        <v>79</v>
      </c>
      <c r="O1077" s="114" t="s">
        <v>79</v>
      </c>
      <c r="P1077" s="114" t="s">
        <v>79</v>
      </c>
      <c r="Q1077" s="114" t="s">
        <v>79</v>
      </c>
      <c r="R1077" s="114" t="s">
        <v>79</v>
      </c>
      <c r="S1077" s="114" t="s">
        <v>79</v>
      </c>
      <c r="T1077" s="114" t="s">
        <v>79</v>
      </c>
      <c r="U1077" s="114" t="s">
        <v>79</v>
      </c>
      <c r="V1077" s="114" t="s">
        <v>79</v>
      </c>
      <c r="W1077" s="114" t="s">
        <v>79</v>
      </c>
      <c r="X1077" s="108"/>
      <c r="Y1077" s="108"/>
      <c r="Z1077" s="108"/>
      <c r="AA1077" s="108"/>
      <c r="AB1077" s="93">
        <f>IFERROR(VLOOKUP(K1077,'Վարկանիշային չափորոշիչներ'!$G$6:$GE$68,4,FALSE),0)</f>
        <v>0</v>
      </c>
      <c r="AC1077" s="93">
        <f>IFERROR(VLOOKUP(L1077,'Վարկանիշային չափորոշիչներ'!$G$6:$GE$68,4,FALSE),0)</f>
        <v>0</v>
      </c>
      <c r="AD1077" s="93">
        <f>IFERROR(VLOOKUP(M1077,'Վարկանիշային չափորոշիչներ'!$G$6:$GE$68,4,FALSE),0)</f>
        <v>0</v>
      </c>
      <c r="AE1077" s="93">
        <f>IFERROR(VLOOKUP(N1077,'Վարկանիշային չափորոշիչներ'!$G$6:$GE$68,4,FALSE),0)</f>
        <v>0</v>
      </c>
      <c r="AF1077" s="93">
        <f>IFERROR(VLOOKUP(O1077,'Վարկանիշային չափորոշիչներ'!$G$6:$GE$68,4,FALSE),0)</f>
        <v>0</v>
      </c>
      <c r="AG1077" s="93">
        <f>IFERROR(VLOOKUP(P1077,'Վարկանիշային չափորոշիչներ'!$G$6:$GE$68,4,FALSE),0)</f>
        <v>0</v>
      </c>
      <c r="AH1077" s="93">
        <f>IFERROR(VLOOKUP(Q1077,'Վարկանիշային չափորոշիչներ'!$G$6:$GE$68,4,FALSE),0)</f>
        <v>0</v>
      </c>
      <c r="AI1077" s="93">
        <f>IFERROR(VLOOKUP(R1077,'Վարկանիշային չափորոշիչներ'!$G$6:$GE$68,4,FALSE),0)</f>
        <v>0</v>
      </c>
      <c r="AJ1077" s="93">
        <f>IFERROR(VLOOKUP(S1077,'Վարկանիշային չափորոշիչներ'!$G$6:$GE$68,4,FALSE),0)</f>
        <v>0</v>
      </c>
      <c r="AK1077" s="93">
        <f>IFERROR(VLOOKUP(T1077,'Վարկանիշային չափորոշիչներ'!$G$6:$GE$68,4,FALSE),0)</f>
        <v>0</v>
      </c>
      <c r="AL1077" s="93">
        <f>IFERROR(VLOOKUP(U1077,'Վարկանիշային չափորոշիչներ'!$G$6:$GE$68,4,FALSE),0)</f>
        <v>0</v>
      </c>
      <c r="AM1077" s="93">
        <f>IFERROR(VLOOKUP(V1077,'Վարկանիշային չափորոշիչներ'!$G$6:$GE$68,4,FALSE),0)</f>
        <v>0</v>
      </c>
      <c r="AN1077" s="93">
        <f t="shared" si="273"/>
        <v>0</v>
      </c>
    </row>
    <row r="1078" spans="1:40" ht="24" outlineLevel="2">
      <c r="A1078" s="239">
        <v>1031</v>
      </c>
      <c r="B1078" s="239">
        <v>11001</v>
      </c>
      <c r="C1078" s="333" t="s">
        <v>1145</v>
      </c>
      <c r="D1078" s="240"/>
      <c r="E1078" s="240"/>
      <c r="F1078" s="241"/>
      <c r="G1078" s="242"/>
      <c r="H1078" s="242"/>
      <c r="I1078" s="112"/>
      <c r="J1078" s="112"/>
      <c r="K1078" s="94"/>
      <c r="L1078" s="94"/>
      <c r="M1078" s="94"/>
      <c r="N1078" s="94"/>
      <c r="O1078" s="94"/>
      <c r="P1078" s="94"/>
      <c r="Q1078" s="94"/>
      <c r="R1078" s="94"/>
      <c r="S1078" s="94"/>
      <c r="T1078" s="94"/>
      <c r="U1078" s="94"/>
      <c r="V1078" s="94"/>
      <c r="W1078" s="93">
        <f>AN1078</f>
        <v>0</v>
      </c>
      <c r="X1078" s="108"/>
      <c r="Y1078" s="108"/>
      <c r="Z1078" s="108"/>
      <c r="AA1078" s="108"/>
      <c r="AB1078" s="93">
        <f>IFERROR(VLOOKUP(K1078,'Վարկանիշային չափորոշիչներ'!$G$6:$GE$68,4,FALSE),0)</f>
        <v>0</v>
      </c>
      <c r="AC1078" s="93">
        <f>IFERROR(VLOOKUP(L1078,'Վարկանիշային չափորոշիչներ'!$G$6:$GE$68,4,FALSE),0)</f>
        <v>0</v>
      </c>
      <c r="AD1078" s="93">
        <f>IFERROR(VLOOKUP(M1078,'Վարկանիշային չափորոշիչներ'!$G$6:$GE$68,4,FALSE),0)</f>
        <v>0</v>
      </c>
      <c r="AE1078" s="93">
        <f>IFERROR(VLOOKUP(N1078,'Վարկանիշային չափորոշիչներ'!$G$6:$GE$68,4,FALSE),0)</f>
        <v>0</v>
      </c>
      <c r="AF1078" s="93">
        <f>IFERROR(VLOOKUP(O1078,'Վարկանիշային չափորոշիչներ'!$G$6:$GE$68,4,FALSE),0)</f>
        <v>0</v>
      </c>
      <c r="AG1078" s="93">
        <f>IFERROR(VLOOKUP(P1078,'Վարկանիշային չափորոշիչներ'!$G$6:$GE$68,4,FALSE),0)</f>
        <v>0</v>
      </c>
      <c r="AH1078" s="93">
        <f>IFERROR(VLOOKUP(Q1078,'Վարկանիշային չափորոշիչներ'!$G$6:$GE$68,4,FALSE),0)</f>
        <v>0</v>
      </c>
      <c r="AI1078" s="93">
        <f>IFERROR(VLOOKUP(R1078,'Վարկանիշային չափորոշիչներ'!$G$6:$GE$68,4,FALSE),0)</f>
        <v>0</v>
      </c>
      <c r="AJ1078" s="93">
        <f>IFERROR(VLOOKUP(S1078,'Վարկանիշային չափորոշիչներ'!$G$6:$GE$68,4,FALSE),0)</f>
        <v>0</v>
      </c>
      <c r="AK1078" s="93">
        <f>IFERROR(VLOOKUP(T1078,'Վարկանիշային չափորոշիչներ'!$G$6:$GE$68,4,FALSE),0)</f>
        <v>0</v>
      </c>
      <c r="AL1078" s="93">
        <f>IFERROR(VLOOKUP(U1078,'Վարկանիշային չափորոշիչներ'!$G$6:$GE$68,4,FALSE),0)</f>
        <v>0</v>
      </c>
      <c r="AM1078" s="93">
        <f>IFERROR(VLOOKUP(V1078,'Վարկանիշային չափորոշիչներ'!$G$6:$GE$68,4,FALSE),0)</f>
        <v>0</v>
      </c>
      <c r="AN1078" s="93">
        <f t="shared" si="273"/>
        <v>0</v>
      </c>
    </row>
    <row r="1079" spans="1:40" ht="24" outlineLevel="1">
      <c r="A1079" s="236">
        <v>1108</v>
      </c>
      <c r="B1079" s="283"/>
      <c r="C1079" s="366" t="s">
        <v>1146</v>
      </c>
      <c r="D1079" s="321">
        <f>SUM(D1080:D1089)</f>
        <v>0</v>
      </c>
      <c r="E1079" s="237">
        <f>SUM(E1080:E1089)</f>
        <v>0</v>
      </c>
      <c r="F1079" s="238">
        <f t="shared" ref="F1079:H1079" si="275">SUM(F1080:F1089)</f>
        <v>0</v>
      </c>
      <c r="G1079" s="238">
        <f t="shared" si="275"/>
        <v>0</v>
      </c>
      <c r="H1079" s="238">
        <f t="shared" si="275"/>
        <v>0</v>
      </c>
      <c r="I1079" s="114" t="s">
        <v>79</v>
      </c>
      <c r="J1079" s="114" t="s">
        <v>79</v>
      </c>
      <c r="K1079" s="114" t="s">
        <v>79</v>
      </c>
      <c r="L1079" s="114" t="s">
        <v>79</v>
      </c>
      <c r="M1079" s="114" t="s">
        <v>79</v>
      </c>
      <c r="N1079" s="114" t="s">
        <v>79</v>
      </c>
      <c r="O1079" s="114" t="s">
        <v>79</v>
      </c>
      <c r="P1079" s="114" t="s">
        <v>79</v>
      </c>
      <c r="Q1079" s="114" t="s">
        <v>79</v>
      </c>
      <c r="R1079" s="114" t="s">
        <v>79</v>
      </c>
      <c r="S1079" s="114" t="s">
        <v>79</v>
      </c>
      <c r="T1079" s="114" t="s">
        <v>79</v>
      </c>
      <c r="U1079" s="114" t="s">
        <v>79</v>
      </c>
      <c r="V1079" s="114" t="s">
        <v>79</v>
      </c>
      <c r="W1079" s="114" t="s">
        <v>79</v>
      </c>
      <c r="X1079" s="108"/>
      <c r="Y1079" s="108"/>
      <c r="Z1079" s="108"/>
      <c r="AA1079" s="108"/>
      <c r="AB1079" s="93">
        <f>IFERROR(VLOOKUP(K1079,'Վարկանիշային չափորոշիչներ'!$G$6:$GE$68,4,FALSE),0)</f>
        <v>0</v>
      </c>
      <c r="AC1079" s="93">
        <f>IFERROR(VLOOKUP(L1079,'Վարկանիշային չափորոշիչներ'!$G$6:$GE$68,4,FALSE),0)</f>
        <v>0</v>
      </c>
      <c r="AD1079" s="93">
        <f>IFERROR(VLOOKUP(M1079,'Վարկանիշային չափորոշիչներ'!$G$6:$GE$68,4,FALSE),0)</f>
        <v>0</v>
      </c>
      <c r="AE1079" s="93">
        <f>IFERROR(VLOOKUP(N1079,'Վարկանիշային չափորոշիչներ'!$G$6:$GE$68,4,FALSE),0)</f>
        <v>0</v>
      </c>
      <c r="AF1079" s="93">
        <f>IFERROR(VLOOKUP(O1079,'Վարկանիշային չափորոշիչներ'!$G$6:$GE$68,4,FALSE),0)</f>
        <v>0</v>
      </c>
      <c r="AG1079" s="93">
        <f>IFERROR(VLOOKUP(P1079,'Վարկանիշային չափորոշիչներ'!$G$6:$GE$68,4,FALSE),0)</f>
        <v>0</v>
      </c>
      <c r="AH1079" s="93">
        <f>IFERROR(VLOOKUP(Q1079,'Վարկանիշային չափորոշիչներ'!$G$6:$GE$68,4,FALSE),0)</f>
        <v>0</v>
      </c>
      <c r="AI1079" s="93">
        <f>IFERROR(VLOOKUP(R1079,'Վարկանիշային չափորոշիչներ'!$G$6:$GE$68,4,FALSE),0)</f>
        <v>0</v>
      </c>
      <c r="AJ1079" s="93">
        <f>IFERROR(VLOOKUP(S1079,'Վարկանիշային չափորոշիչներ'!$G$6:$GE$68,4,FALSE),0)</f>
        <v>0</v>
      </c>
      <c r="AK1079" s="93">
        <f>IFERROR(VLOOKUP(T1079,'Վարկանիշային չափորոշիչներ'!$G$6:$GE$68,4,FALSE),0)</f>
        <v>0</v>
      </c>
      <c r="AL1079" s="93">
        <f>IFERROR(VLOOKUP(U1079,'Վարկանիշային չափորոշիչներ'!$G$6:$GE$68,4,FALSE),0)</f>
        <v>0</v>
      </c>
      <c r="AM1079" s="93">
        <f>IFERROR(VLOOKUP(V1079,'Վարկանիշային չափորոշիչներ'!$G$6:$GE$68,4,FALSE),0)</f>
        <v>0</v>
      </c>
      <c r="AN1079" s="93">
        <f t="shared" si="273"/>
        <v>0</v>
      </c>
    </row>
    <row r="1080" spans="1:40" ht="36" outlineLevel="2">
      <c r="A1080" s="239">
        <v>1108</v>
      </c>
      <c r="B1080" s="239">
        <v>11001</v>
      </c>
      <c r="C1080" s="333" t="s">
        <v>1147</v>
      </c>
      <c r="D1080" s="247"/>
      <c r="E1080" s="247"/>
      <c r="F1080" s="241"/>
      <c r="G1080" s="242"/>
      <c r="H1080" s="242"/>
      <c r="I1080" s="112"/>
      <c r="J1080" s="112"/>
      <c r="K1080" s="94"/>
      <c r="L1080" s="94"/>
      <c r="M1080" s="94"/>
      <c r="N1080" s="94"/>
      <c r="O1080" s="94"/>
      <c r="P1080" s="94"/>
      <c r="Q1080" s="94"/>
      <c r="R1080" s="94"/>
      <c r="S1080" s="94"/>
      <c r="T1080" s="94"/>
      <c r="U1080" s="94"/>
      <c r="V1080" s="94"/>
      <c r="W1080" s="93">
        <f t="shared" ref="W1080:W1089" si="276">AN1080</f>
        <v>0</v>
      </c>
      <c r="X1080" s="108"/>
      <c r="Y1080" s="108"/>
      <c r="Z1080" s="108"/>
      <c r="AA1080" s="108"/>
      <c r="AB1080" s="93">
        <f>IFERROR(VLOOKUP(K1080,'Վարկանիշային չափորոշիչներ'!$G$6:$GE$68,4,FALSE),0)</f>
        <v>0</v>
      </c>
      <c r="AC1080" s="93">
        <f>IFERROR(VLOOKUP(L1080,'Վարկանիշային չափորոշիչներ'!$G$6:$GE$68,4,FALSE),0)</f>
        <v>0</v>
      </c>
      <c r="AD1080" s="93">
        <f>IFERROR(VLOOKUP(M1080,'Վարկանիշային չափորոշիչներ'!$G$6:$GE$68,4,FALSE),0)</f>
        <v>0</v>
      </c>
      <c r="AE1080" s="93">
        <f>IFERROR(VLOOKUP(N1080,'Վարկանիշային չափորոշիչներ'!$G$6:$GE$68,4,FALSE),0)</f>
        <v>0</v>
      </c>
      <c r="AF1080" s="93">
        <f>IFERROR(VLOOKUP(O1080,'Վարկանիշային չափորոշիչներ'!$G$6:$GE$68,4,FALSE),0)</f>
        <v>0</v>
      </c>
      <c r="AG1080" s="93">
        <f>IFERROR(VLOOKUP(P1080,'Վարկանիշային չափորոշիչներ'!$G$6:$GE$68,4,FALSE),0)</f>
        <v>0</v>
      </c>
      <c r="AH1080" s="93">
        <f>IFERROR(VLOOKUP(Q1080,'Վարկանիշային չափորոշիչներ'!$G$6:$GE$68,4,FALSE),0)</f>
        <v>0</v>
      </c>
      <c r="AI1080" s="93">
        <f>IFERROR(VLOOKUP(R1080,'Վարկանիշային չափորոշիչներ'!$G$6:$GE$68,4,FALSE),0)</f>
        <v>0</v>
      </c>
      <c r="AJ1080" s="93">
        <f>IFERROR(VLOOKUP(S1080,'Վարկանիշային չափորոշիչներ'!$G$6:$GE$68,4,FALSE),0)</f>
        <v>0</v>
      </c>
      <c r="AK1080" s="93">
        <f>IFERROR(VLOOKUP(T1080,'Վարկանիշային չափորոշիչներ'!$G$6:$GE$68,4,FALSE),0)</f>
        <v>0</v>
      </c>
      <c r="AL1080" s="93">
        <f>IFERROR(VLOOKUP(U1080,'Վարկանիշային չափորոշիչներ'!$G$6:$GE$68,4,FALSE),0)</f>
        <v>0</v>
      </c>
      <c r="AM1080" s="93">
        <f>IFERROR(VLOOKUP(V1080,'Վարկանիշային չափորոշիչներ'!$G$6:$GE$68,4,FALSE),0)</f>
        <v>0</v>
      </c>
      <c r="AN1080" s="93">
        <f t="shared" si="273"/>
        <v>0</v>
      </c>
    </row>
    <row r="1081" spans="1:40" ht="24" outlineLevel="2">
      <c r="A1081" s="239">
        <v>1108</v>
      </c>
      <c r="B1081" s="239">
        <v>11002</v>
      </c>
      <c r="C1081" s="333" t="s">
        <v>1148</v>
      </c>
      <c r="D1081" s="240"/>
      <c r="E1081" s="240"/>
      <c r="F1081" s="241"/>
      <c r="G1081" s="242"/>
      <c r="H1081" s="242"/>
      <c r="I1081" s="112"/>
      <c r="J1081" s="112"/>
      <c r="K1081" s="94"/>
      <c r="L1081" s="94"/>
      <c r="M1081" s="94"/>
      <c r="N1081" s="94"/>
      <c r="O1081" s="94"/>
      <c r="P1081" s="94"/>
      <c r="Q1081" s="94"/>
      <c r="R1081" s="94"/>
      <c r="S1081" s="94"/>
      <c r="T1081" s="94"/>
      <c r="U1081" s="94"/>
      <c r="V1081" s="94"/>
      <c r="W1081" s="93">
        <f t="shared" si="276"/>
        <v>0</v>
      </c>
      <c r="X1081" s="108"/>
      <c r="Y1081" s="108"/>
      <c r="Z1081" s="108"/>
      <c r="AA1081" s="108"/>
      <c r="AB1081" s="93">
        <f>IFERROR(VLOOKUP(K1081,'Վարկանիշային չափորոշիչներ'!$G$6:$GE$68,4,FALSE),0)</f>
        <v>0</v>
      </c>
      <c r="AC1081" s="93">
        <f>IFERROR(VLOOKUP(L1081,'Վարկանիշային չափորոշիչներ'!$G$6:$GE$68,4,FALSE),0)</f>
        <v>0</v>
      </c>
      <c r="AD1081" s="93">
        <f>IFERROR(VLOOKUP(M1081,'Վարկանիշային չափորոշիչներ'!$G$6:$GE$68,4,FALSE),0)</f>
        <v>0</v>
      </c>
      <c r="AE1081" s="93">
        <f>IFERROR(VLOOKUP(N1081,'Վարկանիշային չափորոշիչներ'!$G$6:$GE$68,4,FALSE),0)</f>
        <v>0</v>
      </c>
      <c r="AF1081" s="93">
        <f>IFERROR(VLOOKUP(O1081,'Վարկանիշային չափորոշիչներ'!$G$6:$GE$68,4,FALSE),0)</f>
        <v>0</v>
      </c>
      <c r="AG1081" s="93">
        <f>IFERROR(VLOOKUP(P1081,'Վարկանիշային չափորոշիչներ'!$G$6:$GE$68,4,FALSE),0)</f>
        <v>0</v>
      </c>
      <c r="AH1081" s="93">
        <f>IFERROR(VLOOKUP(Q1081,'Վարկանիշային չափորոշիչներ'!$G$6:$GE$68,4,FALSE),0)</f>
        <v>0</v>
      </c>
      <c r="AI1081" s="93">
        <f>IFERROR(VLOOKUP(R1081,'Վարկանիշային չափորոշիչներ'!$G$6:$GE$68,4,FALSE),0)</f>
        <v>0</v>
      </c>
      <c r="AJ1081" s="93">
        <f>IFERROR(VLOOKUP(S1081,'Վարկանիշային չափորոշիչներ'!$G$6:$GE$68,4,FALSE),0)</f>
        <v>0</v>
      </c>
      <c r="AK1081" s="93">
        <f>IFERROR(VLOOKUP(T1081,'Վարկանիշային չափորոշիչներ'!$G$6:$GE$68,4,FALSE),0)</f>
        <v>0</v>
      </c>
      <c r="AL1081" s="93">
        <f>IFERROR(VLOOKUP(U1081,'Վարկանիշային չափորոշիչներ'!$G$6:$GE$68,4,FALSE),0)</f>
        <v>0</v>
      </c>
      <c r="AM1081" s="93">
        <f>IFERROR(VLOOKUP(V1081,'Վարկանիշային չափորոշիչներ'!$G$6:$GE$68,4,FALSE),0)</f>
        <v>0</v>
      </c>
      <c r="AN1081" s="93">
        <f t="shared" si="273"/>
        <v>0</v>
      </c>
    </row>
    <row r="1082" spans="1:40" outlineLevel="2">
      <c r="A1082" s="239">
        <v>1108</v>
      </c>
      <c r="B1082" s="239">
        <v>11003</v>
      </c>
      <c r="C1082" s="333" t="s">
        <v>1149</v>
      </c>
      <c r="D1082" s="240"/>
      <c r="E1082" s="240"/>
      <c r="F1082" s="241"/>
      <c r="G1082" s="242"/>
      <c r="H1082" s="242"/>
      <c r="I1082" s="112"/>
      <c r="J1082" s="112"/>
      <c r="K1082" s="94"/>
      <c r="L1082" s="94"/>
      <c r="M1082" s="94"/>
      <c r="N1082" s="94"/>
      <c r="O1082" s="94"/>
      <c r="P1082" s="94"/>
      <c r="Q1082" s="94"/>
      <c r="R1082" s="94"/>
      <c r="S1082" s="94"/>
      <c r="T1082" s="94"/>
      <c r="U1082" s="94"/>
      <c r="V1082" s="94"/>
      <c r="W1082" s="93">
        <f t="shared" si="276"/>
        <v>0</v>
      </c>
      <c r="X1082" s="108"/>
      <c r="Y1082" s="108"/>
      <c r="Z1082" s="108"/>
      <c r="AA1082" s="108"/>
      <c r="AB1082" s="93">
        <f>IFERROR(VLOOKUP(K1082,'Վարկանիշային չափորոշիչներ'!$G$6:$GE$68,4,FALSE),0)</f>
        <v>0</v>
      </c>
      <c r="AC1082" s="93">
        <f>IFERROR(VLOOKUP(L1082,'Վարկանիշային չափորոշիչներ'!$G$6:$GE$68,4,FALSE),0)</f>
        <v>0</v>
      </c>
      <c r="AD1082" s="93">
        <f>IFERROR(VLOOKUP(M1082,'Վարկանիշային չափորոշիչներ'!$G$6:$GE$68,4,FALSE),0)</f>
        <v>0</v>
      </c>
      <c r="AE1082" s="93">
        <f>IFERROR(VLOOKUP(N1082,'Վարկանիշային չափորոշիչներ'!$G$6:$GE$68,4,FALSE),0)</f>
        <v>0</v>
      </c>
      <c r="AF1082" s="93">
        <f>IFERROR(VLOOKUP(O1082,'Վարկանիշային չափորոշիչներ'!$G$6:$GE$68,4,FALSE),0)</f>
        <v>0</v>
      </c>
      <c r="AG1082" s="93">
        <f>IFERROR(VLOOKUP(P1082,'Վարկանիշային չափորոշիչներ'!$G$6:$GE$68,4,FALSE),0)</f>
        <v>0</v>
      </c>
      <c r="AH1082" s="93">
        <f>IFERROR(VLOOKUP(Q1082,'Վարկանիշային չափորոշիչներ'!$G$6:$GE$68,4,FALSE),0)</f>
        <v>0</v>
      </c>
      <c r="AI1082" s="93">
        <f>IFERROR(VLOOKUP(R1082,'Վարկանիշային չափորոշիչներ'!$G$6:$GE$68,4,FALSE),0)</f>
        <v>0</v>
      </c>
      <c r="AJ1082" s="93">
        <f>IFERROR(VLOOKUP(S1082,'Վարկանիշային չափորոշիչներ'!$G$6:$GE$68,4,FALSE),0)</f>
        <v>0</v>
      </c>
      <c r="AK1082" s="93">
        <f>IFERROR(VLOOKUP(T1082,'Վարկանիշային չափորոշիչներ'!$G$6:$GE$68,4,FALSE),0)</f>
        <v>0</v>
      </c>
      <c r="AL1082" s="93">
        <f>IFERROR(VLOOKUP(U1082,'Վարկանիշային չափորոշիչներ'!$G$6:$GE$68,4,FALSE),0)</f>
        <v>0</v>
      </c>
      <c r="AM1082" s="93">
        <f>IFERROR(VLOOKUP(V1082,'Վարկանիշային չափորոշիչներ'!$G$6:$GE$68,4,FALSE),0)</f>
        <v>0</v>
      </c>
      <c r="AN1082" s="93">
        <f t="shared" si="273"/>
        <v>0</v>
      </c>
    </row>
    <row r="1083" spans="1:40" ht="36" outlineLevel="2">
      <c r="A1083" s="239">
        <v>1108</v>
      </c>
      <c r="B1083" s="239">
        <v>11008</v>
      </c>
      <c r="C1083" s="333" t="s">
        <v>1150</v>
      </c>
      <c r="D1083" s="240"/>
      <c r="E1083" s="240"/>
      <c r="F1083" s="241"/>
      <c r="G1083" s="242"/>
      <c r="H1083" s="242"/>
      <c r="I1083" s="112"/>
      <c r="J1083" s="112"/>
      <c r="K1083" s="94"/>
      <c r="L1083" s="94"/>
      <c r="M1083" s="94"/>
      <c r="N1083" s="94"/>
      <c r="O1083" s="94"/>
      <c r="P1083" s="94"/>
      <c r="Q1083" s="94"/>
      <c r="R1083" s="94"/>
      <c r="S1083" s="94"/>
      <c r="T1083" s="94"/>
      <c r="U1083" s="94"/>
      <c r="V1083" s="94"/>
      <c r="W1083" s="93">
        <f t="shared" si="276"/>
        <v>0</v>
      </c>
      <c r="X1083" s="108"/>
      <c r="Y1083" s="108"/>
      <c r="Z1083" s="108"/>
      <c r="AA1083" s="108"/>
      <c r="AB1083" s="93">
        <f>IFERROR(VLOOKUP(K1083,'Վարկանիշային չափորոշիչներ'!$G$6:$GE$68,4,FALSE),0)</f>
        <v>0</v>
      </c>
      <c r="AC1083" s="93">
        <f>IFERROR(VLOOKUP(L1083,'Վարկանիշային չափորոշիչներ'!$G$6:$GE$68,4,FALSE),0)</f>
        <v>0</v>
      </c>
      <c r="AD1083" s="93">
        <f>IFERROR(VLOOKUP(M1083,'Վարկանիշային չափորոշիչներ'!$G$6:$GE$68,4,FALSE),0)</f>
        <v>0</v>
      </c>
      <c r="AE1083" s="93">
        <f>IFERROR(VLOOKUP(N1083,'Վարկանիշային չափորոշիչներ'!$G$6:$GE$68,4,FALSE),0)</f>
        <v>0</v>
      </c>
      <c r="AF1083" s="93">
        <f>IFERROR(VLOOKUP(O1083,'Վարկանիշային չափորոշիչներ'!$G$6:$GE$68,4,FALSE),0)</f>
        <v>0</v>
      </c>
      <c r="AG1083" s="93">
        <f>IFERROR(VLOOKUP(P1083,'Վարկանիշային չափորոշիչներ'!$G$6:$GE$68,4,FALSE),0)</f>
        <v>0</v>
      </c>
      <c r="AH1083" s="93">
        <f>IFERROR(VLOOKUP(Q1083,'Վարկանիշային չափորոշիչներ'!$G$6:$GE$68,4,FALSE),0)</f>
        <v>0</v>
      </c>
      <c r="AI1083" s="93">
        <f>IFERROR(VLOOKUP(R1083,'Վարկանիշային չափորոշիչներ'!$G$6:$GE$68,4,FALSE),0)</f>
        <v>0</v>
      </c>
      <c r="AJ1083" s="93">
        <f>IFERROR(VLOOKUP(S1083,'Վարկանիշային չափորոշիչներ'!$G$6:$GE$68,4,FALSE),0)</f>
        <v>0</v>
      </c>
      <c r="AK1083" s="93">
        <f>IFERROR(VLOOKUP(T1083,'Վարկանիշային չափորոշիչներ'!$G$6:$GE$68,4,FALSE),0)</f>
        <v>0</v>
      </c>
      <c r="AL1083" s="93">
        <f>IFERROR(VLOOKUP(U1083,'Վարկանիշային չափորոշիչներ'!$G$6:$GE$68,4,FALSE),0)</f>
        <v>0</v>
      </c>
      <c r="AM1083" s="93">
        <f>IFERROR(VLOOKUP(V1083,'Վարկանիշային չափորոշիչներ'!$G$6:$GE$68,4,FALSE),0)</f>
        <v>0</v>
      </c>
      <c r="AN1083" s="93">
        <f t="shared" si="273"/>
        <v>0</v>
      </c>
    </row>
    <row r="1084" spans="1:40" outlineLevel="2">
      <c r="A1084" s="239">
        <v>1108</v>
      </c>
      <c r="B1084" s="239">
        <v>11010</v>
      </c>
      <c r="C1084" s="333" t="s">
        <v>1151</v>
      </c>
      <c r="D1084" s="240"/>
      <c r="E1084" s="240"/>
      <c r="F1084" s="241"/>
      <c r="G1084" s="242"/>
      <c r="H1084" s="242"/>
      <c r="I1084" s="112"/>
      <c r="J1084" s="112"/>
      <c r="K1084" s="94"/>
      <c r="L1084" s="94"/>
      <c r="M1084" s="94"/>
      <c r="N1084" s="94"/>
      <c r="O1084" s="94"/>
      <c r="P1084" s="94"/>
      <c r="Q1084" s="94"/>
      <c r="R1084" s="94"/>
      <c r="S1084" s="94"/>
      <c r="T1084" s="94"/>
      <c r="U1084" s="94"/>
      <c r="V1084" s="94"/>
      <c r="W1084" s="93">
        <f t="shared" si="276"/>
        <v>0</v>
      </c>
      <c r="X1084" s="108"/>
      <c r="Y1084" s="108"/>
      <c r="Z1084" s="108"/>
      <c r="AA1084" s="108"/>
      <c r="AB1084" s="93">
        <f>IFERROR(VLOOKUP(K1084,'Վարկանիշային չափորոշիչներ'!$G$6:$GE$68,4,FALSE),0)</f>
        <v>0</v>
      </c>
      <c r="AC1084" s="93">
        <f>IFERROR(VLOOKUP(L1084,'Վարկանիշային չափորոշիչներ'!$G$6:$GE$68,4,FALSE),0)</f>
        <v>0</v>
      </c>
      <c r="AD1084" s="93">
        <f>IFERROR(VLOOKUP(M1084,'Վարկանիշային չափորոշիչներ'!$G$6:$GE$68,4,FALSE),0)</f>
        <v>0</v>
      </c>
      <c r="AE1084" s="93">
        <f>IFERROR(VLOOKUP(N1084,'Վարկանիշային չափորոշիչներ'!$G$6:$GE$68,4,FALSE),0)</f>
        <v>0</v>
      </c>
      <c r="AF1084" s="93">
        <f>IFERROR(VLOOKUP(O1084,'Վարկանիշային չափորոշիչներ'!$G$6:$GE$68,4,FALSE),0)</f>
        <v>0</v>
      </c>
      <c r="AG1084" s="93">
        <f>IFERROR(VLOOKUP(P1084,'Վարկանիշային չափորոշիչներ'!$G$6:$GE$68,4,FALSE),0)</f>
        <v>0</v>
      </c>
      <c r="AH1084" s="93">
        <f>IFERROR(VLOOKUP(Q1084,'Վարկանիշային չափորոշիչներ'!$G$6:$GE$68,4,FALSE),0)</f>
        <v>0</v>
      </c>
      <c r="AI1084" s="93">
        <f>IFERROR(VLOOKUP(R1084,'Վարկանիշային չափորոշիչներ'!$G$6:$GE$68,4,FALSE),0)</f>
        <v>0</v>
      </c>
      <c r="AJ1084" s="93">
        <f>IFERROR(VLOOKUP(S1084,'Վարկանիշային չափորոշիչներ'!$G$6:$GE$68,4,FALSE),0)</f>
        <v>0</v>
      </c>
      <c r="AK1084" s="93">
        <f>IFERROR(VLOOKUP(T1084,'Վարկանիշային չափորոշիչներ'!$G$6:$GE$68,4,FALSE),0)</f>
        <v>0</v>
      </c>
      <c r="AL1084" s="93">
        <f>IFERROR(VLOOKUP(U1084,'Վարկանիշային չափորոշիչներ'!$G$6:$GE$68,4,FALSE),0)</f>
        <v>0</v>
      </c>
      <c r="AM1084" s="93">
        <f>IFERROR(VLOOKUP(V1084,'Վարկանիշային չափորոշիչներ'!$G$6:$GE$68,4,FALSE),0)</f>
        <v>0</v>
      </c>
      <c r="AN1084" s="93">
        <f t="shared" si="273"/>
        <v>0</v>
      </c>
    </row>
    <row r="1085" spans="1:40" outlineLevel="2">
      <c r="A1085" s="239">
        <v>1108</v>
      </c>
      <c r="B1085" s="239">
        <v>11011</v>
      </c>
      <c r="C1085" s="333" t="s">
        <v>1152</v>
      </c>
      <c r="D1085" s="240"/>
      <c r="E1085" s="240"/>
      <c r="F1085" s="241"/>
      <c r="G1085" s="242"/>
      <c r="H1085" s="242"/>
      <c r="I1085" s="112"/>
      <c r="J1085" s="112"/>
      <c r="K1085" s="94"/>
      <c r="L1085" s="94"/>
      <c r="M1085" s="94"/>
      <c r="N1085" s="94"/>
      <c r="O1085" s="94"/>
      <c r="P1085" s="94"/>
      <c r="Q1085" s="94"/>
      <c r="R1085" s="94"/>
      <c r="S1085" s="94"/>
      <c r="T1085" s="94"/>
      <c r="U1085" s="94"/>
      <c r="V1085" s="94"/>
      <c r="W1085" s="93">
        <f t="shared" si="276"/>
        <v>0</v>
      </c>
      <c r="X1085" s="108"/>
      <c r="Y1085" s="108"/>
      <c r="Z1085" s="108"/>
      <c r="AA1085" s="108"/>
      <c r="AB1085" s="93">
        <f>IFERROR(VLOOKUP(K1085,'Վարկանիշային չափորոշիչներ'!$G$6:$GE$68,4,FALSE),0)</f>
        <v>0</v>
      </c>
      <c r="AC1085" s="93">
        <f>IFERROR(VLOOKUP(L1085,'Վարկանիշային չափորոշիչներ'!$G$6:$GE$68,4,FALSE),0)</f>
        <v>0</v>
      </c>
      <c r="AD1085" s="93">
        <f>IFERROR(VLOOKUP(M1085,'Վարկանիշային չափորոշիչներ'!$G$6:$GE$68,4,FALSE),0)</f>
        <v>0</v>
      </c>
      <c r="AE1085" s="93">
        <f>IFERROR(VLOOKUP(N1085,'Վարկանիշային չափորոշիչներ'!$G$6:$GE$68,4,FALSE),0)</f>
        <v>0</v>
      </c>
      <c r="AF1085" s="93">
        <f>IFERROR(VLOOKUP(O1085,'Վարկանիշային չափորոշիչներ'!$G$6:$GE$68,4,FALSE),0)</f>
        <v>0</v>
      </c>
      <c r="AG1085" s="93">
        <f>IFERROR(VLOOKUP(P1085,'Վարկանիշային չափորոշիչներ'!$G$6:$GE$68,4,FALSE),0)</f>
        <v>0</v>
      </c>
      <c r="AH1085" s="93">
        <f>IFERROR(VLOOKUP(Q1085,'Վարկանիշային չափորոշիչներ'!$G$6:$GE$68,4,FALSE),0)</f>
        <v>0</v>
      </c>
      <c r="AI1085" s="93">
        <f>IFERROR(VLOOKUP(R1085,'Վարկանիշային չափորոշիչներ'!$G$6:$GE$68,4,FALSE),0)</f>
        <v>0</v>
      </c>
      <c r="AJ1085" s="93">
        <f>IFERROR(VLOOKUP(S1085,'Վարկանիշային չափորոշիչներ'!$G$6:$GE$68,4,FALSE),0)</f>
        <v>0</v>
      </c>
      <c r="AK1085" s="93">
        <f>IFERROR(VLOOKUP(T1085,'Վարկանիշային չափորոշիչներ'!$G$6:$GE$68,4,FALSE),0)</f>
        <v>0</v>
      </c>
      <c r="AL1085" s="93">
        <f>IFERROR(VLOOKUP(U1085,'Վարկանիշային չափորոշիչներ'!$G$6:$GE$68,4,FALSE),0)</f>
        <v>0</v>
      </c>
      <c r="AM1085" s="93">
        <f>IFERROR(VLOOKUP(V1085,'Վարկանիշային չափորոշիչներ'!$G$6:$GE$68,4,FALSE),0)</f>
        <v>0</v>
      </c>
      <c r="AN1085" s="93">
        <f t="shared" si="273"/>
        <v>0</v>
      </c>
    </row>
    <row r="1086" spans="1:40" ht="24" outlineLevel="2">
      <c r="A1086" s="239">
        <v>1108</v>
      </c>
      <c r="B1086" s="239">
        <v>12001</v>
      </c>
      <c r="C1086" s="333" t="s">
        <v>1153</v>
      </c>
      <c r="D1086" s="240"/>
      <c r="E1086" s="240"/>
      <c r="F1086" s="241"/>
      <c r="G1086" s="242"/>
      <c r="H1086" s="242"/>
      <c r="I1086" s="112"/>
      <c r="J1086" s="112"/>
      <c r="K1086" s="94"/>
      <c r="L1086" s="94"/>
      <c r="M1086" s="94"/>
      <c r="N1086" s="94"/>
      <c r="O1086" s="94"/>
      <c r="P1086" s="94"/>
      <c r="Q1086" s="94"/>
      <c r="R1086" s="94"/>
      <c r="S1086" s="94"/>
      <c r="T1086" s="94"/>
      <c r="U1086" s="94"/>
      <c r="V1086" s="94"/>
      <c r="W1086" s="93">
        <f t="shared" si="276"/>
        <v>0</v>
      </c>
      <c r="X1086" s="108"/>
      <c r="Y1086" s="108"/>
      <c r="Z1086" s="108"/>
      <c r="AA1086" s="108"/>
      <c r="AB1086" s="93">
        <f>IFERROR(VLOOKUP(K1086,'Վարկանիշային չափորոշիչներ'!$G$6:$GE$68,4,FALSE),0)</f>
        <v>0</v>
      </c>
      <c r="AC1086" s="93">
        <f>IFERROR(VLOOKUP(L1086,'Վարկանիշային չափորոշիչներ'!$G$6:$GE$68,4,FALSE),0)</f>
        <v>0</v>
      </c>
      <c r="AD1086" s="93">
        <f>IFERROR(VLOOKUP(M1086,'Վարկանիշային չափորոշիչներ'!$G$6:$GE$68,4,FALSE),0)</f>
        <v>0</v>
      </c>
      <c r="AE1086" s="93">
        <f>IFERROR(VLOOKUP(N1086,'Վարկանիշային չափորոշիչներ'!$G$6:$GE$68,4,FALSE),0)</f>
        <v>0</v>
      </c>
      <c r="AF1086" s="93">
        <f>IFERROR(VLOOKUP(O1086,'Վարկանիշային չափորոշիչներ'!$G$6:$GE$68,4,FALSE),0)</f>
        <v>0</v>
      </c>
      <c r="AG1086" s="93">
        <f>IFERROR(VLOOKUP(P1086,'Վարկանիշային չափորոշիչներ'!$G$6:$GE$68,4,FALSE),0)</f>
        <v>0</v>
      </c>
      <c r="AH1086" s="93">
        <f>IFERROR(VLOOKUP(Q1086,'Վարկանիշային չափորոշիչներ'!$G$6:$GE$68,4,FALSE),0)</f>
        <v>0</v>
      </c>
      <c r="AI1086" s="93">
        <f>IFERROR(VLOOKUP(R1086,'Վարկանիշային չափորոշիչներ'!$G$6:$GE$68,4,FALSE),0)</f>
        <v>0</v>
      </c>
      <c r="AJ1086" s="93">
        <f>IFERROR(VLOOKUP(S1086,'Վարկանիշային չափորոշիչներ'!$G$6:$GE$68,4,FALSE),0)</f>
        <v>0</v>
      </c>
      <c r="AK1086" s="93">
        <f>IFERROR(VLOOKUP(T1086,'Վարկանիշային չափորոշիչներ'!$G$6:$GE$68,4,FALSE),0)</f>
        <v>0</v>
      </c>
      <c r="AL1086" s="93">
        <f>IFERROR(VLOOKUP(U1086,'Վարկանիշային չափորոշիչներ'!$G$6:$GE$68,4,FALSE),0)</f>
        <v>0</v>
      </c>
      <c r="AM1086" s="93">
        <f>IFERROR(VLOOKUP(V1086,'Վարկանիշային չափորոշիչներ'!$G$6:$GE$68,4,FALSE),0)</f>
        <v>0</v>
      </c>
      <c r="AN1086" s="93">
        <f t="shared" si="273"/>
        <v>0</v>
      </c>
    </row>
    <row r="1087" spans="1:40" ht="24" outlineLevel="2">
      <c r="A1087" s="239">
        <v>1108</v>
      </c>
      <c r="B1087" s="239">
        <v>31001</v>
      </c>
      <c r="C1087" s="333" t="s">
        <v>1154</v>
      </c>
      <c r="D1087" s="247"/>
      <c r="E1087" s="247"/>
      <c r="F1087" s="264"/>
      <c r="G1087" s="242"/>
      <c r="H1087" s="242"/>
      <c r="I1087" s="112"/>
      <c r="J1087" s="112"/>
      <c r="K1087" s="94"/>
      <c r="L1087" s="94"/>
      <c r="M1087" s="94"/>
      <c r="N1087" s="94"/>
      <c r="O1087" s="94"/>
      <c r="P1087" s="94"/>
      <c r="Q1087" s="94"/>
      <c r="R1087" s="94"/>
      <c r="S1087" s="94"/>
      <c r="T1087" s="94"/>
      <c r="U1087" s="94"/>
      <c r="V1087" s="94"/>
      <c r="W1087" s="93">
        <f t="shared" si="276"/>
        <v>0</v>
      </c>
      <c r="X1087" s="108"/>
      <c r="Y1087" s="108"/>
      <c r="Z1087" s="108"/>
      <c r="AA1087" s="108"/>
      <c r="AB1087" s="93">
        <f>IFERROR(VLOOKUP(K1087,'Վարկանիշային չափորոշիչներ'!$G$6:$GE$68,4,FALSE),0)</f>
        <v>0</v>
      </c>
      <c r="AC1087" s="93">
        <f>IFERROR(VLOOKUP(L1087,'Վարկանիշային չափորոշիչներ'!$G$6:$GE$68,4,FALSE),0)</f>
        <v>0</v>
      </c>
      <c r="AD1087" s="93">
        <f>IFERROR(VLOOKUP(M1087,'Վարկանիշային չափորոշիչներ'!$G$6:$GE$68,4,FALSE),0)</f>
        <v>0</v>
      </c>
      <c r="AE1087" s="93">
        <f>IFERROR(VLOOKUP(N1087,'Վարկանիշային չափորոշիչներ'!$G$6:$GE$68,4,FALSE),0)</f>
        <v>0</v>
      </c>
      <c r="AF1087" s="93">
        <f>IFERROR(VLOOKUP(O1087,'Վարկանիշային չափորոշիչներ'!$G$6:$GE$68,4,FALSE),0)</f>
        <v>0</v>
      </c>
      <c r="AG1087" s="93">
        <f>IFERROR(VLOOKUP(P1087,'Վարկանիշային չափորոշիչներ'!$G$6:$GE$68,4,FALSE),0)</f>
        <v>0</v>
      </c>
      <c r="AH1087" s="93">
        <f>IFERROR(VLOOKUP(Q1087,'Վարկանիշային չափորոշիչներ'!$G$6:$GE$68,4,FALSE),0)</f>
        <v>0</v>
      </c>
      <c r="AI1087" s="93">
        <f>IFERROR(VLOOKUP(R1087,'Վարկանիշային չափորոշիչներ'!$G$6:$GE$68,4,FALSE),0)</f>
        <v>0</v>
      </c>
      <c r="AJ1087" s="93">
        <f>IFERROR(VLOOKUP(S1087,'Վարկանիշային չափորոշիչներ'!$G$6:$GE$68,4,FALSE),0)</f>
        <v>0</v>
      </c>
      <c r="AK1087" s="93">
        <f>IFERROR(VLOOKUP(T1087,'Վարկանիշային չափորոշիչներ'!$G$6:$GE$68,4,FALSE),0)</f>
        <v>0</v>
      </c>
      <c r="AL1087" s="93">
        <f>IFERROR(VLOOKUP(U1087,'Վարկանիշային չափորոշիչներ'!$G$6:$GE$68,4,FALSE),0)</f>
        <v>0</v>
      </c>
      <c r="AM1087" s="93">
        <f>IFERROR(VLOOKUP(V1087,'Վարկանիշային չափորոշիչներ'!$G$6:$GE$68,4,FALSE),0)</f>
        <v>0</v>
      </c>
      <c r="AN1087" s="93">
        <f t="shared" si="273"/>
        <v>0</v>
      </c>
    </row>
    <row r="1088" spans="1:40" ht="36" outlineLevel="2">
      <c r="A1088" s="239">
        <v>1108</v>
      </c>
      <c r="B1088" s="239">
        <v>31002</v>
      </c>
      <c r="C1088" s="333" t="s">
        <v>1155</v>
      </c>
      <c r="D1088" s="247"/>
      <c r="E1088" s="247"/>
      <c r="F1088" s="241"/>
      <c r="G1088" s="242"/>
      <c r="H1088" s="242"/>
      <c r="I1088" s="112"/>
      <c r="J1088" s="112"/>
      <c r="K1088" s="94"/>
      <c r="L1088" s="94"/>
      <c r="M1088" s="94"/>
      <c r="N1088" s="94"/>
      <c r="O1088" s="94"/>
      <c r="P1088" s="94"/>
      <c r="Q1088" s="94"/>
      <c r="R1088" s="94"/>
      <c r="S1088" s="94"/>
      <c r="T1088" s="94"/>
      <c r="U1088" s="94"/>
      <c r="V1088" s="94"/>
      <c r="W1088" s="93">
        <f t="shared" si="276"/>
        <v>0</v>
      </c>
      <c r="X1088" s="108"/>
      <c r="Y1088" s="108"/>
      <c r="Z1088" s="108"/>
      <c r="AA1088" s="108"/>
      <c r="AB1088" s="93">
        <f>IFERROR(VLOOKUP(K1088,'Վարկանիշային չափորոշիչներ'!$G$6:$GE$68,4,FALSE),0)</f>
        <v>0</v>
      </c>
      <c r="AC1088" s="93">
        <f>IFERROR(VLOOKUP(L1088,'Վարկանիշային չափորոշիչներ'!$G$6:$GE$68,4,FALSE),0)</f>
        <v>0</v>
      </c>
      <c r="AD1088" s="93">
        <f>IFERROR(VLOOKUP(M1088,'Վարկանիշային չափորոշիչներ'!$G$6:$GE$68,4,FALSE),0)</f>
        <v>0</v>
      </c>
      <c r="AE1088" s="93">
        <f>IFERROR(VLOOKUP(N1088,'Վարկանիշային չափորոշիչներ'!$G$6:$GE$68,4,FALSE),0)</f>
        <v>0</v>
      </c>
      <c r="AF1088" s="93">
        <f>IFERROR(VLOOKUP(O1088,'Վարկանիշային չափորոշիչներ'!$G$6:$GE$68,4,FALSE),0)</f>
        <v>0</v>
      </c>
      <c r="AG1088" s="93">
        <f>IFERROR(VLOOKUP(P1088,'Վարկանիշային չափորոշիչներ'!$G$6:$GE$68,4,FALSE),0)</f>
        <v>0</v>
      </c>
      <c r="AH1088" s="93">
        <f>IFERROR(VLOOKUP(Q1088,'Վարկանիշային չափորոշիչներ'!$G$6:$GE$68,4,FALSE),0)</f>
        <v>0</v>
      </c>
      <c r="AI1088" s="93">
        <f>IFERROR(VLOOKUP(R1088,'Վարկանիշային չափորոշիչներ'!$G$6:$GE$68,4,FALSE),0)</f>
        <v>0</v>
      </c>
      <c r="AJ1088" s="93">
        <f>IFERROR(VLOOKUP(S1088,'Վարկանիշային չափորոշիչներ'!$G$6:$GE$68,4,FALSE),0)</f>
        <v>0</v>
      </c>
      <c r="AK1088" s="93">
        <f>IFERROR(VLOOKUP(T1088,'Վարկանիշային չափորոշիչներ'!$G$6:$GE$68,4,FALSE),0)</f>
        <v>0</v>
      </c>
      <c r="AL1088" s="93">
        <f>IFERROR(VLOOKUP(U1088,'Վարկանիշային չափորոշիչներ'!$G$6:$GE$68,4,FALSE),0)</f>
        <v>0</v>
      </c>
      <c r="AM1088" s="93">
        <f>IFERROR(VLOOKUP(V1088,'Վարկանիշային չափորոշիչներ'!$G$6:$GE$68,4,FALSE),0)</f>
        <v>0</v>
      </c>
      <c r="AN1088" s="93">
        <f t="shared" si="273"/>
        <v>0</v>
      </c>
    </row>
    <row r="1089" spans="1:40" ht="36" outlineLevel="2">
      <c r="A1089" s="239">
        <v>1108</v>
      </c>
      <c r="B1089" s="239">
        <v>32002</v>
      </c>
      <c r="C1089" s="333" t="s">
        <v>118</v>
      </c>
      <c r="D1089" s="240"/>
      <c r="E1089" s="240"/>
      <c r="F1089" s="241"/>
      <c r="G1089" s="322"/>
      <c r="H1089" s="242"/>
      <c r="I1089" s="112"/>
      <c r="J1089" s="112"/>
      <c r="K1089" s="94"/>
      <c r="L1089" s="94"/>
      <c r="M1089" s="94"/>
      <c r="N1089" s="94"/>
      <c r="O1089" s="94"/>
      <c r="P1089" s="94"/>
      <c r="Q1089" s="94"/>
      <c r="R1089" s="94"/>
      <c r="S1089" s="94"/>
      <c r="T1089" s="94"/>
      <c r="U1089" s="94"/>
      <c r="V1089" s="94"/>
      <c r="W1089" s="93">
        <f t="shared" si="276"/>
        <v>0</v>
      </c>
      <c r="X1089" s="108"/>
      <c r="Y1089" s="108"/>
      <c r="Z1089" s="108"/>
      <c r="AA1089" s="108"/>
      <c r="AB1089" s="93">
        <f>IFERROR(VLOOKUP(K1089,'Վարկանիշային չափորոշիչներ'!$G$6:$GE$68,4,FALSE),0)</f>
        <v>0</v>
      </c>
      <c r="AC1089" s="93">
        <f>IFERROR(VLOOKUP(L1089,'Վարկանիշային չափորոշիչներ'!$G$6:$GE$68,4,FALSE),0)</f>
        <v>0</v>
      </c>
      <c r="AD1089" s="93">
        <f>IFERROR(VLOOKUP(M1089,'Վարկանիշային չափորոշիչներ'!$G$6:$GE$68,4,FALSE),0)</f>
        <v>0</v>
      </c>
      <c r="AE1089" s="93">
        <f>IFERROR(VLOOKUP(N1089,'Վարկանիշային չափորոշիչներ'!$G$6:$GE$68,4,FALSE),0)</f>
        <v>0</v>
      </c>
      <c r="AF1089" s="93">
        <f>IFERROR(VLOOKUP(O1089,'Վարկանիշային չափորոշիչներ'!$G$6:$GE$68,4,FALSE),0)</f>
        <v>0</v>
      </c>
      <c r="AG1089" s="93">
        <f>IFERROR(VLOOKUP(P1089,'Վարկանիշային չափորոշիչներ'!$G$6:$GE$68,4,FALSE),0)</f>
        <v>0</v>
      </c>
      <c r="AH1089" s="93">
        <f>IFERROR(VLOOKUP(Q1089,'Վարկանիշային չափորոշիչներ'!$G$6:$GE$68,4,FALSE),0)</f>
        <v>0</v>
      </c>
      <c r="AI1089" s="93">
        <f>IFERROR(VLOOKUP(R1089,'Վարկանիշային չափորոշիչներ'!$G$6:$GE$68,4,FALSE),0)</f>
        <v>0</v>
      </c>
      <c r="AJ1089" s="93">
        <f>IFERROR(VLOOKUP(S1089,'Վարկանիշային չափորոշիչներ'!$G$6:$GE$68,4,FALSE),0)</f>
        <v>0</v>
      </c>
      <c r="AK1089" s="93">
        <f>IFERROR(VLOOKUP(T1089,'Վարկանիշային չափորոշիչներ'!$G$6:$GE$68,4,FALSE),0)</f>
        <v>0</v>
      </c>
      <c r="AL1089" s="93">
        <f>IFERROR(VLOOKUP(U1089,'Վարկանիշային չափորոշիչներ'!$G$6:$GE$68,4,FALSE),0)</f>
        <v>0</v>
      </c>
      <c r="AM1089" s="93">
        <f>IFERROR(VLOOKUP(V1089,'Վարկանիշային չափորոշիչներ'!$G$6:$GE$68,4,FALSE),0)</f>
        <v>0</v>
      </c>
      <c r="AN1089" s="93">
        <f t="shared" si="273"/>
        <v>0</v>
      </c>
    </row>
    <row r="1090" spans="1:40" outlineLevel="1">
      <c r="A1090" s="236">
        <v>1137</v>
      </c>
      <c r="B1090" s="283"/>
      <c r="C1090" s="366" t="s">
        <v>1156</v>
      </c>
      <c r="D1090" s="321">
        <f>SUM(D1091:D1092)</f>
        <v>0</v>
      </c>
      <c r="E1090" s="237">
        <f>SUM(E1091:E1092)</f>
        <v>0</v>
      </c>
      <c r="F1090" s="238">
        <f t="shared" ref="F1090:H1090" si="277">SUM(F1091:F1092)</f>
        <v>0</v>
      </c>
      <c r="G1090" s="238">
        <f t="shared" si="277"/>
        <v>0</v>
      </c>
      <c r="H1090" s="238">
        <f t="shared" si="277"/>
        <v>0</v>
      </c>
      <c r="I1090" s="114" t="s">
        <v>79</v>
      </c>
      <c r="J1090" s="114" t="s">
        <v>79</v>
      </c>
      <c r="K1090" s="114" t="s">
        <v>79</v>
      </c>
      <c r="L1090" s="114" t="s">
        <v>79</v>
      </c>
      <c r="M1090" s="114" t="s">
        <v>79</v>
      </c>
      <c r="N1090" s="114" t="s">
        <v>79</v>
      </c>
      <c r="O1090" s="114" t="s">
        <v>79</v>
      </c>
      <c r="P1090" s="114" t="s">
        <v>79</v>
      </c>
      <c r="Q1090" s="114" t="s">
        <v>79</v>
      </c>
      <c r="R1090" s="114" t="s">
        <v>79</v>
      </c>
      <c r="S1090" s="114" t="s">
        <v>79</v>
      </c>
      <c r="T1090" s="114" t="s">
        <v>79</v>
      </c>
      <c r="U1090" s="114" t="s">
        <v>79</v>
      </c>
      <c r="V1090" s="114" t="s">
        <v>79</v>
      </c>
      <c r="W1090" s="114" t="s">
        <v>79</v>
      </c>
      <c r="X1090" s="108"/>
      <c r="Y1090" s="108"/>
      <c r="Z1090" s="108"/>
      <c r="AA1090" s="108"/>
      <c r="AB1090" s="93">
        <f>IFERROR(VLOOKUP(K1090,'Վարկանիշային չափորոշիչներ'!$G$6:$GE$68,4,FALSE),0)</f>
        <v>0</v>
      </c>
      <c r="AC1090" s="93">
        <f>IFERROR(VLOOKUP(L1090,'Վարկանիշային չափորոշիչներ'!$G$6:$GE$68,4,FALSE),0)</f>
        <v>0</v>
      </c>
      <c r="AD1090" s="93">
        <f>IFERROR(VLOOKUP(M1090,'Վարկանիշային չափորոշիչներ'!$G$6:$GE$68,4,FALSE),0)</f>
        <v>0</v>
      </c>
      <c r="AE1090" s="93">
        <f>IFERROR(VLOOKUP(N1090,'Վարկանիշային չափորոշիչներ'!$G$6:$GE$68,4,FALSE),0)</f>
        <v>0</v>
      </c>
      <c r="AF1090" s="93">
        <f>IFERROR(VLOOKUP(O1090,'Վարկանիշային չափորոշիչներ'!$G$6:$GE$68,4,FALSE),0)</f>
        <v>0</v>
      </c>
      <c r="AG1090" s="93">
        <f>IFERROR(VLOOKUP(P1090,'Վարկանիշային չափորոշիչներ'!$G$6:$GE$68,4,FALSE),0)</f>
        <v>0</v>
      </c>
      <c r="AH1090" s="93">
        <f>IFERROR(VLOOKUP(Q1090,'Վարկանիշային չափորոշիչներ'!$G$6:$GE$68,4,FALSE),0)</f>
        <v>0</v>
      </c>
      <c r="AI1090" s="93">
        <f>IFERROR(VLOOKUP(R1090,'Վարկանիշային չափորոշիչներ'!$G$6:$GE$68,4,FALSE),0)</f>
        <v>0</v>
      </c>
      <c r="AJ1090" s="93">
        <f>IFERROR(VLOOKUP(S1090,'Վարկանիշային չափորոշիչներ'!$G$6:$GE$68,4,FALSE),0)</f>
        <v>0</v>
      </c>
      <c r="AK1090" s="93">
        <f>IFERROR(VLOOKUP(T1090,'Վարկանիշային չափորոշիչներ'!$G$6:$GE$68,4,FALSE),0)</f>
        <v>0</v>
      </c>
      <c r="AL1090" s="93">
        <f>IFERROR(VLOOKUP(U1090,'Վարկանիշային չափորոշիչներ'!$G$6:$GE$68,4,FALSE),0)</f>
        <v>0</v>
      </c>
      <c r="AM1090" s="93">
        <f>IFERROR(VLOOKUP(V1090,'Վարկանիշային չափորոշիչներ'!$G$6:$GE$68,4,FALSE),0)</f>
        <v>0</v>
      </c>
      <c r="AN1090" s="93">
        <f t="shared" si="273"/>
        <v>0</v>
      </c>
    </row>
    <row r="1091" spans="1:40" outlineLevel="2">
      <c r="A1091" s="239">
        <v>1137</v>
      </c>
      <c r="B1091" s="239">
        <v>11001</v>
      </c>
      <c r="C1091" s="333" t="s">
        <v>1157</v>
      </c>
      <c r="D1091" s="240"/>
      <c r="E1091" s="240"/>
      <c r="F1091" s="241"/>
      <c r="G1091" s="242"/>
      <c r="H1091" s="242"/>
      <c r="I1091" s="112"/>
      <c r="J1091" s="112"/>
      <c r="K1091" s="94"/>
      <c r="L1091" s="94"/>
      <c r="M1091" s="94"/>
      <c r="N1091" s="94"/>
      <c r="O1091" s="94"/>
      <c r="P1091" s="94"/>
      <c r="Q1091" s="94"/>
      <c r="R1091" s="94"/>
      <c r="S1091" s="94"/>
      <c r="T1091" s="94"/>
      <c r="U1091" s="94"/>
      <c r="V1091" s="94"/>
      <c r="W1091" s="93">
        <f>AN1091</f>
        <v>0</v>
      </c>
      <c r="X1091" s="108"/>
      <c r="Y1091" s="108"/>
      <c r="Z1091" s="108"/>
      <c r="AA1091" s="108"/>
      <c r="AB1091" s="93">
        <f>IFERROR(VLOOKUP(K1091,'Վարկանիշային չափորոշիչներ'!$G$6:$GE$68,4,FALSE),0)</f>
        <v>0</v>
      </c>
      <c r="AC1091" s="93">
        <f>IFERROR(VLOOKUP(L1091,'Վարկանիշային չափորոշիչներ'!$G$6:$GE$68,4,FALSE),0)</f>
        <v>0</v>
      </c>
      <c r="AD1091" s="93">
        <f>IFERROR(VLOOKUP(M1091,'Վարկանիշային չափորոշիչներ'!$G$6:$GE$68,4,FALSE),0)</f>
        <v>0</v>
      </c>
      <c r="AE1091" s="93">
        <f>IFERROR(VLOOKUP(N1091,'Վարկանիշային չափորոշիչներ'!$G$6:$GE$68,4,FALSE),0)</f>
        <v>0</v>
      </c>
      <c r="AF1091" s="93">
        <f>IFERROR(VLOOKUP(O1091,'Վարկանիշային չափորոշիչներ'!$G$6:$GE$68,4,FALSE),0)</f>
        <v>0</v>
      </c>
      <c r="AG1091" s="93">
        <f>IFERROR(VLOOKUP(P1091,'Վարկանիշային չափորոշիչներ'!$G$6:$GE$68,4,FALSE),0)</f>
        <v>0</v>
      </c>
      <c r="AH1091" s="93">
        <f>IFERROR(VLOOKUP(Q1091,'Վարկանիշային չափորոշիչներ'!$G$6:$GE$68,4,FALSE),0)</f>
        <v>0</v>
      </c>
      <c r="AI1091" s="93">
        <f>IFERROR(VLOOKUP(R1091,'Վարկանիշային չափորոշիչներ'!$G$6:$GE$68,4,FALSE),0)</f>
        <v>0</v>
      </c>
      <c r="AJ1091" s="93">
        <f>IFERROR(VLOOKUP(S1091,'Վարկանիշային չափորոշիչներ'!$G$6:$GE$68,4,FALSE),0)</f>
        <v>0</v>
      </c>
      <c r="AK1091" s="93">
        <f>IFERROR(VLOOKUP(T1091,'Վարկանիշային չափորոշիչներ'!$G$6:$GE$68,4,FALSE),0)</f>
        <v>0</v>
      </c>
      <c r="AL1091" s="93">
        <f>IFERROR(VLOOKUP(U1091,'Վարկանիշային չափորոշիչներ'!$G$6:$GE$68,4,FALSE),0)</f>
        <v>0</v>
      </c>
      <c r="AM1091" s="93">
        <f>IFERROR(VLOOKUP(V1091,'Վարկանիշային չափորոշիչներ'!$G$6:$GE$68,4,FALSE),0)</f>
        <v>0</v>
      </c>
      <c r="AN1091" s="93">
        <f t="shared" si="273"/>
        <v>0</v>
      </c>
    </row>
    <row r="1092" spans="1:40" ht="48" outlineLevel="2">
      <c r="A1092" s="239">
        <v>1137</v>
      </c>
      <c r="B1092" s="239">
        <v>11003</v>
      </c>
      <c r="C1092" s="333" t="s">
        <v>1158</v>
      </c>
      <c r="D1092" s="240"/>
      <c r="E1092" s="240"/>
      <c r="F1092" s="241"/>
      <c r="G1092" s="242"/>
      <c r="H1092" s="242"/>
      <c r="I1092" s="112"/>
      <c r="J1092" s="112"/>
      <c r="K1092" s="94"/>
      <c r="L1092" s="94"/>
      <c r="M1092" s="94"/>
      <c r="N1092" s="94"/>
      <c r="O1092" s="94"/>
      <c r="P1092" s="94"/>
      <c r="Q1092" s="94"/>
      <c r="R1092" s="94"/>
      <c r="S1092" s="94"/>
      <c r="T1092" s="94"/>
      <c r="U1092" s="94"/>
      <c r="V1092" s="94"/>
      <c r="W1092" s="93">
        <f>AN1092</f>
        <v>0</v>
      </c>
      <c r="X1092" s="108"/>
      <c r="Y1092" s="108"/>
      <c r="Z1092" s="108"/>
      <c r="AA1092" s="108"/>
      <c r="AB1092" s="93">
        <f>IFERROR(VLOOKUP(K1092,'Վարկանիշային չափորոշիչներ'!$G$6:$GE$68,4,FALSE),0)</f>
        <v>0</v>
      </c>
      <c r="AC1092" s="93">
        <f>IFERROR(VLOOKUP(L1092,'Վարկանիշային չափորոշիչներ'!$G$6:$GE$68,4,FALSE),0)</f>
        <v>0</v>
      </c>
      <c r="AD1092" s="93">
        <f>IFERROR(VLOOKUP(M1092,'Վարկանիշային չափորոշիչներ'!$G$6:$GE$68,4,FALSE),0)</f>
        <v>0</v>
      </c>
      <c r="AE1092" s="93">
        <f>IFERROR(VLOOKUP(N1092,'Վարկանիշային չափորոշիչներ'!$G$6:$GE$68,4,FALSE),0)</f>
        <v>0</v>
      </c>
      <c r="AF1092" s="93">
        <f>IFERROR(VLOOKUP(O1092,'Վարկանիշային չափորոշիչներ'!$G$6:$GE$68,4,FALSE),0)</f>
        <v>0</v>
      </c>
      <c r="AG1092" s="93">
        <f>IFERROR(VLOOKUP(P1092,'Վարկանիշային չափորոշիչներ'!$G$6:$GE$68,4,FALSE),0)</f>
        <v>0</v>
      </c>
      <c r="AH1092" s="93">
        <f>IFERROR(VLOOKUP(Q1092,'Վարկանիշային չափորոշիչներ'!$G$6:$GE$68,4,FALSE),0)</f>
        <v>0</v>
      </c>
      <c r="AI1092" s="93">
        <f>IFERROR(VLOOKUP(R1092,'Վարկանիշային չափորոշիչներ'!$G$6:$GE$68,4,FALSE),0)</f>
        <v>0</v>
      </c>
      <c r="AJ1092" s="93">
        <f>IFERROR(VLOOKUP(S1092,'Վարկանիշային չափորոշիչներ'!$G$6:$GE$68,4,FALSE),0)</f>
        <v>0</v>
      </c>
      <c r="AK1092" s="93">
        <f>IFERROR(VLOOKUP(T1092,'Վարկանիշային չափորոշիչներ'!$G$6:$GE$68,4,FALSE),0)</f>
        <v>0</v>
      </c>
      <c r="AL1092" s="93">
        <f>IFERROR(VLOOKUP(U1092,'Վարկանիշային չափորոշիչներ'!$G$6:$GE$68,4,FALSE),0)</f>
        <v>0</v>
      </c>
      <c r="AM1092" s="93">
        <f>IFERROR(VLOOKUP(V1092,'Վարկանիշային չափորոշիչներ'!$G$6:$GE$68,4,FALSE),0)</f>
        <v>0</v>
      </c>
      <c r="AN1092" s="93">
        <f t="shared" si="273"/>
        <v>0</v>
      </c>
    </row>
    <row r="1093" spans="1:40" outlineLevel="1">
      <c r="A1093" s="243">
        <v>9999</v>
      </c>
      <c r="B1093" s="239"/>
      <c r="C1093" s="373" t="s">
        <v>104</v>
      </c>
      <c r="D1093" s="248"/>
      <c r="E1093" s="248"/>
      <c r="F1093" s="241"/>
      <c r="G1093" s="242"/>
      <c r="H1093" s="242"/>
      <c r="I1093" s="112"/>
      <c r="J1093" s="112"/>
      <c r="K1093" s="94"/>
      <c r="L1093" s="94"/>
      <c r="M1093" s="94"/>
      <c r="N1093" s="94"/>
      <c r="O1093" s="94"/>
      <c r="P1093" s="94"/>
      <c r="Q1093" s="94"/>
      <c r="R1093" s="94"/>
      <c r="S1093" s="94"/>
      <c r="T1093" s="94"/>
      <c r="U1093" s="94"/>
      <c r="V1093" s="94"/>
      <c r="W1093" s="93">
        <f>AN1093</f>
        <v>0</v>
      </c>
      <c r="X1093" s="108"/>
      <c r="Y1093" s="108"/>
      <c r="Z1093" s="108"/>
      <c r="AA1093" s="108"/>
      <c r="AB1093" s="93">
        <f>IFERROR(VLOOKUP(K1093,'Վարկանիշային չափորոշիչներ'!$G$6:$GE$68,4,FALSE),0)</f>
        <v>0</v>
      </c>
      <c r="AC1093" s="93">
        <f>IFERROR(VLOOKUP(L1093,'Վարկանիշային չափորոշիչներ'!$G$6:$GE$68,4,FALSE),0)</f>
        <v>0</v>
      </c>
      <c r="AD1093" s="93">
        <f>IFERROR(VLOOKUP(M1093,'Վարկանիշային չափորոշիչներ'!$G$6:$GE$68,4,FALSE),0)</f>
        <v>0</v>
      </c>
      <c r="AE1093" s="93">
        <f>IFERROR(VLOOKUP(N1093,'Վարկանիշային չափորոշիչներ'!$G$6:$GE$68,4,FALSE),0)</f>
        <v>0</v>
      </c>
      <c r="AF1093" s="93">
        <f>IFERROR(VLOOKUP(O1093,'Վարկանիշային չափորոշիչներ'!$G$6:$GE$68,4,FALSE),0)</f>
        <v>0</v>
      </c>
      <c r="AG1093" s="93">
        <f>IFERROR(VLOOKUP(P1093,'Վարկանիշային չափորոշիչներ'!$G$6:$GE$68,4,FALSE),0)</f>
        <v>0</v>
      </c>
      <c r="AH1093" s="93">
        <f>IFERROR(VLOOKUP(Q1093,'Վարկանիշային չափորոշիչներ'!$G$6:$GE$68,4,FALSE),0)</f>
        <v>0</v>
      </c>
      <c r="AI1093" s="93">
        <f>IFERROR(VLOOKUP(R1093,'Վարկանիշային չափորոշիչներ'!$G$6:$GE$68,4,FALSE),0)</f>
        <v>0</v>
      </c>
      <c r="AJ1093" s="93">
        <f>IFERROR(VLOOKUP(S1093,'Վարկանիշային չափորոշիչներ'!$G$6:$GE$68,4,FALSE),0)</f>
        <v>0</v>
      </c>
      <c r="AK1093" s="93">
        <f>IFERROR(VLOOKUP(T1093,'Վարկանիշային չափորոշիչներ'!$G$6:$GE$68,4,FALSE),0)</f>
        <v>0</v>
      </c>
      <c r="AL1093" s="93">
        <f>IFERROR(VLOOKUP(U1093,'Վարկանիշային չափորոշիչներ'!$G$6:$GE$68,4,FALSE),0)</f>
        <v>0</v>
      </c>
      <c r="AM1093" s="93">
        <f>IFERROR(VLOOKUP(V1093,'Վարկանիշային չափորոշիչներ'!$G$6:$GE$68,4,FALSE),0)</f>
        <v>0</v>
      </c>
      <c r="AN1093" s="93">
        <f t="shared" si="273"/>
        <v>0</v>
      </c>
    </row>
    <row r="1094" spans="1:40">
      <c r="A1094" s="244" t="s">
        <v>0</v>
      </c>
      <c r="B1094" s="283"/>
      <c r="C1094" s="367" t="s">
        <v>1159</v>
      </c>
      <c r="D1094" s="245">
        <f>D1099+D1095+D1121+D1117</f>
        <v>0</v>
      </c>
      <c r="E1094" s="245">
        <f>E1099+E1095+E1121+E1117</f>
        <v>0</v>
      </c>
      <c r="F1094" s="246">
        <f t="shared" ref="F1094:H1094" si="278">F1099+F1095+F1121+F1117</f>
        <v>0</v>
      </c>
      <c r="G1094" s="246">
        <f t="shared" si="278"/>
        <v>0</v>
      </c>
      <c r="H1094" s="246">
        <f t="shared" si="278"/>
        <v>0</v>
      </c>
      <c r="I1094" s="113" t="s">
        <v>79</v>
      </c>
      <c r="J1094" s="113" t="s">
        <v>79</v>
      </c>
      <c r="K1094" s="113" t="s">
        <v>79</v>
      </c>
      <c r="L1094" s="113" t="s">
        <v>79</v>
      </c>
      <c r="M1094" s="113" t="s">
        <v>79</v>
      </c>
      <c r="N1094" s="113" t="s">
        <v>79</v>
      </c>
      <c r="O1094" s="113" t="s">
        <v>79</v>
      </c>
      <c r="P1094" s="113" t="s">
        <v>79</v>
      </c>
      <c r="Q1094" s="113" t="s">
        <v>79</v>
      </c>
      <c r="R1094" s="113" t="s">
        <v>79</v>
      </c>
      <c r="S1094" s="113" t="s">
        <v>79</v>
      </c>
      <c r="T1094" s="113" t="s">
        <v>79</v>
      </c>
      <c r="U1094" s="113" t="s">
        <v>79</v>
      </c>
      <c r="V1094" s="113" t="s">
        <v>79</v>
      </c>
      <c r="W1094" s="113" t="s">
        <v>79</v>
      </c>
      <c r="X1094" s="108"/>
      <c r="Y1094" s="108"/>
      <c r="Z1094" s="108"/>
      <c r="AA1094" s="108"/>
      <c r="AB1094" s="93">
        <f>IFERROR(VLOOKUP(K1094,'Վարկանիշային չափորոշիչներ'!$G$6:$GE$68,4,FALSE),0)</f>
        <v>0</v>
      </c>
      <c r="AC1094" s="93">
        <f>IFERROR(VLOOKUP(L1094,'Վարկանիշային չափորոշիչներ'!$G$6:$GE$68,4,FALSE),0)</f>
        <v>0</v>
      </c>
      <c r="AD1094" s="93">
        <f>IFERROR(VLOOKUP(M1094,'Վարկանիշային չափորոշիչներ'!$G$6:$GE$68,4,FALSE),0)</f>
        <v>0</v>
      </c>
      <c r="AE1094" s="93">
        <f>IFERROR(VLOOKUP(N1094,'Վարկանիշային չափորոշիչներ'!$G$6:$GE$68,4,FALSE),0)</f>
        <v>0</v>
      </c>
      <c r="AF1094" s="93">
        <f>IFERROR(VLOOKUP(O1094,'Վարկանիշային չափորոշիչներ'!$G$6:$GE$68,4,FALSE),0)</f>
        <v>0</v>
      </c>
      <c r="AG1094" s="93">
        <f>IFERROR(VLOOKUP(P1094,'Վարկանիշային չափորոշիչներ'!$G$6:$GE$68,4,FALSE),0)</f>
        <v>0</v>
      </c>
      <c r="AH1094" s="93">
        <f>IFERROR(VLOOKUP(Q1094,'Վարկանիշային չափորոշիչներ'!$G$6:$GE$68,4,FALSE),0)</f>
        <v>0</v>
      </c>
      <c r="AI1094" s="93">
        <f>IFERROR(VLOOKUP(R1094,'Վարկանիշային չափորոշիչներ'!$G$6:$GE$68,4,FALSE),0)</f>
        <v>0</v>
      </c>
      <c r="AJ1094" s="93">
        <f>IFERROR(VLOOKUP(S1094,'Վարկանիշային չափորոշիչներ'!$G$6:$GE$68,4,FALSE),0)</f>
        <v>0</v>
      </c>
      <c r="AK1094" s="93">
        <f>IFERROR(VLOOKUP(T1094,'Վարկանիշային չափորոշիչներ'!$G$6:$GE$68,4,FALSE),0)</f>
        <v>0</v>
      </c>
      <c r="AL1094" s="93">
        <f>IFERROR(VLOOKUP(U1094,'Վարկանիշային չափորոշիչներ'!$G$6:$GE$68,4,FALSE),0)</f>
        <v>0</v>
      </c>
      <c r="AM1094" s="93">
        <f>IFERROR(VLOOKUP(V1094,'Վարկանիշային չափորոշիչներ'!$G$6:$GE$68,4,FALSE),0)</f>
        <v>0</v>
      </c>
      <c r="AN1094" s="93">
        <f t="shared" si="273"/>
        <v>0</v>
      </c>
    </row>
    <row r="1095" spans="1:40" outlineLevel="1">
      <c r="A1095" s="323">
        <v>1101</v>
      </c>
      <c r="B1095" s="283"/>
      <c r="C1095" s="366" t="s">
        <v>1160</v>
      </c>
      <c r="D1095" s="237">
        <f>SUM(D1096:D1098)</f>
        <v>0</v>
      </c>
      <c r="E1095" s="237">
        <f>SUM(E1096:E1098)</f>
        <v>0</v>
      </c>
      <c r="F1095" s="238">
        <f t="shared" ref="F1095:H1095" si="279">SUM(F1096:F1098)</f>
        <v>0</v>
      </c>
      <c r="G1095" s="238">
        <f t="shared" si="279"/>
        <v>0</v>
      </c>
      <c r="H1095" s="238">
        <f t="shared" si="279"/>
        <v>0</v>
      </c>
      <c r="I1095" s="114" t="s">
        <v>79</v>
      </c>
      <c r="J1095" s="114" t="s">
        <v>79</v>
      </c>
      <c r="K1095" s="114" t="s">
        <v>79</v>
      </c>
      <c r="L1095" s="114" t="s">
        <v>79</v>
      </c>
      <c r="M1095" s="114" t="s">
        <v>79</v>
      </c>
      <c r="N1095" s="114" t="s">
        <v>79</v>
      </c>
      <c r="O1095" s="114" t="s">
        <v>79</v>
      </c>
      <c r="P1095" s="114" t="s">
        <v>79</v>
      </c>
      <c r="Q1095" s="114" t="s">
        <v>79</v>
      </c>
      <c r="R1095" s="114" t="s">
        <v>79</v>
      </c>
      <c r="S1095" s="114" t="s">
        <v>79</v>
      </c>
      <c r="T1095" s="114" t="s">
        <v>79</v>
      </c>
      <c r="U1095" s="114" t="s">
        <v>79</v>
      </c>
      <c r="V1095" s="114" t="s">
        <v>79</v>
      </c>
      <c r="W1095" s="114" t="s">
        <v>79</v>
      </c>
      <c r="X1095" s="108"/>
      <c r="Y1095" s="108"/>
      <c r="Z1095" s="108"/>
      <c r="AA1095" s="108"/>
      <c r="AB1095" s="93">
        <f>IFERROR(VLOOKUP(K1095,'Վարկանիշային չափորոշիչներ'!$G$6:$GE$68,4,FALSE),0)</f>
        <v>0</v>
      </c>
      <c r="AC1095" s="93">
        <f>IFERROR(VLOOKUP(L1095,'Վարկանիշային չափորոշիչներ'!$G$6:$GE$68,4,FALSE),0)</f>
        <v>0</v>
      </c>
      <c r="AD1095" s="93">
        <f>IFERROR(VLOOKUP(M1095,'Վարկանիշային չափորոշիչներ'!$G$6:$GE$68,4,FALSE),0)</f>
        <v>0</v>
      </c>
      <c r="AE1095" s="93">
        <f>IFERROR(VLOOKUP(N1095,'Վարկանիշային չափորոշիչներ'!$G$6:$GE$68,4,FALSE),0)</f>
        <v>0</v>
      </c>
      <c r="AF1095" s="93">
        <f>IFERROR(VLOOKUP(O1095,'Վարկանիշային չափորոշիչներ'!$G$6:$GE$68,4,FALSE),0)</f>
        <v>0</v>
      </c>
      <c r="AG1095" s="93">
        <f>IFERROR(VLOOKUP(P1095,'Վարկանիշային չափորոշիչներ'!$G$6:$GE$68,4,FALSE),0)</f>
        <v>0</v>
      </c>
      <c r="AH1095" s="93">
        <f>IFERROR(VLOOKUP(Q1095,'Վարկանիշային չափորոշիչներ'!$G$6:$GE$68,4,FALSE),0)</f>
        <v>0</v>
      </c>
      <c r="AI1095" s="93">
        <f>IFERROR(VLOOKUP(R1095,'Վարկանիշային չափորոշիչներ'!$G$6:$GE$68,4,FALSE),0)</f>
        <v>0</v>
      </c>
      <c r="AJ1095" s="93">
        <f>IFERROR(VLOOKUP(S1095,'Վարկանիշային չափորոշիչներ'!$G$6:$GE$68,4,FALSE),0)</f>
        <v>0</v>
      </c>
      <c r="AK1095" s="93">
        <f>IFERROR(VLOOKUP(T1095,'Վարկանիշային չափորոշիչներ'!$G$6:$GE$68,4,FALSE),0)</f>
        <v>0</v>
      </c>
      <c r="AL1095" s="93">
        <f>IFERROR(VLOOKUP(U1095,'Վարկանիշային չափորոշիչներ'!$G$6:$GE$68,4,FALSE),0)</f>
        <v>0</v>
      </c>
      <c r="AM1095" s="93">
        <f>IFERROR(VLOOKUP(V1095,'Վարկանիշային չափորոշիչներ'!$G$6:$GE$68,4,FALSE),0)</f>
        <v>0</v>
      </c>
      <c r="AN1095" s="93">
        <f t="shared" si="273"/>
        <v>0</v>
      </c>
    </row>
    <row r="1096" spans="1:40" outlineLevel="2">
      <c r="A1096" s="239">
        <v>1101</v>
      </c>
      <c r="B1096" s="239">
        <v>11001</v>
      </c>
      <c r="C1096" s="333" t="s">
        <v>1161</v>
      </c>
      <c r="D1096" s="240"/>
      <c r="E1096" s="240"/>
      <c r="F1096" s="241"/>
      <c r="G1096" s="242"/>
      <c r="H1096" s="242"/>
      <c r="I1096" s="112"/>
      <c r="J1096" s="112"/>
      <c r="K1096" s="94"/>
      <c r="L1096" s="94"/>
      <c r="M1096" s="94"/>
      <c r="N1096" s="94"/>
      <c r="O1096" s="94"/>
      <c r="P1096" s="94"/>
      <c r="Q1096" s="94"/>
      <c r="R1096" s="94"/>
      <c r="S1096" s="94"/>
      <c r="T1096" s="94"/>
      <c r="U1096" s="94"/>
      <c r="V1096" s="94"/>
      <c r="W1096" s="93">
        <f>AN1096</f>
        <v>0</v>
      </c>
      <c r="X1096" s="108"/>
      <c r="Y1096" s="108"/>
      <c r="Z1096" s="108"/>
      <c r="AA1096" s="108"/>
      <c r="AB1096" s="93">
        <f>IFERROR(VLOOKUP(K1096,'Վարկանիշային չափորոշիչներ'!$G$6:$GE$68,4,FALSE),0)</f>
        <v>0</v>
      </c>
      <c r="AC1096" s="93">
        <f>IFERROR(VLOOKUP(L1096,'Վարկանիշային չափորոշիչներ'!$G$6:$GE$68,4,FALSE),0)</f>
        <v>0</v>
      </c>
      <c r="AD1096" s="93">
        <f>IFERROR(VLOOKUP(M1096,'Վարկանիշային չափորոշիչներ'!$G$6:$GE$68,4,FALSE),0)</f>
        <v>0</v>
      </c>
      <c r="AE1096" s="93">
        <f>IFERROR(VLOOKUP(N1096,'Վարկանիշային չափորոշիչներ'!$G$6:$GE$68,4,FALSE),0)</f>
        <v>0</v>
      </c>
      <c r="AF1096" s="93">
        <f>IFERROR(VLOOKUP(O1096,'Վարկանիշային չափորոշիչներ'!$G$6:$GE$68,4,FALSE),0)</f>
        <v>0</v>
      </c>
      <c r="AG1096" s="93">
        <f>IFERROR(VLOOKUP(P1096,'Վարկանիշային չափորոշիչներ'!$G$6:$GE$68,4,FALSE),0)</f>
        <v>0</v>
      </c>
      <c r="AH1096" s="93">
        <f>IFERROR(VLOOKUP(Q1096,'Վարկանիշային չափորոշիչներ'!$G$6:$GE$68,4,FALSE),0)</f>
        <v>0</v>
      </c>
      <c r="AI1096" s="93">
        <f>IFERROR(VLOOKUP(R1096,'Վարկանիշային չափորոշիչներ'!$G$6:$GE$68,4,FALSE),0)</f>
        <v>0</v>
      </c>
      <c r="AJ1096" s="93">
        <f>IFERROR(VLOOKUP(S1096,'Վարկանիշային չափորոշիչներ'!$G$6:$GE$68,4,FALSE),0)</f>
        <v>0</v>
      </c>
      <c r="AK1096" s="93">
        <f>IFERROR(VLOOKUP(T1096,'Վարկանիշային չափորոշիչներ'!$G$6:$GE$68,4,FALSE),0)</f>
        <v>0</v>
      </c>
      <c r="AL1096" s="93">
        <f>IFERROR(VLOOKUP(U1096,'Վարկանիշային չափորոշիչներ'!$G$6:$GE$68,4,FALSE),0)</f>
        <v>0</v>
      </c>
      <c r="AM1096" s="93">
        <f>IFERROR(VLOOKUP(V1096,'Վարկանիշային չափորոշիչներ'!$G$6:$GE$68,4,FALSE),0)</f>
        <v>0</v>
      </c>
      <c r="AN1096" s="93">
        <f t="shared" si="273"/>
        <v>0</v>
      </c>
    </row>
    <row r="1097" spans="1:40" outlineLevel="2">
      <c r="A1097" s="239">
        <v>1101</v>
      </c>
      <c r="B1097" s="239">
        <v>11002</v>
      </c>
      <c r="C1097" s="333" t="s">
        <v>1162</v>
      </c>
      <c r="D1097" s="240"/>
      <c r="E1097" s="240"/>
      <c r="F1097" s="241"/>
      <c r="G1097" s="242"/>
      <c r="H1097" s="242"/>
      <c r="I1097" s="112"/>
      <c r="J1097" s="112"/>
      <c r="K1097" s="94"/>
      <c r="L1097" s="94"/>
      <c r="M1097" s="94"/>
      <c r="N1097" s="94"/>
      <c r="O1097" s="94"/>
      <c r="P1097" s="94"/>
      <c r="Q1097" s="94"/>
      <c r="R1097" s="94"/>
      <c r="S1097" s="94"/>
      <c r="T1097" s="94"/>
      <c r="U1097" s="94"/>
      <c r="V1097" s="94"/>
      <c r="W1097" s="93">
        <f>AN1097</f>
        <v>0</v>
      </c>
      <c r="X1097" s="108"/>
      <c r="Y1097" s="108"/>
      <c r="Z1097" s="108"/>
      <c r="AA1097" s="108"/>
      <c r="AB1097" s="93">
        <f>IFERROR(VLOOKUP(K1097,'Վարկանիշային չափորոշիչներ'!$G$6:$GE$68,4,FALSE),0)</f>
        <v>0</v>
      </c>
      <c r="AC1097" s="93">
        <f>IFERROR(VLOOKUP(L1097,'Վարկանիշային չափորոշիչներ'!$G$6:$GE$68,4,FALSE),0)</f>
        <v>0</v>
      </c>
      <c r="AD1097" s="93">
        <f>IFERROR(VLOOKUP(M1097,'Վարկանիշային չափորոշիչներ'!$G$6:$GE$68,4,FALSE),0)</f>
        <v>0</v>
      </c>
      <c r="AE1097" s="93">
        <f>IFERROR(VLOOKUP(N1097,'Վարկանիշային չափորոշիչներ'!$G$6:$GE$68,4,FALSE),0)</f>
        <v>0</v>
      </c>
      <c r="AF1097" s="93">
        <f>IFERROR(VLOOKUP(O1097,'Վարկանիշային չափորոշիչներ'!$G$6:$GE$68,4,FALSE),0)</f>
        <v>0</v>
      </c>
      <c r="AG1097" s="93">
        <f>IFERROR(VLOOKUP(P1097,'Վարկանիշային չափորոշիչներ'!$G$6:$GE$68,4,FALSE),0)</f>
        <v>0</v>
      </c>
      <c r="AH1097" s="93">
        <f>IFERROR(VLOOKUP(Q1097,'Վարկանիշային չափորոշիչներ'!$G$6:$GE$68,4,FALSE),0)</f>
        <v>0</v>
      </c>
      <c r="AI1097" s="93">
        <f>IFERROR(VLOOKUP(R1097,'Վարկանիշային չափորոշիչներ'!$G$6:$GE$68,4,FALSE),0)</f>
        <v>0</v>
      </c>
      <c r="AJ1097" s="93">
        <f>IFERROR(VLOOKUP(S1097,'Վարկանիշային չափորոշիչներ'!$G$6:$GE$68,4,FALSE),0)</f>
        <v>0</v>
      </c>
      <c r="AK1097" s="93">
        <f>IFERROR(VLOOKUP(T1097,'Վարկանիշային չափորոշիչներ'!$G$6:$GE$68,4,FALSE),0)</f>
        <v>0</v>
      </c>
      <c r="AL1097" s="93">
        <f>IFERROR(VLOOKUP(U1097,'Վարկանիշային չափորոշիչներ'!$G$6:$GE$68,4,FALSE),0)</f>
        <v>0</v>
      </c>
      <c r="AM1097" s="93">
        <f>IFERROR(VLOOKUP(V1097,'Վարկանիշային չափորոշիչներ'!$G$6:$GE$68,4,FALSE),0)</f>
        <v>0</v>
      </c>
      <c r="AN1097" s="93">
        <f t="shared" si="273"/>
        <v>0</v>
      </c>
    </row>
    <row r="1098" spans="1:40" outlineLevel="2">
      <c r="A1098" s="239">
        <v>1101</v>
      </c>
      <c r="B1098" s="239">
        <v>11003</v>
      </c>
      <c r="C1098" s="333" t="s">
        <v>1163</v>
      </c>
      <c r="D1098" s="240"/>
      <c r="E1098" s="240"/>
      <c r="F1098" s="241"/>
      <c r="G1098" s="242"/>
      <c r="H1098" s="242"/>
      <c r="I1098" s="112"/>
      <c r="J1098" s="112"/>
      <c r="K1098" s="94"/>
      <c r="L1098" s="94"/>
      <c r="M1098" s="94"/>
      <c r="N1098" s="94"/>
      <c r="O1098" s="94"/>
      <c r="P1098" s="94"/>
      <c r="Q1098" s="94"/>
      <c r="R1098" s="94"/>
      <c r="S1098" s="94"/>
      <c r="T1098" s="94"/>
      <c r="U1098" s="94"/>
      <c r="V1098" s="94"/>
      <c r="W1098" s="93">
        <f>AN1098</f>
        <v>0</v>
      </c>
      <c r="X1098" s="108"/>
      <c r="Y1098" s="108"/>
      <c r="Z1098" s="108"/>
      <c r="AA1098" s="108"/>
      <c r="AB1098" s="93">
        <f>IFERROR(VLOOKUP(K1098,'Վարկանիշային չափորոշիչներ'!$G$6:$GE$68,4,FALSE),0)</f>
        <v>0</v>
      </c>
      <c r="AC1098" s="93">
        <f>IFERROR(VLOOKUP(L1098,'Վարկանիշային չափորոշիչներ'!$G$6:$GE$68,4,FALSE),0)</f>
        <v>0</v>
      </c>
      <c r="AD1098" s="93">
        <f>IFERROR(VLOOKUP(M1098,'Վարկանիշային չափորոշիչներ'!$G$6:$GE$68,4,FALSE),0)</f>
        <v>0</v>
      </c>
      <c r="AE1098" s="93">
        <f>IFERROR(VLOOKUP(N1098,'Վարկանիշային չափորոշիչներ'!$G$6:$GE$68,4,FALSE),0)</f>
        <v>0</v>
      </c>
      <c r="AF1098" s="93">
        <f>IFERROR(VLOOKUP(O1098,'Վարկանիշային չափորոշիչներ'!$G$6:$GE$68,4,FALSE),0)</f>
        <v>0</v>
      </c>
      <c r="AG1098" s="93">
        <f>IFERROR(VLOOKUP(P1098,'Վարկանիշային չափորոշիչներ'!$G$6:$GE$68,4,FALSE),0)</f>
        <v>0</v>
      </c>
      <c r="AH1098" s="93">
        <f>IFERROR(VLOOKUP(Q1098,'Վարկանիշային չափորոշիչներ'!$G$6:$GE$68,4,FALSE),0)</f>
        <v>0</v>
      </c>
      <c r="AI1098" s="93">
        <f>IFERROR(VLOOKUP(R1098,'Վարկանիշային չափորոշիչներ'!$G$6:$GE$68,4,FALSE),0)</f>
        <v>0</v>
      </c>
      <c r="AJ1098" s="93">
        <f>IFERROR(VLOOKUP(S1098,'Վարկանիշային չափորոշիչներ'!$G$6:$GE$68,4,FALSE),0)</f>
        <v>0</v>
      </c>
      <c r="AK1098" s="93">
        <f>IFERROR(VLOOKUP(T1098,'Վարկանիշային չափորոշիչներ'!$G$6:$GE$68,4,FALSE),0)</f>
        <v>0</v>
      </c>
      <c r="AL1098" s="93">
        <f>IFERROR(VLOOKUP(U1098,'Վարկանիշային չափորոշիչներ'!$G$6:$GE$68,4,FALSE),0)</f>
        <v>0</v>
      </c>
      <c r="AM1098" s="93">
        <f>IFERROR(VLOOKUP(V1098,'Վարկանիշային չափորոշիչներ'!$G$6:$GE$68,4,FALSE),0)</f>
        <v>0</v>
      </c>
      <c r="AN1098" s="93">
        <f t="shared" si="273"/>
        <v>0</v>
      </c>
    </row>
    <row r="1099" spans="1:40" ht="36" outlineLevel="1">
      <c r="A1099" s="236">
        <v>1234</v>
      </c>
      <c r="B1099" s="283"/>
      <c r="C1099" s="366" t="s">
        <v>1164</v>
      </c>
      <c r="D1099" s="266">
        <f>SUM(D1100:D1116)</f>
        <v>0</v>
      </c>
      <c r="E1099" s="266">
        <f>SUM(E1100:E1116)</f>
        <v>0</v>
      </c>
      <c r="F1099" s="267">
        <f t="shared" ref="F1099:H1099" si="280">SUM(F1100:F1116)</f>
        <v>0</v>
      </c>
      <c r="G1099" s="267">
        <f t="shared" si="280"/>
        <v>0</v>
      </c>
      <c r="H1099" s="267">
        <f t="shared" si="280"/>
        <v>0</v>
      </c>
      <c r="I1099" s="125" t="s">
        <v>79</v>
      </c>
      <c r="J1099" s="125" t="s">
        <v>79</v>
      </c>
      <c r="K1099" s="125" t="s">
        <v>79</v>
      </c>
      <c r="L1099" s="125" t="s">
        <v>79</v>
      </c>
      <c r="M1099" s="125" t="s">
        <v>79</v>
      </c>
      <c r="N1099" s="125" t="s">
        <v>79</v>
      </c>
      <c r="O1099" s="125" t="s">
        <v>79</v>
      </c>
      <c r="P1099" s="125" t="s">
        <v>79</v>
      </c>
      <c r="Q1099" s="125" t="s">
        <v>79</v>
      </c>
      <c r="R1099" s="125" t="s">
        <v>79</v>
      </c>
      <c r="S1099" s="125" t="s">
        <v>79</v>
      </c>
      <c r="T1099" s="125" t="s">
        <v>79</v>
      </c>
      <c r="U1099" s="125" t="s">
        <v>79</v>
      </c>
      <c r="V1099" s="125" t="s">
        <v>79</v>
      </c>
      <c r="W1099" s="114" t="s">
        <v>79</v>
      </c>
      <c r="X1099" s="108"/>
      <c r="Y1099" s="108"/>
      <c r="Z1099" s="108"/>
      <c r="AA1099" s="108"/>
      <c r="AB1099" s="93">
        <f>IFERROR(VLOOKUP(K1099,'Վարկանիշային չափորոշիչներ'!$G$6:$GE$68,4,FALSE),0)</f>
        <v>0</v>
      </c>
      <c r="AC1099" s="93">
        <f>IFERROR(VLOOKUP(L1099,'Վարկանիշային չափորոշիչներ'!$G$6:$GE$68,4,FALSE),0)</f>
        <v>0</v>
      </c>
      <c r="AD1099" s="93">
        <f>IFERROR(VLOOKUP(M1099,'Վարկանիշային չափորոշիչներ'!$G$6:$GE$68,4,FALSE),0)</f>
        <v>0</v>
      </c>
      <c r="AE1099" s="93">
        <f>IFERROR(VLOOKUP(N1099,'Վարկանիշային չափորոշիչներ'!$G$6:$GE$68,4,FALSE),0)</f>
        <v>0</v>
      </c>
      <c r="AF1099" s="93">
        <f>IFERROR(VLOOKUP(O1099,'Վարկանիշային չափորոշիչներ'!$G$6:$GE$68,4,FALSE),0)</f>
        <v>0</v>
      </c>
      <c r="AG1099" s="93">
        <f>IFERROR(VLOOKUP(P1099,'Վարկանիշային չափորոշիչներ'!$G$6:$GE$68,4,FALSE),0)</f>
        <v>0</v>
      </c>
      <c r="AH1099" s="93">
        <f>IFERROR(VLOOKUP(Q1099,'Վարկանիշային չափորոշիչներ'!$G$6:$GE$68,4,FALSE),0)</f>
        <v>0</v>
      </c>
      <c r="AI1099" s="93">
        <f>IFERROR(VLOOKUP(R1099,'Վարկանիշային չափորոշիչներ'!$G$6:$GE$68,4,FALSE),0)</f>
        <v>0</v>
      </c>
      <c r="AJ1099" s="93">
        <f>IFERROR(VLOOKUP(S1099,'Վարկանիշային չափորոշիչներ'!$G$6:$GE$68,4,FALSE),0)</f>
        <v>0</v>
      </c>
      <c r="AK1099" s="93">
        <f>IFERROR(VLOOKUP(T1099,'Վարկանիշային չափորոշիչներ'!$G$6:$GE$68,4,FALSE),0)</f>
        <v>0</v>
      </c>
      <c r="AL1099" s="93">
        <f>IFERROR(VLOOKUP(U1099,'Վարկանիշային չափորոշիչներ'!$G$6:$GE$68,4,FALSE),0)</f>
        <v>0</v>
      </c>
      <c r="AM1099" s="93">
        <f>IFERROR(VLOOKUP(V1099,'Վարկանիշային չափորոշիչներ'!$G$6:$GE$68,4,FALSE),0)</f>
        <v>0</v>
      </c>
      <c r="AN1099" s="93">
        <f t="shared" si="273"/>
        <v>0</v>
      </c>
    </row>
    <row r="1100" spans="1:40" ht="36" outlineLevel="2">
      <c r="A1100" s="239">
        <v>1234</v>
      </c>
      <c r="B1100" s="239">
        <v>11001</v>
      </c>
      <c r="C1100" s="333" t="s">
        <v>1165</v>
      </c>
      <c r="D1100" s="240"/>
      <c r="E1100" s="240"/>
      <c r="F1100" s="241"/>
      <c r="G1100" s="242"/>
      <c r="H1100" s="242"/>
      <c r="I1100" s="112"/>
      <c r="J1100" s="112"/>
      <c r="K1100" s="94"/>
      <c r="L1100" s="94"/>
      <c r="M1100" s="94"/>
      <c r="N1100" s="94"/>
      <c r="O1100" s="94"/>
      <c r="P1100" s="94"/>
      <c r="Q1100" s="94"/>
      <c r="R1100" s="94"/>
      <c r="S1100" s="94"/>
      <c r="T1100" s="94"/>
      <c r="U1100" s="94"/>
      <c r="V1100" s="94"/>
      <c r="W1100" s="93">
        <f t="shared" ref="W1100:W1116" si="281">AN1100</f>
        <v>0</v>
      </c>
      <c r="X1100" s="108"/>
      <c r="Y1100" s="108"/>
      <c r="Z1100" s="108"/>
      <c r="AA1100" s="108"/>
      <c r="AB1100" s="93">
        <f>IFERROR(VLOOKUP(K1100,'Վարկանիշային չափորոշիչներ'!$G$6:$GE$68,4,FALSE),0)</f>
        <v>0</v>
      </c>
      <c r="AC1100" s="93">
        <f>IFERROR(VLOOKUP(L1100,'Վարկանիշային չափորոշիչներ'!$G$6:$GE$68,4,FALSE),0)</f>
        <v>0</v>
      </c>
      <c r="AD1100" s="93">
        <f>IFERROR(VLOOKUP(M1100,'Վարկանիշային չափորոշիչներ'!$G$6:$GE$68,4,FALSE),0)</f>
        <v>0</v>
      </c>
      <c r="AE1100" s="93">
        <f>IFERROR(VLOOKUP(N1100,'Վարկանիշային չափորոշիչներ'!$G$6:$GE$68,4,FALSE),0)</f>
        <v>0</v>
      </c>
      <c r="AF1100" s="93">
        <f>IFERROR(VLOOKUP(O1100,'Վարկանիշային չափորոշիչներ'!$G$6:$GE$68,4,FALSE),0)</f>
        <v>0</v>
      </c>
      <c r="AG1100" s="93">
        <f>IFERROR(VLOOKUP(P1100,'Վարկանիշային չափորոշիչներ'!$G$6:$GE$68,4,FALSE),0)</f>
        <v>0</v>
      </c>
      <c r="AH1100" s="93">
        <f>IFERROR(VLOOKUP(Q1100,'Վարկանիշային չափորոշիչներ'!$G$6:$GE$68,4,FALSE),0)</f>
        <v>0</v>
      </c>
      <c r="AI1100" s="93">
        <f>IFERROR(VLOOKUP(R1100,'Վարկանիշային չափորոշիչներ'!$G$6:$GE$68,4,FALSE),0)</f>
        <v>0</v>
      </c>
      <c r="AJ1100" s="93">
        <f>IFERROR(VLOOKUP(S1100,'Վարկանիշային չափորոշիչներ'!$G$6:$GE$68,4,FALSE),0)</f>
        <v>0</v>
      </c>
      <c r="AK1100" s="93">
        <f>IFERROR(VLOOKUP(T1100,'Վարկանիշային չափորոշիչներ'!$G$6:$GE$68,4,FALSE),0)</f>
        <v>0</v>
      </c>
      <c r="AL1100" s="93">
        <f>IFERROR(VLOOKUP(U1100,'Վարկանիշային չափորոշիչներ'!$G$6:$GE$68,4,FALSE),0)</f>
        <v>0</v>
      </c>
      <c r="AM1100" s="93">
        <f>IFERROR(VLOOKUP(V1100,'Վարկանիշային չափորոշիչներ'!$G$6:$GE$68,4,FALSE),0)</f>
        <v>0</v>
      </c>
      <c r="AN1100" s="93">
        <f t="shared" si="273"/>
        <v>0</v>
      </c>
    </row>
    <row r="1101" spans="1:40" ht="24" outlineLevel="2">
      <c r="A1101" s="239">
        <v>1234</v>
      </c>
      <c r="B1101" s="239">
        <v>11003</v>
      </c>
      <c r="C1101" s="333" t="s">
        <v>1166</v>
      </c>
      <c r="D1101" s="240"/>
      <c r="E1101" s="240"/>
      <c r="F1101" s="241"/>
      <c r="G1101" s="242"/>
      <c r="H1101" s="242"/>
      <c r="I1101" s="112"/>
      <c r="J1101" s="112"/>
      <c r="K1101" s="94"/>
      <c r="L1101" s="94"/>
      <c r="M1101" s="94"/>
      <c r="N1101" s="94"/>
      <c r="O1101" s="94"/>
      <c r="P1101" s="94"/>
      <c r="Q1101" s="94"/>
      <c r="R1101" s="94"/>
      <c r="S1101" s="94"/>
      <c r="T1101" s="94"/>
      <c r="U1101" s="94"/>
      <c r="V1101" s="94"/>
      <c r="W1101" s="93">
        <f t="shared" si="281"/>
        <v>0</v>
      </c>
      <c r="X1101" s="108"/>
      <c r="Y1101" s="108"/>
      <c r="Z1101" s="108"/>
      <c r="AA1101" s="108"/>
      <c r="AB1101" s="93">
        <f>IFERROR(VLOOKUP(K1101,'Վարկանիշային չափորոշիչներ'!$G$6:$GE$68,4,FALSE),0)</f>
        <v>0</v>
      </c>
      <c r="AC1101" s="93">
        <f>IFERROR(VLOOKUP(L1101,'Վարկանիշային չափորոշիչներ'!$G$6:$GE$68,4,FALSE),0)</f>
        <v>0</v>
      </c>
      <c r="AD1101" s="93">
        <f>IFERROR(VLOOKUP(M1101,'Վարկանիշային չափորոշիչներ'!$G$6:$GE$68,4,FALSE),0)</f>
        <v>0</v>
      </c>
      <c r="AE1101" s="93">
        <f>IFERROR(VLOOKUP(N1101,'Վարկանիշային չափորոշիչներ'!$G$6:$GE$68,4,FALSE),0)</f>
        <v>0</v>
      </c>
      <c r="AF1101" s="93">
        <f>IFERROR(VLOOKUP(O1101,'Վարկանիշային չափորոշիչներ'!$G$6:$GE$68,4,FALSE),0)</f>
        <v>0</v>
      </c>
      <c r="AG1101" s="93">
        <f>IFERROR(VLOOKUP(P1101,'Վարկանիշային չափորոշիչներ'!$G$6:$GE$68,4,FALSE),0)</f>
        <v>0</v>
      </c>
      <c r="AH1101" s="93">
        <f>IFERROR(VLOOKUP(Q1101,'Վարկանիշային չափորոշիչներ'!$G$6:$GE$68,4,FALSE),0)</f>
        <v>0</v>
      </c>
      <c r="AI1101" s="93">
        <f>IFERROR(VLOOKUP(R1101,'Վարկանիշային չափորոշիչներ'!$G$6:$GE$68,4,FALSE),0)</f>
        <v>0</v>
      </c>
      <c r="AJ1101" s="93">
        <f>IFERROR(VLOOKUP(S1101,'Վարկանիշային չափորոշիչներ'!$G$6:$GE$68,4,FALSE),0)</f>
        <v>0</v>
      </c>
      <c r="AK1101" s="93">
        <f>IFERROR(VLOOKUP(T1101,'Վարկանիշային չափորոշիչներ'!$G$6:$GE$68,4,FALSE),0)</f>
        <v>0</v>
      </c>
      <c r="AL1101" s="93">
        <f>IFERROR(VLOOKUP(U1101,'Վարկանիշային չափորոշիչներ'!$G$6:$GE$68,4,FALSE),0)</f>
        <v>0</v>
      </c>
      <c r="AM1101" s="93">
        <f>IFERROR(VLOOKUP(V1101,'Վարկանիշային չափորոշիչներ'!$G$6:$GE$68,4,FALSE),0)</f>
        <v>0</v>
      </c>
      <c r="AN1101" s="93">
        <f t="shared" si="273"/>
        <v>0</v>
      </c>
    </row>
    <row r="1102" spans="1:40" ht="24" outlineLevel="2">
      <c r="A1102" s="239">
        <v>1234</v>
      </c>
      <c r="B1102" s="239">
        <v>11004</v>
      </c>
      <c r="C1102" s="333" t="s">
        <v>1167</v>
      </c>
      <c r="D1102" s="240"/>
      <c r="E1102" s="240"/>
      <c r="F1102" s="241"/>
      <c r="G1102" s="242"/>
      <c r="H1102" s="242"/>
      <c r="I1102" s="112"/>
      <c r="J1102" s="112"/>
      <c r="K1102" s="94"/>
      <c r="L1102" s="94"/>
      <c r="M1102" s="94"/>
      <c r="N1102" s="94"/>
      <c r="O1102" s="94"/>
      <c r="P1102" s="94"/>
      <c r="Q1102" s="94"/>
      <c r="R1102" s="94"/>
      <c r="S1102" s="94"/>
      <c r="T1102" s="94"/>
      <c r="U1102" s="94"/>
      <c r="V1102" s="94"/>
      <c r="W1102" s="93">
        <f t="shared" si="281"/>
        <v>0</v>
      </c>
      <c r="X1102" s="108"/>
      <c r="Y1102" s="108"/>
      <c r="Z1102" s="108"/>
      <c r="AA1102" s="108"/>
      <c r="AB1102" s="93">
        <f>IFERROR(VLOOKUP(K1102,'Վարկանիշային չափորոշիչներ'!$G$6:$GE$68,4,FALSE),0)</f>
        <v>0</v>
      </c>
      <c r="AC1102" s="93">
        <f>IFERROR(VLOOKUP(L1102,'Վարկանիշային չափորոշիչներ'!$G$6:$GE$68,4,FALSE),0)</f>
        <v>0</v>
      </c>
      <c r="AD1102" s="93">
        <f>IFERROR(VLOOKUP(M1102,'Վարկանիշային չափորոշիչներ'!$G$6:$GE$68,4,FALSE),0)</f>
        <v>0</v>
      </c>
      <c r="AE1102" s="93">
        <f>IFERROR(VLOOKUP(N1102,'Վարկանիշային չափորոշիչներ'!$G$6:$GE$68,4,FALSE),0)</f>
        <v>0</v>
      </c>
      <c r="AF1102" s="93">
        <f>IFERROR(VLOOKUP(O1102,'Վարկանիշային չափորոշիչներ'!$G$6:$GE$68,4,FALSE),0)</f>
        <v>0</v>
      </c>
      <c r="AG1102" s="93">
        <f>IFERROR(VLOOKUP(P1102,'Վարկանիշային չափորոշիչներ'!$G$6:$GE$68,4,FALSE),0)</f>
        <v>0</v>
      </c>
      <c r="AH1102" s="93">
        <f>IFERROR(VLOOKUP(Q1102,'Վարկանիշային չափորոշիչներ'!$G$6:$GE$68,4,FALSE),0)</f>
        <v>0</v>
      </c>
      <c r="AI1102" s="93">
        <f>IFERROR(VLOOKUP(R1102,'Վարկանիշային չափորոշիչներ'!$G$6:$GE$68,4,FALSE),0)</f>
        <v>0</v>
      </c>
      <c r="AJ1102" s="93">
        <f>IFERROR(VLOOKUP(S1102,'Վարկանիշային չափորոշիչներ'!$G$6:$GE$68,4,FALSE),0)</f>
        <v>0</v>
      </c>
      <c r="AK1102" s="93">
        <f>IFERROR(VLOOKUP(T1102,'Վարկանիշային չափորոշիչներ'!$G$6:$GE$68,4,FALSE),0)</f>
        <v>0</v>
      </c>
      <c r="AL1102" s="93">
        <f>IFERROR(VLOOKUP(U1102,'Վարկանիշային չափորոշիչներ'!$G$6:$GE$68,4,FALSE),0)</f>
        <v>0</v>
      </c>
      <c r="AM1102" s="93">
        <f>IFERROR(VLOOKUP(V1102,'Վարկանիշային չափորոշիչներ'!$G$6:$GE$68,4,FALSE),0)</f>
        <v>0</v>
      </c>
      <c r="AN1102" s="93">
        <f t="shared" si="273"/>
        <v>0</v>
      </c>
    </row>
    <row r="1103" spans="1:40" ht="36" outlineLevel="2">
      <c r="A1103" s="239">
        <v>1234</v>
      </c>
      <c r="B1103" s="239">
        <v>11005</v>
      </c>
      <c r="C1103" s="333" t="s">
        <v>1168</v>
      </c>
      <c r="D1103" s="240"/>
      <c r="E1103" s="240"/>
      <c r="F1103" s="241"/>
      <c r="G1103" s="242"/>
      <c r="H1103" s="242"/>
      <c r="I1103" s="112"/>
      <c r="J1103" s="112"/>
      <c r="K1103" s="94"/>
      <c r="L1103" s="94"/>
      <c r="M1103" s="94"/>
      <c r="N1103" s="94"/>
      <c r="O1103" s="94"/>
      <c r="P1103" s="94"/>
      <c r="Q1103" s="94"/>
      <c r="R1103" s="94"/>
      <c r="S1103" s="94"/>
      <c r="T1103" s="94"/>
      <c r="U1103" s="94"/>
      <c r="V1103" s="94"/>
      <c r="W1103" s="93">
        <f t="shared" si="281"/>
        <v>0</v>
      </c>
      <c r="X1103" s="108"/>
      <c r="Y1103" s="108"/>
      <c r="Z1103" s="108"/>
      <c r="AA1103" s="108"/>
      <c r="AB1103" s="93">
        <f>IFERROR(VLOOKUP(K1103,'Վարկանիշային չափորոշիչներ'!$G$6:$GE$68,4,FALSE),0)</f>
        <v>0</v>
      </c>
      <c r="AC1103" s="93">
        <f>IFERROR(VLOOKUP(L1103,'Վարկանիշային չափորոշիչներ'!$G$6:$GE$68,4,FALSE),0)</f>
        <v>0</v>
      </c>
      <c r="AD1103" s="93">
        <f>IFERROR(VLOOKUP(M1103,'Վարկանիշային չափորոշիչներ'!$G$6:$GE$68,4,FALSE),0)</f>
        <v>0</v>
      </c>
      <c r="AE1103" s="93">
        <f>IFERROR(VLOOKUP(N1103,'Վարկանիշային չափորոշիչներ'!$G$6:$GE$68,4,FALSE),0)</f>
        <v>0</v>
      </c>
      <c r="AF1103" s="93">
        <f>IFERROR(VLOOKUP(O1103,'Վարկանիշային չափորոշիչներ'!$G$6:$GE$68,4,FALSE),0)</f>
        <v>0</v>
      </c>
      <c r="AG1103" s="93">
        <f>IFERROR(VLOOKUP(P1103,'Վարկանիշային չափորոշիչներ'!$G$6:$GE$68,4,FALSE),0)</f>
        <v>0</v>
      </c>
      <c r="AH1103" s="93">
        <f>IFERROR(VLOOKUP(Q1103,'Վարկանիշային չափորոշիչներ'!$G$6:$GE$68,4,FALSE),0)</f>
        <v>0</v>
      </c>
      <c r="AI1103" s="93">
        <f>IFERROR(VLOOKUP(R1103,'Վարկանիշային չափորոշիչներ'!$G$6:$GE$68,4,FALSE),0)</f>
        <v>0</v>
      </c>
      <c r="AJ1103" s="93">
        <f>IFERROR(VLOOKUP(S1103,'Վարկանիշային չափորոշիչներ'!$G$6:$GE$68,4,FALSE),0)</f>
        <v>0</v>
      </c>
      <c r="AK1103" s="93">
        <f>IFERROR(VLOOKUP(T1103,'Վարկանիշային չափորոշիչներ'!$G$6:$GE$68,4,FALSE),0)</f>
        <v>0</v>
      </c>
      <c r="AL1103" s="93">
        <f>IFERROR(VLOOKUP(U1103,'Վարկանիշային չափորոշիչներ'!$G$6:$GE$68,4,FALSE),0)</f>
        <v>0</v>
      </c>
      <c r="AM1103" s="93">
        <f>IFERROR(VLOOKUP(V1103,'Վարկանիշային չափորոշիչներ'!$G$6:$GE$68,4,FALSE),0)</f>
        <v>0</v>
      </c>
      <c r="AN1103" s="93">
        <f t="shared" si="273"/>
        <v>0</v>
      </c>
    </row>
    <row r="1104" spans="1:40" ht="60" outlineLevel="2">
      <c r="A1104" s="239">
        <v>1234</v>
      </c>
      <c r="B1104" s="239">
        <v>11006</v>
      </c>
      <c r="C1104" s="333" t="s">
        <v>1169</v>
      </c>
      <c r="D1104" s="240"/>
      <c r="E1104" s="240"/>
      <c r="F1104" s="241"/>
      <c r="G1104" s="242"/>
      <c r="H1104" s="242"/>
      <c r="I1104" s="112"/>
      <c r="J1104" s="112"/>
      <c r="K1104" s="94"/>
      <c r="L1104" s="94"/>
      <c r="M1104" s="94"/>
      <c r="N1104" s="94"/>
      <c r="O1104" s="94"/>
      <c r="P1104" s="94"/>
      <c r="Q1104" s="94"/>
      <c r="R1104" s="94"/>
      <c r="S1104" s="94"/>
      <c r="T1104" s="94"/>
      <c r="U1104" s="94"/>
      <c r="V1104" s="94"/>
      <c r="W1104" s="93">
        <f t="shared" si="281"/>
        <v>0</v>
      </c>
      <c r="X1104" s="108"/>
      <c r="Y1104" s="108"/>
      <c r="Z1104" s="108"/>
      <c r="AA1104" s="108"/>
      <c r="AB1104" s="93">
        <f>IFERROR(VLOOKUP(K1104,'Վարկանիշային չափորոշիչներ'!$G$6:$GE$68,4,FALSE),0)</f>
        <v>0</v>
      </c>
      <c r="AC1104" s="93">
        <f>IFERROR(VLOOKUP(L1104,'Վարկանիշային չափորոշիչներ'!$G$6:$GE$68,4,FALSE),0)</f>
        <v>0</v>
      </c>
      <c r="AD1104" s="93">
        <f>IFERROR(VLOOKUP(M1104,'Վարկանիշային չափորոշիչներ'!$G$6:$GE$68,4,FALSE),0)</f>
        <v>0</v>
      </c>
      <c r="AE1104" s="93">
        <f>IFERROR(VLOOKUP(N1104,'Վարկանիշային չափորոշիչներ'!$G$6:$GE$68,4,FALSE),0)</f>
        <v>0</v>
      </c>
      <c r="AF1104" s="93">
        <f>IFERROR(VLOOKUP(O1104,'Վարկանիշային չափորոշիչներ'!$G$6:$GE$68,4,FALSE),0)</f>
        <v>0</v>
      </c>
      <c r="AG1104" s="93">
        <f>IFERROR(VLOOKUP(P1104,'Վարկանիշային չափորոշիչներ'!$G$6:$GE$68,4,FALSE),0)</f>
        <v>0</v>
      </c>
      <c r="AH1104" s="93">
        <f>IFERROR(VLOOKUP(Q1104,'Վարկանիշային չափորոշիչներ'!$G$6:$GE$68,4,FALSE),0)</f>
        <v>0</v>
      </c>
      <c r="AI1104" s="93">
        <f>IFERROR(VLOOKUP(R1104,'Վարկանիշային չափորոշիչներ'!$G$6:$GE$68,4,FALSE),0)</f>
        <v>0</v>
      </c>
      <c r="AJ1104" s="93">
        <f>IFERROR(VLOOKUP(S1104,'Վարկանիշային չափորոշիչներ'!$G$6:$GE$68,4,FALSE),0)</f>
        <v>0</v>
      </c>
      <c r="AK1104" s="93">
        <f>IFERROR(VLOOKUP(T1104,'Վարկանիշային չափորոշիչներ'!$G$6:$GE$68,4,FALSE),0)</f>
        <v>0</v>
      </c>
      <c r="AL1104" s="93">
        <f>IFERROR(VLOOKUP(U1104,'Վարկանիշային չափորոշիչներ'!$G$6:$GE$68,4,FALSE),0)</f>
        <v>0</v>
      </c>
      <c r="AM1104" s="93">
        <f>IFERROR(VLOOKUP(V1104,'Վարկանիշային չափորոշիչներ'!$G$6:$GE$68,4,FALSE),0)</f>
        <v>0</v>
      </c>
      <c r="AN1104" s="93">
        <f t="shared" si="273"/>
        <v>0</v>
      </c>
    </row>
    <row r="1105" spans="1:40" ht="24" outlineLevel="2">
      <c r="A1105" s="239">
        <v>1234</v>
      </c>
      <c r="B1105" s="239">
        <v>12001</v>
      </c>
      <c r="C1105" s="333" t="s">
        <v>1170</v>
      </c>
      <c r="D1105" s="285"/>
      <c r="E1105" s="263"/>
      <c r="F1105" s="277"/>
      <c r="G1105" s="277"/>
      <c r="H1105" s="277"/>
      <c r="I1105" s="127"/>
      <c r="J1105" s="127"/>
      <c r="K1105" s="94"/>
      <c r="L1105" s="94"/>
      <c r="M1105" s="94"/>
      <c r="N1105" s="94"/>
      <c r="O1105" s="94"/>
      <c r="P1105" s="94"/>
      <c r="Q1105" s="94"/>
      <c r="R1105" s="94"/>
      <c r="S1105" s="94"/>
      <c r="T1105" s="94"/>
      <c r="U1105" s="94"/>
      <c r="V1105" s="94"/>
      <c r="W1105" s="93">
        <f t="shared" si="281"/>
        <v>0</v>
      </c>
      <c r="X1105" s="108"/>
      <c r="Y1105" s="108"/>
      <c r="Z1105" s="108"/>
      <c r="AA1105" s="108"/>
      <c r="AB1105" s="93">
        <f>IFERROR(VLOOKUP(K1105,'Վարկանիշային չափորոշիչներ'!$G$6:$GE$68,4,FALSE),0)</f>
        <v>0</v>
      </c>
      <c r="AC1105" s="93">
        <f>IFERROR(VLOOKUP(L1105,'Վարկանիշային չափորոշիչներ'!$G$6:$GE$68,4,FALSE),0)</f>
        <v>0</v>
      </c>
      <c r="AD1105" s="93">
        <f>IFERROR(VLOOKUP(M1105,'Վարկանիշային չափորոշիչներ'!$G$6:$GE$68,4,FALSE),0)</f>
        <v>0</v>
      </c>
      <c r="AE1105" s="93">
        <f>IFERROR(VLOOKUP(N1105,'Վարկանիշային չափորոշիչներ'!$G$6:$GE$68,4,FALSE),0)</f>
        <v>0</v>
      </c>
      <c r="AF1105" s="93">
        <f>IFERROR(VLOOKUP(O1105,'Վարկանիշային չափորոշիչներ'!$G$6:$GE$68,4,FALSE),0)</f>
        <v>0</v>
      </c>
      <c r="AG1105" s="93">
        <f>IFERROR(VLOOKUP(P1105,'Վարկանիշային չափորոշիչներ'!$G$6:$GE$68,4,FALSE),0)</f>
        <v>0</v>
      </c>
      <c r="AH1105" s="93">
        <f>IFERROR(VLOOKUP(Q1105,'Վարկանիշային չափորոշիչներ'!$G$6:$GE$68,4,FALSE),0)</f>
        <v>0</v>
      </c>
      <c r="AI1105" s="93">
        <f>IFERROR(VLOOKUP(R1105,'Վարկանիշային չափորոշիչներ'!$G$6:$GE$68,4,FALSE),0)</f>
        <v>0</v>
      </c>
      <c r="AJ1105" s="93">
        <f>IFERROR(VLOOKUP(S1105,'Վարկանիշային չափորոշիչներ'!$G$6:$GE$68,4,FALSE),0)</f>
        <v>0</v>
      </c>
      <c r="AK1105" s="93">
        <f>IFERROR(VLOOKUP(T1105,'Վարկանիշային չափորոշիչներ'!$G$6:$GE$68,4,FALSE),0)</f>
        <v>0</v>
      </c>
      <c r="AL1105" s="93">
        <f>IFERROR(VLOOKUP(U1105,'Վարկանիշային չափորոշիչներ'!$G$6:$GE$68,4,FALSE),0)</f>
        <v>0</v>
      </c>
      <c r="AM1105" s="93">
        <f>IFERROR(VLOOKUP(V1105,'Վարկանիշային չափորոշիչներ'!$G$6:$GE$68,4,FALSE),0)</f>
        <v>0</v>
      </c>
      <c r="AN1105" s="93">
        <f t="shared" si="273"/>
        <v>0</v>
      </c>
    </row>
    <row r="1106" spans="1:40" outlineLevel="2">
      <c r="A1106" s="239">
        <v>1234</v>
      </c>
      <c r="B1106" s="239">
        <v>11007</v>
      </c>
      <c r="C1106" s="333" t="s">
        <v>1171</v>
      </c>
      <c r="D1106" s="240"/>
      <c r="E1106" s="240"/>
      <c r="F1106" s="241"/>
      <c r="G1106" s="242"/>
      <c r="H1106" s="242"/>
      <c r="I1106" s="112"/>
      <c r="J1106" s="112"/>
      <c r="K1106" s="94"/>
      <c r="L1106" s="94"/>
      <c r="M1106" s="94"/>
      <c r="N1106" s="94"/>
      <c r="O1106" s="94"/>
      <c r="P1106" s="94"/>
      <c r="Q1106" s="94"/>
      <c r="R1106" s="94"/>
      <c r="S1106" s="94"/>
      <c r="T1106" s="94"/>
      <c r="U1106" s="94"/>
      <c r="V1106" s="94"/>
      <c r="W1106" s="93">
        <f t="shared" si="281"/>
        <v>0</v>
      </c>
      <c r="X1106" s="108"/>
      <c r="Y1106" s="108"/>
      <c r="Z1106" s="108"/>
      <c r="AA1106" s="108"/>
      <c r="AB1106" s="93">
        <f>IFERROR(VLOOKUP(K1106,'Վարկանիշային չափորոշիչներ'!$G$6:$GE$68,4,FALSE),0)</f>
        <v>0</v>
      </c>
      <c r="AC1106" s="93">
        <f>IFERROR(VLOOKUP(L1106,'Վարկանիշային չափորոշիչներ'!$G$6:$GE$68,4,FALSE),0)</f>
        <v>0</v>
      </c>
      <c r="AD1106" s="93">
        <f>IFERROR(VLOOKUP(M1106,'Վարկանիշային չափորոշիչներ'!$G$6:$GE$68,4,FALSE),0)</f>
        <v>0</v>
      </c>
      <c r="AE1106" s="93">
        <f>IFERROR(VLOOKUP(N1106,'Վարկանիշային չափորոշիչներ'!$G$6:$GE$68,4,FALSE),0)</f>
        <v>0</v>
      </c>
      <c r="AF1106" s="93">
        <f>IFERROR(VLOOKUP(O1106,'Վարկանիշային չափորոշիչներ'!$G$6:$GE$68,4,FALSE),0)</f>
        <v>0</v>
      </c>
      <c r="AG1106" s="93">
        <f>IFERROR(VLOOKUP(P1106,'Վարկանիշային չափորոշիչներ'!$G$6:$GE$68,4,FALSE),0)</f>
        <v>0</v>
      </c>
      <c r="AH1106" s="93">
        <f>IFERROR(VLOOKUP(Q1106,'Վարկանիշային չափորոշիչներ'!$G$6:$GE$68,4,FALSE),0)</f>
        <v>0</v>
      </c>
      <c r="AI1106" s="93">
        <f>IFERROR(VLOOKUP(R1106,'Վարկանիշային չափորոշիչներ'!$G$6:$GE$68,4,FALSE),0)</f>
        <v>0</v>
      </c>
      <c r="AJ1106" s="93">
        <f>IFERROR(VLOOKUP(S1106,'Վարկանիշային չափորոշիչներ'!$G$6:$GE$68,4,FALSE),0)</f>
        <v>0</v>
      </c>
      <c r="AK1106" s="93">
        <f>IFERROR(VLOOKUP(T1106,'Վարկանիշային չափորոշիչներ'!$G$6:$GE$68,4,FALSE),0)</f>
        <v>0</v>
      </c>
      <c r="AL1106" s="93">
        <f>IFERROR(VLOOKUP(U1106,'Վարկանիշային չափորոշիչներ'!$G$6:$GE$68,4,FALSE),0)</f>
        <v>0</v>
      </c>
      <c r="AM1106" s="93">
        <f>IFERROR(VLOOKUP(V1106,'Վարկանիշային չափորոշիչներ'!$G$6:$GE$68,4,FALSE),0)</f>
        <v>0</v>
      </c>
      <c r="AN1106" s="93">
        <f t="shared" si="273"/>
        <v>0</v>
      </c>
    </row>
    <row r="1107" spans="1:40" ht="36" outlineLevel="2">
      <c r="A1107" s="239">
        <v>1234</v>
      </c>
      <c r="B1107" s="239">
        <v>11008</v>
      </c>
      <c r="C1107" s="333" t="s">
        <v>1172</v>
      </c>
      <c r="D1107" s="240"/>
      <c r="E1107" s="240"/>
      <c r="F1107" s="241"/>
      <c r="G1107" s="242"/>
      <c r="H1107" s="242"/>
      <c r="I1107" s="112"/>
      <c r="J1107" s="112"/>
      <c r="K1107" s="94"/>
      <c r="L1107" s="94"/>
      <c r="M1107" s="94"/>
      <c r="N1107" s="94"/>
      <c r="O1107" s="94"/>
      <c r="P1107" s="94"/>
      <c r="Q1107" s="94"/>
      <c r="R1107" s="94"/>
      <c r="S1107" s="94"/>
      <c r="T1107" s="94"/>
      <c r="U1107" s="94"/>
      <c r="V1107" s="94"/>
      <c r="W1107" s="93">
        <f t="shared" si="281"/>
        <v>0</v>
      </c>
      <c r="X1107" s="108"/>
      <c r="Y1107" s="108"/>
      <c r="Z1107" s="108"/>
      <c r="AA1107" s="108"/>
      <c r="AB1107" s="93">
        <f>IFERROR(VLOOKUP(K1107,'Վարկանիշային չափորոշիչներ'!$G$6:$GE$68,4,FALSE),0)</f>
        <v>0</v>
      </c>
      <c r="AC1107" s="93">
        <f>IFERROR(VLOOKUP(L1107,'Վարկանիշային չափորոշիչներ'!$G$6:$GE$68,4,FALSE),0)</f>
        <v>0</v>
      </c>
      <c r="AD1107" s="93">
        <f>IFERROR(VLOOKUP(M1107,'Վարկանիշային չափորոշիչներ'!$G$6:$GE$68,4,FALSE),0)</f>
        <v>0</v>
      </c>
      <c r="AE1107" s="93">
        <f>IFERROR(VLOOKUP(N1107,'Վարկանիշային չափորոշիչներ'!$G$6:$GE$68,4,FALSE),0)</f>
        <v>0</v>
      </c>
      <c r="AF1107" s="93">
        <f>IFERROR(VLOOKUP(O1107,'Վարկանիշային չափորոշիչներ'!$G$6:$GE$68,4,FALSE),0)</f>
        <v>0</v>
      </c>
      <c r="AG1107" s="93">
        <f>IFERROR(VLOOKUP(P1107,'Վարկանիշային չափորոշիչներ'!$G$6:$GE$68,4,FALSE),0)</f>
        <v>0</v>
      </c>
      <c r="AH1107" s="93">
        <f>IFERROR(VLOOKUP(Q1107,'Վարկանիշային չափորոշիչներ'!$G$6:$GE$68,4,FALSE),0)</f>
        <v>0</v>
      </c>
      <c r="AI1107" s="93">
        <f>IFERROR(VLOOKUP(R1107,'Վարկանիշային չափորոշիչներ'!$G$6:$GE$68,4,FALSE),0)</f>
        <v>0</v>
      </c>
      <c r="AJ1107" s="93">
        <f>IFERROR(VLOOKUP(S1107,'Վարկանիշային չափորոշիչներ'!$G$6:$GE$68,4,FALSE),0)</f>
        <v>0</v>
      </c>
      <c r="AK1107" s="93">
        <f>IFERROR(VLOOKUP(T1107,'Վարկանիշային չափորոշիչներ'!$G$6:$GE$68,4,FALSE),0)</f>
        <v>0</v>
      </c>
      <c r="AL1107" s="93">
        <f>IFERROR(VLOOKUP(U1107,'Վարկանիշային չափորոշիչներ'!$G$6:$GE$68,4,FALSE),0)</f>
        <v>0</v>
      </c>
      <c r="AM1107" s="93">
        <f>IFERROR(VLOOKUP(V1107,'Վարկանիշային չափորոշիչներ'!$G$6:$GE$68,4,FALSE),0)</f>
        <v>0</v>
      </c>
      <c r="AN1107" s="93">
        <f t="shared" si="273"/>
        <v>0</v>
      </c>
    </row>
    <row r="1108" spans="1:40" outlineLevel="2">
      <c r="A1108" s="239">
        <v>1234</v>
      </c>
      <c r="B1108" s="239">
        <v>11009</v>
      </c>
      <c r="C1108" s="333" t="s">
        <v>1173</v>
      </c>
      <c r="D1108" s="240"/>
      <c r="E1108" s="240"/>
      <c r="F1108" s="242"/>
      <c r="G1108" s="242"/>
      <c r="H1108" s="242"/>
      <c r="I1108" s="112"/>
      <c r="J1108" s="112"/>
      <c r="K1108" s="94"/>
      <c r="L1108" s="94"/>
      <c r="M1108" s="94"/>
      <c r="N1108" s="94"/>
      <c r="O1108" s="94"/>
      <c r="P1108" s="94"/>
      <c r="Q1108" s="94"/>
      <c r="R1108" s="94"/>
      <c r="S1108" s="94"/>
      <c r="T1108" s="94"/>
      <c r="U1108" s="94"/>
      <c r="V1108" s="94"/>
      <c r="W1108" s="93">
        <f t="shared" si="281"/>
        <v>0</v>
      </c>
      <c r="X1108" s="108"/>
      <c r="Y1108" s="108"/>
      <c r="Z1108" s="108"/>
      <c r="AA1108" s="108"/>
      <c r="AB1108" s="93">
        <f>IFERROR(VLOOKUP(K1108,'Վարկանիշային չափորոշիչներ'!$G$6:$GE$68,4,FALSE),0)</f>
        <v>0</v>
      </c>
      <c r="AC1108" s="93">
        <f>IFERROR(VLOOKUP(L1108,'Վարկանիշային չափորոշիչներ'!$G$6:$GE$68,4,FALSE),0)</f>
        <v>0</v>
      </c>
      <c r="AD1108" s="93">
        <f>IFERROR(VLOOKUP(M1108,'Վարկանիշային չափորոշիչներ'!$G$6:$GE$68,4,FALSE),0)</f>
        <v>0</v>
      </c>
      <c r="AE1108" s="93">
        <f>IFERROR(VLOOKUP(N1108,'Վարկանիշային չափորոշիչներ'!$G$6:$GE$68,4,FALSE),0)</f>
        <v>0</v>
      </c>
      <c r="AF1108" s="93">
        <f>IFERROR(VLOOKUP(O1108,'Վարկանիշային չափորոշիչներ'!$G$6:$GE$68,4,FALSE),0)</f>
        <v>0</v>
      </c>
      <c r="AG1108" s="93">
        <f>IFERROR(VLOOKUP(P1108,'Վարկանիշային չափորոշիչներ'!$G$6:$GE$68,4,FALSE),0)</f>
        <v>0</v>
      </c>
      <c r="AH1108" s="93">
        <f>IFERROR(VLOOKUP(Q1108,'Վարկանիշային չափորոշիչներ'!$G$6:$GE$68,4,FALSE),0)</f>
        <v>0</v>
      </c>
      <c r="AI1108" s="93">
        <f>IFERROR(VLOOKUP(R1108,'Վարկանիշային չափորոշիչներ'!$G$6:$GE$68,4,FALSE),0)</f>
        <v>0</v>
      </c>
      <c r="AJ1108" s="93">
        <f>IFERROR(VLOOKUP(S1108,'Վարկանիշային չափորոշիչներ'!$G$6:$GE$68,4,FALSE),0)</f>
        <v>0</v>
      </c>
      <c r="AK1108" s="93">
        <f>IFERROR(VLOOKUP(T1108,'Վարկանիշային չափորոշիչներ'!$G$6:$GE$68,4,FALSE),0)</f>
        <v>0</v>
      </c>
      <c r="AL1108" s="93">
        <f>IFERROR(VLOOKUP(U1108,'Վարկանիշային չափորոշիչներ'!$G$6:$GE$68,4,FALSE),0)</f>
        <v>0</v>
      </c>
      <c r="AM1108" s="93">
        <f>IFERROR(VLOOKUP(V1108,'Վարկանիշային չափորոշիչներ'!$G$6:$GE$68,4,FALSE),0)</f>
        <v>0</v>
      </c>
      <c r="AN1108" s="93">
        <f t="shared" si="273"/>
        <v>0</v>
      </c>
    </row>
    <row r="1109" spans="1:40" outlineLevel="2">
      <c r="A1109" s="239">
        <v>1234</v>
      </c>
      <c r="B1109" s="239">
        <v>11010</v>
      </c>
      <c r="C1109" s="333" t="s">
        <v>1174</v>
      </c>
      <c r="D1109" s="240"/>
      <c r="E1109" s="240"/>
      <c r="F1109" s="241"/>
      <c r="G1109" s="242"/>
      <c r="H1109" s="242"/>
      <c r="I1109" s="112"/>
      <c r="J1109" s="112"/>
      <c r="K1109" s="94"/>
      <c r="L1109" s="94"/>
      <c r="M1109" s="94"/>
      <c r="N1109" s="94"/>
      <c r="O1109" s="94"/>
      <c r="P1109" s="94"/>
      <c r="Q1109" s="94"/>
      <c r="R1109" s="94"/>
      <c r="S1109" s="94"/>
      <c r="T1109" s="94"/>
      <c r="U1109" s="94"/>
      <c r="V1109" s="94"/>
      <c r="W1109" s="93">
        <f t="shared" si="281"/>
        <v>0</v>
      </c>
      <c r="X1109" s="108"/>
      <c r="Y1109" s="108"/>
      <c r="Z1109" s="108"/>
      <c r="AA1109" s="108"/>
      <c r="AB1109" s="93">
        <f>IFERROR(VLOOKUP(K1109,'Վարկանիշային չափորոշիչներ'!$G$6:$GE$68,4,FALSE),0)</f>
        <v>0</v>
      </c>
      <c r="AC1109" s="93">
        <f>IFERROR(VLOOKUP(L1109,'Վարկանիշային չափորոշիչներ'!$G$6:$GE$68,4,FALSE),0)</f>
        <v>0</v>
      </c>
      <c r="AD1109" s="93">
        <f>IFERROR(VLOOKUP(M1109,'Վարկանիշային չափորոշիչներ'!$G$6:$GE$68,4,FALSE),0)</f>
        <v>0</v>
      </c>
      <c r="AE1109" s="93">
        <f>IFERROR(VLOOKUP(N1109,'Վարկանիշային չափորոշիչներ'!$G$6:$GE$68,4,FALSE),0)</f>
        <v>0</v>
      </c>
      <c r="AF1109" s="93">
        <f>IFERROR(VLOOKUP(O1109,'Վարկանիշային չափորոշիչներ'!$G$6:$GE$68,4,FALSE),0)</f>
        <v>0</v>
      </c>
      <c r="AG1109" s="93">
        <f>IFERROR(VLOOKUP(P1109,'Վարկանիշային չափորոշիչներ'!$G$6:$GE$68,4,FALSE),0)</f>
        <v>0</v>
      </c>
      <c r="AH1109" s="93">
        <f>IFERROR(VLOOKUP(Q1109,'Վարկանիշային չափորոշիչներ'!$G$6:$GE$68,4,FALSE),0)</f>
        <v>0</v>
      </c>
      <c r="AI1109" s="93">
        <f>IFERROR(VLOOKUP(R1109,'Վարկանիշային չափորոշիչներ'!$G$6:$GE$68,4,FALSE),0)</f>
        <v>0</v>
      </c>
      <c r="AJ1109" s="93">
        <f>IFERROR(VLOOKUP(S1109,'Վարկանիշային չափորոշիչներ'!$G$6:$GE$68,4,FALSE),0)</f>
        <v>0</v>
      </c>
      <c r="AK1109" s="93">
        <f>IFERROR(VLOOKUP(T1109,'Վարկանիշային չափորոշիչներ'!$G$6:$GE$68,4,FALSE),0)</f>
        <v>0</v>
      </c>
      <c r="AL1109" s="93">
        <f>IFERROR(VLOOKUP(U1109,'Վարկանիշային չափորոշիչներ'!$G$6:$GE$68,4,FALSE),0)</f>
        <v>0</v>
      </c>
      <c r="AM1109" s="93">
        <f>IFERROR(VLOOKUP(V1109,'Վարկանիշային չափորոշիչներ'!$G$6:$GE$68,4,FALSE),0)</f>
        <v>0</v>
      </c>
      <c r="AN1109" s="93">
        <f t="shared" si="273"/>
        <v>0</v>
      </c>
    </row>
    <row r="1110" spans="1:40" outlineLevel="2">
      <c r="A1110" s="239">
        <v>1234</v>
      </c>
      <c r="B1110" s="239">
        <v>11011</v>
      </c>
      <c r="C1110" s="333" t="s">
        <v>1175</v>
      </c>
      <c r="D1110" s="240"/>
      <c r="E1110" s="240"/>
      <c r="F1110" s="241"/>
      <c r="G1110" s="242"/>
      <c r="H1110" s="242"/>
      <c r="I1110" s="112"/>
      <c r="J1110" s="112"/>
      <c r="K1110" s="94"/>
      <c r="L1110" s="94"/>
      <c r="M1110" s="94"/>
      <c r="N1110" s="94"/>
      <c r="O1110" s="94"/>
      <c r="P1110" s="94"/>
      <c r="Q1110" s="94"/>
      <c r="R1110" s="94"/>
      <c r="S1110" s="94"/>
      <c r="T1110" s="94"/>
      <c r="U1110" s="94"/>
      <c r="V1110" s="94"/>
      <c r="W1110" s="93">
        <f t="shared" si="281"/>
        <v>0</v>
      </c>
      <c r="X1110" s="108"/>
      <c r="Y1110" s="108"/>
      <c r="Z1110" s="108"/>
      <c r="AA1110" s="108"/>
      <c r="AB1110" s="93">
        <f>IFERROR(VLOOKUP(K1110,'Վարկանիշային չափորոշիչներ'!$G$6:$GE$68,4,FALSE),0)</f>
        <v>0</v>
      </c>
      <c r="AC1110" s="93">
        <f>IFERROR(VLOOKUP(L1110,'Վարկանիշային չափորոշիչներ'!$G$6:$GE$68,4,FALSE),0)</f>
        <v>0</v>
      </c>
      <c r="AD1110" s="93">
        <f>IFERROR(VLOOKUP(M1110,'Վարկանիշային չափորոշիչներ'!$G$6:$GE$68,4,FALSE),0)</f>
        <v>0</v>
      </c>
      <c r="AE1110" s="93">
        <f>IFERROR(VLOOKUP(N1110,'Վարկանիշային չափորոշիչներ'!$G$6:$GE$68,4,FALSE),0)</f>
        <v>0</v>
      </c>
      <c r="AF1110" s="93">
        <f>IFERROR(VLOOKUP(O1110,'Վարկանիշային չափորոշիչներ'!$G$6:$GE$68,4,FALSE),0)</f>
        <v>0</v>
      </c>
      <c r="AG1110" s="93">
        <f>IFERROR(VLOOKUP(P1110,'Վարկանիշային չափորոշիչներ'!$G$6:$GE$68,4,FALSE),0)</f>
        <v>0</v>
      </c>
      <c r="AH1110" s="93">
        <f>IFERROR(VLOOKUP(Q1110,'Վարկանիշային չափորոշիչներ'!$G$6:$GE$68,4,FALSE),0)</f>
        <v>0</v>
      </c>
      <c r="AI1110" s="93">
        <f>IFERROR(VLOOKUP(R1110,'Վարկանիշային չափորոշիչներ'!$G$6:$GE$68,4,FALSE),0)</f>
        <v>0</v>
      </c>
      <c r="AJ1110" s="93">
        <f>IFERROR(VLOOKUP(S1110,'Վարկանիշային չափորոշիչներ'!$G$6:$GE$68,4,FALSE),0)</f>
        <v>0</v>
      </c>
      <c r="AK1110" s="93">
        <f>IFERROR(VLOOKUP(T1110,'Վարկանիշային չափորոշիչներ'!$G$6:$GE$68,4,FALSE),0)</f>
        <v>0</v>
      </c>
      <c r="AL1110" s="93">
        <f>IFERROR(VLOOKUP(U1110,'Վարկանիշային չափորոշիչներ'!$G$6:$GE$68,4,FALSE),0)</f>
        <v>0</v>
      </c>
      <c r="AM1110" s="93">
        <f>IFERROR(VLOOKUP(V1110,'Վարկանիշային չափորոշիչներ'!$G$6:$GE$68,4,FALSE),0)</f>
        <v>0</v>
      </c>
      <c r="AN1110" s="93">
        <f t="shared" si="273"/>
        <v>0</v>
      </c>
    </row>
    <row r="1111" spans="1:40" outlineLevel="2">
      <c r="A1111" s="239">
        <v>1234</v>
      </c>
      <c r="B1111" s="239">
        <v>11014</v>
      </c>
      <c r="C1111" s="333" t="s">
        <v>1176</v>
      </c>
      <c r="D1111" s="285"/>
      <c r="E1111" s="263"/>
      <c r="F1111" s="277"/>
      <c r="G1111" s="277"/>
      <c r="H1111" s="277"/>
      <c r="I1111" s="127"/>
      <c r="J1111" s="127"/>
      <c r="K1111" s="94"/>
      <c r="L1111" s="94"/>
      <c r="M1111" s="94"/>
      <c r="N1111" s="94"/>
      <c r="O1111" s="94"/>
      <c r="P1111" s="94"/>
      <c r="Q1111" s="94"/>
      <c r="R1111" s="94"/>
      <c r="S1111" s="94"/>
      <c r="T1111" s="94"/>
      <c r="U1111" s="94"/>
      <c r="V1111" s="94"/>
      <c r="W1111" s="93">
        <f t="shared" si="281"/>
        <v>0</v>
      </c>
      <c r="X1111" s="108"/>
      <c r="Y1111" s="108"/>
      <c r="Z1111" s="108"/>
      <c r="AA1111" s="108"/>
      <c r="AB1111" s="93">
        <f>IFERROR(VLOOKUP(K1111,'Վարկանիշային չափորոշիչներ'!$G$6:$GE$68,4,FALSE),0)</f>
        <v>0</v>
      </c>
      <c r="AC1111" s="93">
        <f>IFERROR(VLOOKUP(L1111,'Վարկանիշային չափորոշիչներ'!$G$6:$GE$68,4,FALSE),0)</f>
        <v>0</v>
      </c>
      <c r="AD1111" s="93">
        <f>IFERROR(VLOOKUP(M1111,'Վարկանիշային չափորոշիչներ'!$G$6:$GE$68,4,FALSE),0)</f>
        <v>0</v>
      </c>
      <c r="AE1111" s="93">
        <f>IFERROR(VLOOKUP(N1111,'Վարկանիշային չափորոշիչներ'!$G$6:$GE$68,4,FALSE),0)</f>
        <v>0</v>
      </c>
      <c r="AF1111" s="93">
        <f>IFERROR(VLOOKUP(O1111,'Վարկանիշային չափորոշիչներ'!$G$6:$GE$68,4,FALSE),0)</f>
        <v>0</v>
      </c>
      <c r="AG1111" s="93">
        <f>IFERROR(VLOOKUP(P1111,'Վարկանիշային չափորոշիչներ'!$G$6:$GE$68,4,FALSE),0)</f>
        <v>0</v>
      </c>
      <c r="AH1111" s="93">
        <f>IFERROR(VLOOKUP(Q1111,'Վարկանիշային չափորոշիչներ'!$G$6:$GE$68,4,FALSE),0)</f>
        <v>0</v>
      </c>
      <c r="AI1111" s="93">
        <f>IFERROR(VLOOKUP(R1111,'Վարկանիշային չափորոշիչներ'!$G$6:$GE$68,4,FALSE),0)</f>
        <v>0</v>
      </c>
      <c r="AJ1111" s="93">
        <f>IFERROR(VLOOKUP(S1111,'Վարկանիշային չափորոշիչներ'!$G$6:$GE$68,4,FALSE),0)</f>
        <v>0</v>
      </c>
      <c r="AK1111" s="93">
        <f>IFERROR(VLOOKUP(T1111,'Վարկանիշային չափորոշիչներ'!$G$6:$GE$68,4,FALSE),0)</f>
        <v>0</v>
      </c>
      <c r="AL1111" s="93">
        <f>IFERROR(VLOOKUP(U1111,'Վարկանիշային չափորոշիչներ'!$G$6:$GE$68,4,FALSE),0)</f>
        <v>0</v>
      </c>
      <c r="AM1111" s="93">
        <f>IFERROR(VLOOKUP(V1111,'Վարկանիշային չափորոշիչներ'!$G$6:$GE$68,4,FALSE),0)</f>
        <v>0</v>
      </c>
      <c r="AN1111" s="93">
        <f t="shared" si="273"/>
        <v>0</v>
      </c>
    </row>
    <row r="1112" spans="1:40" outlineLevel="2">
      <c r="A1112" s="239">
        <v>1234</v>
      </c>
      <c r="B1112" s="239">
        <v>11016</v>
      </c>
      <c r="C1112" s="333" t="s">
        <v>1177</v>
      </c>
      <c r="D1112" s="285"/>
      <c r="E1112" s="263"/>
      <c r="F1112" s="277"/>
      <c r="G1112" s="277"/>
      <c r="H1112" s="277"/>
      <c r="I1112" s="127"/>
      <c r="J1112" s="127"/>
      <c r="K1112" s="94"/>
      <c r="L1112" s="94"/>
      <c r="M1112" s="94"/>
      <c r="N1112" s="94"/>
      <c r="O1112" s="94"/>
      <c r="P1112" s="94"/>
      <c r="Q1112" s="94"/>
      <c r="R1112" s="94"/>
      <c r="S1112" s="94"/>
      <c r="T1112" s="94"/>
      <c r="U1112" s="94"/>
      <c r="V1112" s="94"/>
      <c r="W1112" s="93">
        <f t="shared" si="281"/>
        <v>0</v>
      </c>
      <c r="X1112" s="108"/>
      <c r="Y1112" s="108"/>
      <c r="Z1112" s="108"/>
      <c r="AA1112" s="108"/>
      <c r="AB1112" s="93">
        <f>IFERROR(VLOOKUP(K1112,'Վարկանիշային չափորոշիչներ'!$G$6:$GE$68,4,FALSE),0)</f>
        <v>0</v>
      </c>
      <c r="AC1112" s="93">
        <f>IFERROR(VLOOKUP(L1112,'Վարկանիշային չափորոշիչներ'!$G$6:$GE$68,4,FALSE),0)</f>
        <v>0</v>
      </c>
      <c r="AD1112" s="93">
        <f>IFERROR(VLOOKUP(M1112,'Վարկանիշային չափորոշիչներ'!$G$6:$GE$68,4,FALSE),0)</f>
        <v>0</v>
      </c>
      <c r="AE1112" s="93">
        <f>IFERROR(VLOOKUP(N1112,'Վարկանիշային չափորոշիչներ'!$G$6:$GE$68,4,FALSE),0)</f>
        <v>0</v>
      </c>
      <c r="AF1112" s="93">
        <f>IFERROR(VLOOKUP(O1112,'Վարկանիշային չափորոշիչներ'!$G$6:$GE$68,4,FALSE),0)</f>
        <v>0</v>
      </c>
      <c r="AG1112" s="93">
        <f>IFERROR(VLOOKUP(P1112,'Վարկանիշային չափորոշիչներ'!$G$6:$GE$68,4,FALSE),0)</f>
        <v>0</v>
      </c>
      <c r="AH1112" s="93">
        <f>IFERROR(VLOOKUP(Q1112,'Վարկանիշային չափորոշիչներ'!$G$6:$GE$68,4,FALSE),0)</f>
        <v>0</v>
      </c>
      <c r="AI1112" s="93">
        <f>IFERROR(VLOOKUP(R1112,'Վարկանիշային չափորոշիչներ'!$G$6:$GE$68,4,FALSE),0)</f>
        <v>0</v>
      </c>
      <c r="AJ1112" s="93">
        <f>IFERROR(VLOOKUP(S1112,'Վարկանիշային չափորոշիչներ'!$G$6:$GE$68,4,FALSE),0)</f>
        <v>0</v>
      </c>
      <c r="AK1112" s="93">
        <f>IFERROR(VLOOKUP(T1112,'Վարկանիշային չափորոշիչներ'!$G$6:$GE$68,4,FALSE),0)</f>
        <v>0</v>
      </c>
      <c r="AL1112" s="93">
        <f>IFERROR(VLOOKUP(U1112,'Վարկանիշային չափորոշիչներ'!$G$6:$GE$68,4,FALSE),0)</f>
        <v>0</v>
      </c>
      <c r="AM1112" s="93">
        <f>IFERROR(VLOOKUP(V1112,'Վարկանիշային չափորոշիչներ'!$G$6:$GE$68,4,FALSE),0)</f>
        <v>0</v>
      </c>
      <c r="AN1112" s="93">
        <f t="shared" si="273"/>
        <v>0</v>
      </c>
    </row>
    <row r="1113" spans="1:40" outlineLevel="2">
      <c r="A1113" s="239">
        <v>1234</v>
      </c>
      <c r="B1113" s="239">
        <v>31001</v>
      </c>
      <c r="C1113" s="333" t="s">
        <v>1178</v>
      </c>
      <c r="D1113" s="240"/>
      <c r="E1113" s="240"/>
      <c r="F1113" s="241"/>
      <c r="G1113" s="242"/>
      <c r="H1113" s="242"/>
      <c r="I1113" s="112"/>
      <c r="J1113" s="112"/>
      <c r="K1113" s="94"/>
      <c r="L1113" s="94"/>
      <c r="M1113" s="94"/>
      <c r="N1113" s="94"/>
      <c r="O1113" s="94"/>
      <c r="P1113" s="94"/>
      <c r="Q1113" s="94"/>
      <c r="R1113" s="94"/>
      <c r="S1113" s="94"/>
      <c r="T1113" s="94"/>
      <c r="U1113" s="94"/>
      <c r="V1113" s="94"/>
      <c r="W1113" s="93">
        <f t="shared" si="281"/>
        <v>0</v>
      </c>
      <c r="X1113" s="108"/>
      <c r="Y1113" s="108"/>
      <c r="Z1113" s="108"/>
      <c r="AA1113" s="108"/>
      <c r="AB1113" s="93">
        <f>IFERROR(VLOOKUP(K1113,'Վարկանիշային չափորոշիչներ'!$G$6:$GE$68,4,FALSE),0)</f>
        <v>0</v>
      </c>
      <c r="AC1113" s="93">
        <f>IFERROR(VLOOKUP(L1113,'Վարկանիշային չափորոշիչներ'!$G$6:$GE$68,4,FALSE),0)</f>
        <v>0</v>
      </c>
      <c r="AD1113" s="93">
        <f>IFERROR(VLOOKUP(M1113,'Վարկանիշային չափորոշիչներ'!$G$6:$GE$68,4,FALSE),0)</f>
        <v>0</v>
      </c>
      <c r="AE1113" s="93">
        <f>IFERROR(VLOOKUP(N1113,'Վարկանիշային չափորոշիչներ'!$G$6:$GE$68,4,FALSE),0)</f>
        <v>0</v>
      </c>
      <c r="AF1113" s="93">
        <f>IFERROR(VLOOKUP(O1113,'Վարկանիշային չափորոշիչներ'!$G$6:$GE$68,4,FALSE),0)</f>
        <v>0</v>
      </c>
      <c r="AG1113" s="93">
        <f>IFERROR(VLOOKUP(P1113,'Վարկանիշային չափորոշիչներ'!$G$6:$GE$68,4,FALSE),0)</f>
        <v>0</v>
      </c>
      <c r="AH1113" s="93">
        <f>IFERROR(VLOOKUP(Q1113,'Վարկանիշային չափորոշիչներ'!$G$6:$GE$68,4,FALSE),0)</f>
        <v>0</v>
      </c>
      <c r="AI1113" s="93">
        <f>IFERROR(VLOOKUP(R1113,'Վարկանիշային չափորոշիչներ'!$G$6:$GE$68,4,FALSE),0)</f>
        <v>0</v>
      </c>
      <c r="AJ1113" s="93">
        <f>IFERROR(VLOOKUP(S1113,'Վարկանիշային չափորոշիչներ'!$G$6:$GE$68,4,FALSE),0)</f>
        <v>0</v>
      </c>
      <c r="AK1113" s="93">
        <f>IFERROR(VLOOKUP(T1113,'Վարկանիշային չափորոշիչներ'!$G$6:$GE$68,4,FALSE),0)</f>
        <v>0</v>
      </c>
      <c r="AL1113" s="93">
        <f>IFERROR(VLOOKUP(U1113,'Վարկանիշային չափորոշիչներ'!$G$6:$GE$68,4,FALSE),0)</f>
        <v>0</v>
      </c>
      <c r="AM1113" s="93">
        <f>IFERROR(VLOOKUP(V1113,'Վարկանիշային չափորոշիչներ'!$G$6:$GE$68,4,FALSE),0)</f>
        <v>0</v>
      </c>
      <c r="AN1113" s="93">
        <f t="shared" si="273"/>
        <v>0</v>
      </c>
    </row>
    <row r="1114" spans="1:40" ht="24" outlineLevel="2">
      <c r="A1114" s="239">
        <v>1090</v>
      </c>
      <c r="B1114" s="331">
        <v>31002</v>
      </c>
      <c r="C1114" s="373" t="s">
        <v>1179</v>
      </c>
      <c r="D1114" s="240"/>
      <c r="E1114" s="240"/>
      <c r="F1114" s="241"/>
      <c r="G1114" s="242"/>
      <c r="H1114" s="242"/>
      <c r="I1114" s="112"/>
      <c r="J1114" s="112"/>
      <c r="K1114" s="94"/>
      <c r="L1114" s="94"/>
      <c r="M1114" s="94"/>
      <c r="N1114" s="94"/>
      <c r="O1114" s="94"/>
      <c r="P1114" s="94"/>
      <c r="Q1114" s="94"/>
      <c r="R1114" s="94"/>
      <c r="S1114" s="94"/>
      <c r="T1114" s="94"/>
      <c r="U1114" s="94"/>
      <c r="V1114" s="94"/>
      <c r="W1114" s="93">
        <f t="shared" si="281"/>
        <v>0</v>
      </c>
      <c r="X1114" s="108"/>
      <c r="Y1114" s="108"/>
      <c r="Z1114" s="108"/>
      <c r="AA1114" s="108"/>
      <c r="AB1114" s="93">
        <f>IFERROR(VLOOKUP(K1114,'Վարկանիշային չափորոշիչներ'!$G$6:$GE$68,4,FALSE),0)</f>
        <v>0</v>
      </c>
      <c r="AC1114" s="93">
        <f>IFERROR(VLOOKUP(L1114,'Վարկանիշային չափորոշիչներ'!$G$6:$GE$68,4,FALSE),0)</f>
        <v>0</v>
      </c>
      <c r="AD1114" s="93">
        <f>IFERROR(VLOOKUP(M1114,'Վարկանիշային չափորոշիչներ'!$G$6:$GE$68,4,FALSE),0)</f>
        <v>0</v>
      </c>
      <c r="AE1114" s="93">
        <f>IFERROR(VLOOKUP(N1114,'Վարկանիշային չափորոշիչներ'!$G$6:$GE$68,4,FALSE),0)</f>
        <v>0</v>
      </c>
      <c r="AF1114" s="93">
        <f>IFERROR(VLOOKUP(O1114,'Վարկանիշային չափորոշիչներ'!$G$6:$GE$68,4,FALSE),0)</f>
        <v>0</v>
      </c>
      <c r="AG1114" s="93">
        <f>IFERROR(VLOOKUP(P1114,'Վարկանիշային չափորոշիչներ'!$G$6:$GE$68,4,FALSE),0)</f>
        <v>0</v>
      </c>
      <c r="AH1114" s="93">
        <f>IFERROR(VLOOKUP(Q1114,'Վարկանիշային չափորոշիչներ'!$G$6:$GE$68,4,FALSE),0)</f>
        <v>0</v>
      </c>
      <c r="AI1114" s="93">
        <f>IFERROR(VLOOKUP(R1114,'Վարկանիշային չափորոշիչներ'!$G$6:$GE$68,4,FALSE),0)</f>
        <v>0</v>
      </c>
      <c r="AJ1114" s="93">
        <f>IFERROR(VLOOKUP(S1114,'Վարկանիշային չափորոշիչներ'!$G$6:$GE$68,4,FALSE),0)</f>
        <v>0</v>
      </c>
      <c r="AK1114" s="93">
        <f>IFERROR(VLOOKUP(T1114,'Վարկանիշային չափորոշիչներ'!$G$6:$GE$68,4,FALSE),0)</f>
        <v>0</v>
      </c>
      <c r="AL1114" s="93">
        <f>IFERROR(VLOOKUP(U1114,'Վարկանիշային չափորոշիչներ'!$G$6:$GE$68,4,FALSE),0)</f>
        <v>0</v>
      </c>
      <c r="AM1114" s="93">
        <f>IFERROR(VLOOKUP(V1114,'Վարկանիշային չափորոշիչներ'!$G$6:$GE$68,4,FALSE),0)</f>
        <v>0</v>
      </c>
      <c r="AN1114" s="93">
        <f t="shared" si="273"/>
        <v>0</v>
      </c>
    </row>
    <row r="1115" spans="1:40" ht="24" outlineLevel="2">
      <c r="A1115" s="239">
        <v>1234</v>
      </c>
      <c r="B1115" s="331">
        <v>31014</v>
      </c>
      <c r="C1115" s="333" t="s">
        <v>1181</v>
      </c>
      <c r="D1115" s="240"/>
      <c r="E1115" s="240"/>
      <c r="F1115" s="241"/>
      <c r="G1115" s="242"/>
      <c r="H1115" s="242"/>
      <c r="I1115" s="112"/>
      <c r="J1115" s="112"/>
      <c r="K1115" s="94"/>
      <c r="L1115" s="94"/>
      <c r="M1115" s="94"/>
      <c r="N1115" s="94"/>
      <c r="O1115" s="94"/>
      <c r="P1115" s="94"/>
      <c r="Q1115" s="94"/>
      <c r="R1115" s="94"/>
      <c r="S1115" s="94"/>
      <c r="T1115" s="94"/>
      <c r="U1115" s="94"/>
      <c r="V1115" s="94"/>
      <c r="W1115" s="93">
        <f t="shared" si="281"/>
        <v>0</v>
      </c>
      <c r="X1115" s="108"/>
      <c r="Y1115" s="108"/>
      <c r="Z1115" s="108"/>
      <c r="AA1115" s="108"/>
      <c r="AB1115" s="93">
        <f>IFERROR(VLOOKUP(K1115,'Վարկանիշային չափորոշիչներ'!$G$6:$GE$68,4,FALSE),0)</f>
        <v>0</v>
      </c>
      <c r="AC1115" s="93">
        <f>IFERROR(VLOOKUP(L1115,'Վարկանիշային չափորոշիչներ'!$G$6:$GE$68,4,FALSE),0)</f>
        <v>0</v>
      </c>
      <c r="AD1115" s="93">
        <f>IFERROR(VLOOKUP(M1115,'Վարկանիշային չափորոշիչներ'!$G$6:$GE$68,4,FALSE),0)</f>
        <v>0</v>
      </c>
      <c r="AE1115" s="93">
        <f>IFERROR(VLOOKUP(N1115,'Վարկանիշային չափորոշիչներ'!$G$6:$GE$68,4,FALSE),0)</f>
        <v>0</v>
      </c>
      <c r="AF1115" s="93">
        <f>IFERROR(VLOOKUP(O1115,'Վարկանիշային չափորոշիչներ'!$G$6:$GE$68,4,FALSE),0)</f>
        <v>0</v>
      </c>
      <c r="AG1115" s="93">
        <f>IFERROR(VLOOKUP(P1115,'Վարկանիշային չափորոշիչներ'!$G$6:$GE$68,4,FALSE),0)</f>
        <v>0</v>
      </c>
      <c r="AH1115" s="93">
        <f>IFERROR(VLOOKUP(Q1115,'Վարկանիշային չափորոշիչներ'!$G$6:$GE$68,4,FALSE),0)</f>
        <v>0</v>
      </c>
      <c r="AI1115" s="93">
        <f>IFERROR(VLOOKUP(R1115,'Վարկանիշային չափորոշիչներ'!$G$6:$GE$68,4,FALSE),0)</f>
        <v>0</v>
      </c>
      <c r="AJ1115" s="93">
        <f>IFERROR(VLOOKUP(S1115,'Վարկանիշային չափորոշիչներ'!$G$6:$GE$68,4,FALSE),0)</f>
        <v>0</v>
      </c>
      <c r="AK1115" s="93">
        <f>IFERROR(VLOOKUP(T1115,'Վարկանիշային չափորոշիչներ'!$G$6:$GE$68,4,FALSE),0)</f>
        <v>0</v>
      </c>
      <c r="AL1115" s="93">
        <f>IFERROR(VLOOKUP(U1115,'Վարկանիշային չափորոշիչներ'!$G$6:$GE$68,4,FALSE),0)</f>
        <v>0</v>
      </c>
      <c r="AM1115" s="93">
        <f>IFERROR(VLOOKUP(V1115,'Վարկանիշային չափորոշիչներ'!$G$6:$GE$68,4,FALSE),0)</f>
        <v>0</v>
      </c>
      <c r="AN1115" s="93">
        <f t="shared" si="273"/>
        <v>0</v>
      </c>
    </row>
    <row r="1116" spans="1:40" outlineLevel="2">
      <c r="A1116" s="239">
        <v>1234</v>
      </c>
      <c r="B1116" s="239">
        <v>31002</v>
      </c>
      <c r="C1116" s="333" t="s">
        <v>1180</v>
      </c>
      <c r="D1116" s="285"/>
      <c r="E1116" s="263"/>
      <c r="F1116" s="241"/>
      <c r="G1116" s="242"/>
      <c r="H1116" s="242"/>
      <c r="I1116" s="112"/>
      <c r="J1116" s="112"/>
      <c r="K1116" s="94"/>
      <c r="L1116" s="94"/>
      <c r="M1116" s="94"/>
      <c r="N1116" s="94"/>
      <c r="O1116" s="94"/>
      <c r="P1116" s="94"/>
      <c r="Q1116" s="94"/>
      <c r="R1116" s="94"/>
      <c r="S1116" s="94"/>
      <c r="T1116" s="94"/>
      <c r="U1116" s="94"/>
      <c r="V1116" s="94"/>
      <c r="W1116" s="93">
        <f t="shared" si="281"/>
        <v>0</v>
      </c>
      <c r="X1116" s="108"/>
      <c r="Y1116" s="108"/>
      <c r="Z1116" s="108"/>
      <c r="AA1116" s="108"/>
      <c r="AB1116" s="93">
        <f>IFERROR(VLOOKUP(K1116,'Վարկանիշային չափորոշիչներ'!$G$6:$GE$68,4,FALSE),0)</f>
        <v>0</v>
      </c>
      <c r="AC1116" s="93">
        <f>IFERROR(VLOOKUP(L1116,'Վարկանիշային չափորոշիչներ'!$G$6:$GE$68,4,FALSE),0)</f>
        <v>0</v>
      </c>
      <c r="AD1116" s="93">
        <f>IFERROR(VLOOKUP(M1116,'Վարկանիշային չափորոշիչներ'!$G$6:$GE$68,4,FALSE),0)</f>
        <v>0</v>
      </c>
      <c r="AE1116" s="93">
        <f>IFERROR(VLOOKUP(N1116,'Վարկանիշային չափորոշիչներ'!$G$6:$GE$68,4,FALSE),0)</f>
        <v>0</v>
      </c>
      <c r="AF1116" s="93">
        <f>IFERROR(VLOOKUP(O1116,'Վարկանիշային չափորոշիչներ'!$G$6:$GE$68,4,FALSE),0)</f>
        <v>0</v>
      </c>
      <c r="AG1116" s="93">
        <f>IFERROR(VLOOKUP(P1116,'Վարկանիշային չափորոշիչներ'!$G$6:$GE$68,4,FALSE),0)</f>
        <v>0</v>
      </c>
      <c r="AH1116" s="93">
        <f>IFERROR(VLOOKUP(Q1116,'Վարկանիշային չափորոշիչներ'!$G$6:$GE$68,4,FALSE),0)</f>
        <v>0</v>
      </c>
      <c r="AI1116" s="93">
        <f>IFERROR(VLOOKUP(R1116,'Վարկանիշային չափորոշիչներ'!$G$6:$GE$68,4,FALSE),0)</f>
        <v>0</v>
      </c>
      <c r="AJ1116" s="93">
        <f>IFERROR(VLOOKUP(S1116,'Վարկանիշային չափորոշիչներ'!$G$6:$GE$68,4,FALSE),0)</f>
        <v>0</v>
      </c>
      <c r="AK1116" s="93">
        <f>IFERROR(VLOOKUP(T1116,'Վարկանիշային չափորոշիչներ'!$G$6:$GE$68,4,FALSE),0)</f>
        <v>0</v>
      </c>
      <c r="AL1116" s="93">
        <f>IFERROR(VLOOKUP(U1116,'Վարկանիշային չափորոշիչներ'!$G$6:$GE$68,4,FALSE),0)</f>
        <v>0</v>
      </c>
      <c r="AM1116" s="93">
        <f>IFERROR(VLOOKUP(V1116,'Վարկանիշային չափորոշիչներ'!$G$6:$GE$68,4,FALSE),0)</f>
        <v>0</v>
      </c>
      <c r="AN1116" s="93">
        <f t="shared" si="273"/>
        <v>0</v>
      </c>
    </row>
    <row r="1117" spans="1:40" outlineLevel="1">
      <c r="A1117" s="323">
        <v>1090</v>
      </c>
      <c r="B1117" s="283"/>
      <c r="C1117" s="366" t="s">
        <v>1182</v>
      </c>
      <c r="D1117" s="237">
        <f>SUM(D1118:D1120)</f>
        <v>0</v>
      </c>
      <c r="E1117" s="237">
        <f>SUM(E1118:E1120)</f>
        <v>0</v>
      </c>
      <c r="F1117" s="238">
        <f t="shared" ref="F1117:H1117" si="282">SUM(F1118:F1120)</f>
        <v>0</v>
      </c>
      <c r="G1117" s="238">
        <f t="shared" si="282"/>
        <v>0</v>
      </c>
      <c r="H1117" s="238">
        <f t="shared" si="282"/>
        <v>0</v>
      </c>
      <c r="I1117" s="114" t="s">
        <v>79</v>
      </c>
      <c r="J1117" s="114" t="s">
        <v>79</v>
      </c>
      <c r="K1117" s="114" t="s">
        <v>79</v>
      </c>
      <c r="L1117" s="114" t="s">
        <v>79</v>
      </c>
      <c r="M1117" s="114" t="s">
        <v>79</v>
      </c>
      <c r="N1117" s="114" t="s">
        <v>79</v>
      </c>
      <c r="O1117" s="114" t="s">
        <v>79</v>
      </c>
      <c r="P1117" s="114" t="s">
        <v>79</v>
      </c>
      <c r="Q1117" s="114" t="s">
        <v>79</v>
      </c>
      <c r="R1117" s="114" t="s">
        <v>79</v>
      </c>
      <c r="S1117" s="114" t="s">
        <v>79</v>
      </c>
      <c r="T1117" s="114" t="s">
        <v>79</v>
      </c>
      <c r="U1117" s="114" t="s">
        <v>79</v>
      </c>
      <c r="V1117" s="114" t="s">
        <v>79</v>
      </c>
      <c r="W1117" s="114" t="s">
        <v>79</v>
      </c>
      <c r="X1117" s="108"/>
      <c r="Y1117" s="108"/>
      <c r="Z1117" s="108"/>
      <c r="AA1117" s="108"/>
      <c r="AB1117" s="93">
        <f>IFERROR(VLOOKUP(K1117,'Վարկանիշային չափորոշիչներ'!$G$6:$GE$68,4,FALSE),0)</f>
        <v>0</v>
      </c>
      <c r="AC1117" s="93">
        <f>IFERROR(VLOOKUP(L1117,'Վարկանիշային չափորոշիչներ'!$G$6:$GE$68,4,FALSE),0)</f>
        <v>0</v>
      </c>
      <c r="AD1117" s="93">
        <f>IFERROR(VLOOKUP(M1117,'Վարկանիշային չափորոշիչներ'!$G$6:$GE$68,4,FALSE),0)</f>
        <v>0</v>
      </c>
      <c r="AE1117" s="93">
        <f>IFERROR(VLOOKUP(N1117,'Վարկանիշային չափորոշիչներ'!$G$6:$GE$68,4,FALSE),0)</f>
        <v>0</v>
      </c>
      <c r="AF1117" s="93">
        <f>IFERROR(VLOOKUP(O1117,'Վարկանիշային չափորոշիչներ'!$G$6:$GE$68,4,FALSE),0)</f>
        <v>0</v>
      </c>
      <c r="AG1117" s="93">
        <f>IFERROR(VLOOKUP(P1117,'Վարկանիշային չափորոշիչներ'!$G$6:$GE$68,4,FALSE),0)</f>
        <v>0</v>
      </c>
      <c r="AH1117" s="93">
        <f>IFERROR(VLOOKUP(Q1117,'Վարկանիշային չափորոշիչներ'!$G$6:$GE$68,4,FALSE),0)</f>
        <v>0</v>
      </c>
      <c r="AI1117" s="93">
        <f>IFERROR(VLOOKUP(R1117,'Վարկանիշային չափորոշիչներ'!$G$6:$GE$68,4,FALSE),0)</f>
        <v>0</v>
      </c>
      <c r="AJ1117" s="93">
        <f>IFERROR(VLOOKUP(S1117,'Վարկանիշային չափորոշիչներ'!$G$6:$GE$68,4,FALSE),0)</f>
        <v>0</v>
      </c>
      <c r="AK1117" s="93">
        <f>IFERROR(VLOOKUP(T1117,'Վարկանիշային չափորոշիչներ'!$G$6:$GE$68,4,FALSE),0)</f>
        <v>0</v>
      </c>
      <c r="AL1117" s="93">
        <f>IFERROR(VLOOKUP(U1117,'Վարկանիշային չափորոշիչներ'!$G$6:$GE$68,4,FALSE),0)</f>
        <v>0</v>
      </c>
      <c r="AM1117" s="93">
        <f>IFERROR(VLOOKUP(V1117,'Վարկանիշային չափորոշիչներ'!$G$6:$GE$68,4,FALSE),0)</f>
        <v>0</v>
      </c>
      <c r="AN1117" s="93">
        <f t="shared" si="273"/>
        <v>0</v>
      </c>
    </row>
    <row r="1118" spans="1:40" outlineLevel="2">
      <c r="A1118" s="239">
        <v>1090</v>
      </c>
      <c r="B1118" s="239">
        <v>11001</v>
      </c>
      <c r="C1118" s="333" t="s">
        <v>1182</v>
      </c>
      <c r="D1118" s="240"/>
      <c r="E1118" s="240"/>
      <c r="F1118" s="242"/>
      <c r="G1118" s="242"/>
      <c r="H1118" s="242"/>
      <c r="I1118" s="112"/>
      <c r="J1118" s="112"/>
      <c r="K1118" s="94"/>
      <c r="L1118" s="94"/>
      <c r="M1118" s="94"/>
      <c r="N1118" s="94"/>
      <c r="O1118" s="94"/>
      <c r="P1118" s="94"/>
      <c r="Q1118" s="94"/>
      <c r="R1118" s="94"/>
      <c r="S1118" s="94"/>
      <c r="T1118" s="94"/>
      <c r="U1118" s="94"/>
      <c r="V1118" s="94"/>
      <c r="W1118" s="93">
        <f>AN1118</f>
        <v>0</v>
      </c>
      <c r="X1118" s="108"/>
      <c r="Y1118" s="108"/>
      <c r="Z1118" s="108"/>
      <c r="AA1118" s="108"/>
      <c r="AB1118" s="93">
        <f>IFERROR(VLOOKUP(K1118,'Վարկանիշային չափորոշիչներ'!$G$6:$GE$68,4,FALSE),0)</f>
        <v>0</v>
      </c>
      <c r="AC1118" s="93">
        <f>IFERROR(VLOOKUP(L1118,'Վարկանիշային չափորոշիչներ'!$G$6:$GE$68,4,FALSE),0)</f>
        <v>0</v>
      </c>
      <c r="AD1118" s="93">
        <f>IFERROR(VLOOKUP(M1118,'Վարկանիշային չափորոշիչներ'!$G$6:$GE$68,4,FALSE),0)</f>
        <v>0</v>
      </c>
      <c r="AE1118" s="93">
        <f>IFERROR(VLOOKUP(N1118,'Վարկանիշային չափորոշիչներ'!$G$6:$GE$68,4,FALSE),0)</f>
        <v>0</v>
      </c>
      <c r="AF1118" s="93">
        <f>IFERROR(VLOOKUP(O1118,'Վարկանիշային չափորոշիչներ'!$G$6:$GE$68,4,FALSE),0)</f>
        <v>0</v>
      </c>
      <c r="AG1118" s="93">
        <f>IFERROR(VLOOKUP(P1118,'Վարկանիշային չափորոշիչներ'!$G$6:$GE$68,4,FALSE),0)</f>
        <v>0</v>
      </c>
      <c r="AH1118" s="93">
        <f>IFERROR(VLOOKUP(Q1118,'Վարկանիշային չափորոշիչներ'!$G$6:$GE$68,4,FALSE),0)</f>
        <v>0</v>
      </c>
      <c r="AI1118" s="93">
        <f>IFERROR(VLOOKUP(R1118,'Վարկանիշային չափորոշիչներ'!$G$6:$GE$68,4,FALSE),0)</f>
        <v>0</v>
      </c>
      <c r="AJ1118" s="93">
        <f>IFERROR(VLOOKUP(S1118,'Վարկանիշային չափորոշիչներ'!$G$6:$GE$68,4,FALSE),0)</f>
        <v>0</v>
      </c>
      <c r="AK1118" s="93">
        <f>IFERROR(VLOOKUP(T1118,'Վարկանիշային չափորոշիչներ'!$G$6:$GE$68,4,FALSE),0)</f>
        <v>0</v>
      </c>
      <c r="AL1118" s="93">
        <f>IFERROR(VLOOKUP(U1118,'Վարկանիշային չափորոշիչներ'!$G$6:$GE$68,4,FALSE),0)</f>
        <v>0</v>
      </c>
      <c r="AM1118" s="93">
        <f>IFERROR(VLOOKUP(V1118,'Վարկանիշային չափորոշիչներ'!$G$6:$GE$68,4,FALSE),0)</f>
        <v>0</v>
      </c>
      <c r="AN1118" s="93">
        <f t="shared" si="273"/>
        <v>0</v>
      </c>
    </row>
    <row r="1119" spans="1:40" outlineLevel="2">
      <c r="A1119" s="239">
        <v>1090</v>
      </c>
      <c r="B1119" s="239">
        <v>11003</v>
      </c>
      <c r="C1119" s="333" t="s">
        <v>1183</v>
      </c>
      <c r="D1119" s="240"/>
      <c r="E1119" s="240"/>
      <c r="F1119" s="241"/>
      <c r="G1119" s="242"/>
      <c r="H1119" s="242"/>
      <c r="I1119" s="112"/>
      <c r="J1119" s="112"/>
      <c r="K1119" s="94"/>
      <c r="L1119" s="94"/>
      <c r="M1119" s="94"/>
      <c r="N1119" s="94"/>
      <c r="O1119" s="94"/>
      <c r="P1119" s="94"/>
      <c r="Q1119" s="94"/>
      <c r="R1119" s="94"/>
      <c r="S1119" s="94"/>
      <c r="T1119" s="94"/>
      <c r="U1119" s="94"/>
      <c r="V1119" s="94"/>
      <c r="W1119" s="93">
        <f>AN1119</f>
        <v>0</v>
      </c>
      <c r="X1119" s="108"/>
      <c r="Y1119" s="108"/>
      <c r="Z1119" s="108"/>
      <c r="AA1119" s="108"/>
      <c r="AB1119" s="93">
        <f>IFERROR(VLOOKUP(K1119,'Վարկանիշային չափորոշիչներ'!$G$6:$GE$68,4,FALSE),0)</f>
        <v>0</v>
      </c>
      <c r="AC1119" s="93">
        <f>IFERROR(VLOOKUP(L1119,'Վարկանիշային չափորոշիչներ'!$G$6:$GE$68,4,FALSE),0)</f>
        <v>0</v>
      </c>
      <c r="AD1119" s="93">
        <f>IFERROR(VLOOKUP(M1119,'Վարկանիշային չափորոշիչներ'!$G$6:$GE$68,4,FALSE),0)</f>
        <v>0</v>
      </c>
      <c r="AE1119" s="93">
        <f>IFERROR(VLOOKUP(N1119,'Վարկանիշային չափորոշիչներ'!$G$6:$GE$68,4,FALSE),0)</f>
        <v>0</v>
      </c>
      <c r="AF1119" s="93">
        <f>IFERROR(VLOOKUP(O1119,'Վարկանիշային չափորոշիչներ'!$G$6:$GE$68,4,FALSE),0)</f>
        <v>0</v>
      </c>
      <c r="AG1119" s="93">
        <f>IFERROR(VLOOKUP(P1119,'Վարկանիշային չափորոշիչներ'!$G$6:$GE$68,4,FALSE),0)</f>
        <v>0</v>
      </c>
      <c r="AH1119" s="93">
        <f>IFERROR(VLOOKUP(Q1119,'Վարկանիշային չափորոշիչներ'!$G$6:$GE$68,4,FALSE),0)</f>
        <v>0</v>
      </c>
      <c r="AI1119" s="93">
        <f>IFERROR(VLOOKUP(R1119,'Վարկանիշային չափորոշիչներ'!$G$6:$GE$68,4,FALSE),0)</f>
        <v>0</v>
      </c>
      <c r="AJ1119" s="93">
        <f>IFERROR(VLOOKUP(S1119,'Վարկանիշային չափորոշիչներ'!$G$6:$GE$68,4,FALSE),0)</f>
        <v>0</v>
      </c>
      <c r="AK1119" s="93">
        <f>IFERROR(VLOOKUP(T1119,'Վարկանիշային չափորոշիչներ'!$G$6:$GE$68,4,FALSE),0)</f>
        <v>0</v>
      </c>
      <c r="AL1119" s="93">
        <f>IFERROR(VLOOKUP(U1119,'Վարկանիշային չափորոշիչներ'!$G$6:$GE$68,4,FALSE),0)</f>
        <v>0</v>
      </c>
      <c r="AM1119" s="93">
        <f>IFERROR(VLOOKUP(V1119,'Վարկանիշային չափորոշիչներ'!$G$6:$GE$68,4,FALSE),0)</f>
        <v>0</v>
      </c>
      <c r="AN1119" s="93">
        <f t="shared" si="273"/>
        <v>0</v>
      </c>
    </row>
    <row r="1120" spans="1:40" outlineLevel="2">
      <c r="A1120" s="239">
        <v>1090</v>
      </c>
      <c r="B1120" s="239">
        <v>11008</v>
      </c>
      <c r="C1120" s="333" t="s">
        <v>1184</v>
      </c>
      <c r="D1120" s="285"/>
      <c r="E1120" s="263"/>
      <c r="F1120" s="241"/>
      <c r="G1120" s="242"/>
      <c r="H1120" s="242"/>
      <c r="I1120" s="112"/>
      <c r="J1120" s="112"/>
      <c r="K1120" s="94"/>
      <c r="L1120" s="94"/>
      <c r="M1120" s="94"/>
      <c r="N1120" s="94"/>
      <c r="O1120" s="94"/>
      <c r="P1120" s="94"/>
      <c r="Q1120" s="94"/>
      <c r="R1120" s="94"/>
      <c r="S1120" s="94"/>
      <c r="T1120" s="94"/>
      <c r="U1120" s="94"/>
      <c r="V1120" s="94"/>
      <c r="W1120" s="93">
        <f>AN1120</f>
        <v>0</v>
      </c>
      <c r="X1120" s="108"/>
      <c r="Y1120" s="108"/>
      <c r="Z1120" s="108"/>
      <c r="AA1120" s="108"/>
      <c r="AB1120" s="93">
        <f>IFERROR(VLOOKUP(K1120,'Վարկանիշային չափորոշիչներ'!$G$6:$GE$68,4,FALSE),0)</f>
        <v>0</v>
      </c>
      <c r="AC1120" s="93">
        <f>IFERROR(VLOOKUP(L1120,'Վարկանիշային չափորոշիչներ'!$G$6:$GE$68,4,FALSE),0)</f>
        <v>0</v>
      </c>
      <c r="AD1120" s="93">
        <f>IFERROR(VLOOKUP(M1120,'Վարկանիշային չափորոշիչներ'!$G$6:$GE$68,4,FALSE),0)</f>
        <v>0</v>
      </c>
      <c r="AE1120" s="93">
        <f>IFERROR(VLOOKUP(N1120,'Վարկանիշային չափորոշիչներ'!$G$6:$GE$68,4,FALSE),0)</f>
        <v>0</v>
      </c>
      <c r="AF1120" s="93">
        <f>IFERROR(VLOOKUP(O1120,'Վարկանիշային չափորոշիչներ'!$G$6:$GE$68,4,FALSE),0)</f>
        <v>0</v>
      </c>
      <c r="AG1120" s="93">
        <f>IFERROR(VLOOKUP(P1120,'Վարկանիշային չափորոշիչներ'!$G$6:$GE$68,4,FALSE),0)</f>
        <v>0</v>
      </c>
      <c r="AH1120" s="93">
        <f>IFERROR(VLOOKUP(Q1120,'Վարկանիշային չափորոշիչներ'!$G$6:$GE$68,4,FALSE),0)</f>
        <v>0</v>
      </c>
      <c r="AI1120" s="93">
        <f>IFERROR(VLOOKUP(R1120,'Վարկանիշային չափորոշիչներ'!$G$6:$GE$68,4,FALSE),0)</f>
        <v>0</v>
      </c>
      <c r="AJ1120" s="93">
        <f>IFERROR(VLOOKUP(S1120,'Վարկանիշային չափորոշիչներ'!$G$6:$GE$68,4,FALSE),0)</f>
        <v>0</v>
      </c>
      <c r="AK1120" s="93">
        <f>IFERROR(VLOOKUP(T1120,'Վարկանիշային չափորոշիչներ'!$G$6:$GE$68,4,FALSE),0)</f>
        <v>0</v>
      </c>
      <c r="AL1120" s="93">
        <f>IFERROR(VLOOKUP(U1120,'Վարկանիշային չափորոշիչներ'!$G$6:$GE$68,4,FALSE),0)</f>
        <v>0</v>
      </c>
      <c r="AM1120" s="93">
        <f>IFERROR(VLOOKUP(V1120,'Վարկանիշային չափորոշիչներ'!$G$6:$GE$68,4,FALSE),0)</f>
        <v>0</v>
      </c>
      <c r="AN1120" s="93">
        <f t="shared" si="273"/>
        <v>0</v>
      </c>
    </row>
    <row r="1121" spans="1:40" outlineLevel="1">
      <c r="A1121" s="243">
        <v>9999</v>
      </c>
      <c r="B1121" s="239"/>
      <c r="C1121" s="333" t="s">
        <v>104</v>
      </c>
      <c r="D1121" s="240"/>
      <c r="E1121" s="240"/>
      <c r="F1121" s="241"/>
      <c r="G1121" s="242"/>
      <c r="H1121" s="242"/>
      <c r="I1121" s="112"/>
      <c r="J1121" s="112"/>
      <c r="K1121" s="94"/>
      <c r="L1121" s="94"/>
      <c r="M1121" s="94"/>
      <c r="N1121" s="94"/>
      <c r="O1121" s="94"/>
      <c r="P1121" s="94"/>
      <c r="Q1121" s="94"/>
      <c r="R1121" s="94"/>
      <c r="S1121" s="94"/>
      <c r="T1121" s="94"/>
      <c r="U1121" s="94"/>
      <c r="V1121" s="94"/>
      <c r="W1121" s="93">
        <f>AN1121</f>
        <v>0</v>
      </c>
      <c r="X1121" s="108"/>
      <c r="Y1121" s="108"/>
      <c r="Z1121" s="108"/>
      <c r="AA1121" s="108"/>
      <c r="AB1121" s="93">
        <f>IFERROR(VLOOKUP(K1121,'Վարկանիշային չափորոշիչներ'!$G$6:$GE$68,4,FALSE),0)</f>
        <v>0</v>
      </c>
      <c r="AC1121" s="93">
        <f>IFERROR(VLOOKUP(L1121,'Վարկանիշային չափորոշիչներ'!$G$6:$GE$68,4,FALSE),0)</f>
        <v>0</v>
      </c>
      <c r="AD1121" s="93">
        <f>IFERROR(VLOOKUP(M1121,'Վարկանիշային չափորոշիչներ'!$G$6:$GE$68,4,FALSE),0)</f>
        <v>0</v>
      </c>
      <c r="AE1121" s="93">
        <f>IFERROR(VLOOKUP(N1121,'Վարկանիշային չափորոշիչներ'!$G$6:$GE$68,4,FALSE),0)</f>
        <v>0</v>
      </c>
      <c r="AF1121" s="93">
        <f>IFERROR(VLOOKUP(O1121,'Վարկանիշային չափորոշիչներ'!$G$6:$GE$68,4,FALSE),0)</f>
        <v>0</v>
      </c>
      <c r="AG1121" s="93">
        <f>IFERROR(VLOOKUP(P1121,'Վարկանիշային չափորոշիչներ'!$G$6:$GE$68,4,FALSE),0)</f>
        <v>0</v>
      </c>
      <c r="AH1121" s="93">
        <f>IFERROR(VLOOKUP(Q1121,'Վարկանիշային չափորոշիչներ'!$G$6:$GE$68,4,FALSE),0)</f>
        <v>0</v>
      </c>
      <c r="AI1121" s="93">
        <f>IFERROR(VLOOKUP(R1121,'Վարկանիշային չափորոշիչներ'!$G$6:$GE$68,4,FALSE),0)</f>
        <v>0</v>
      </c>
      <c r="AJ1121" s="93">
        <f>IFERROR(VLOOKUP(S1121,'Վարկանիշային չափորոշիչներ'!$G$6:$GE$68,4,FALSE),0)</f>
        <v>0</v>
      </c>
      <c r="AK1121" s="93">
        <f>IFERROR(VLOOKUP(T1121,'Վարկանիշային չափորոշիչներ'!$G$6:$GE$68,4,FALSE),0)</f>
        <v>0</v>
      </c>
      <c r="AL1121" s="93">
        <f>IFERROR(VLOOKUP(U1121,'Վարկանիշային չափորոշիչներ'!$G$6:$GE$68,4,FALSE),0)</f>
        <v>0</v>
      </c>
      <c r="AM1121" s="93">
        <f>IFERROR(VLOOKUP(V1121,'Վարկանիշային չափորոշիչներ'!$G$6:$GE$68,4,FALSE),0)</f>
        <v>0</v>
      </c>
      <c r="AN1121" s="93">
        <f t="shared" si="273"/>
        <v>0</v>
      </c>
    </row>
    <row r="1122" spans="1:40">
      <c r="A1122" s="244" t="s">
        <v>0</v>
      </c>
      <c r="B1122" s="283"/>
      <c r="C1122" s="367" t="s">
        <v>1185</v>
      </c>
      <c r="D1122" s="245">
        <f>D1123+D1130</f>
        <v>0</v>
      </c>
      <c r="E1122" s="245">
        <f t="shared" ref="E1122:H1122" si="283">E1123+E1130</f>
        <v>0</v>
      </c>
      <c r="F1122" s="246">
        <f t="shared" si="283"/>
        <v>0</v>
      </c>
      <c r="G1122" s="246">
        <f t="shared" si="283"/>
        <v>0</v>
      </c>
      <c r="H1122" s="246">
        <f t="shared" si="283"/>
        <v>0</v>
      </c>
      <c r="I1122" s="113" t="s">
        <v>79</v>
      </c>
      <c r="J1122" s="113" t="s">
        <v>79</v>
      </c>
      <c r="K1122" s="113" t="s">
        <v>79</v>
      </c>
      <c r="L1122" s="113" t="s">
        <v>79</v>
      </c>
      <c r="M1122" s="113" t="s">
        <v>79</v>
      </c>
      <c r="N1122" s="113" t="s">
        <v>79</v>
      </c>
      <c r="O1122" s="113" t="s">
        <v>79</v>
      </c>
      <c r="P1122" s="113" t="s">
        <v>79</v>
      </c>
      <c r="Q1122" s="113" t="s">
        <v>79</v>
      </c>
      <c r="R1122" s="113" t="s">
        <v>79</v>
      </c>
      <c r="S1122" s="113" t="s">
        <v>79</v>
      </c>
      <c r="T1122" s="113" t="s">
        <v>79</v>
      </c>
      <c r="U1122" s="113" t="s">
        <v>79</v>
      </c>
      <c r="V1122" s="113" t="s">
        <v>79</v>
      </c>
      <c r="W1122" s="113" t="s">
        <v>79</v>
      </c>
      <c r="X1122" s="108"/>
      <c r="Y1122" s="108"/>
      <c r="Z1122" s="108"/>
      <c r="AA1122" s="108"/>
      <c r="AB1122" s="93">
        <f>IFERROR(VLOOKUP(K1122,'Վարկանիշային չափորոշիչներ'!$G$6:$GE$68,4,FALSE),0)</f>
        <v>0</v>
      </c>
      <c r="AC1122" s="93">
        <f>IFERROR(VLOOKUP(L1122,'Վարկանիշային չափորոշիչներ'!$G$6:$GE$68,4,FALSE),0)</f>
        <v>0</v>
      </c>
      <c r="AD1122" s="93">
        <f>IFERROR(VLOOKUP(M1122,'Վարկանիշային չափորոշիչներ'!$G$6:$GE$68,4,FALSE),0)</f>
        <v>0</v>
      </c>
      <c r="AE1122" s="93">
        <f>IFERROR(VLOOKUP(N1122,'Վարկանիշային չափորոշիչներ'!$G$6:$GE$68,4,FALSE),0)</f>
        <v>0</v>
      </c>
      <c r="AF1122" s="93">
        <f>IFERROR(VLOOKUP(O1122,'Վարկանիշային չափորոշիչներ'!$G$6:$GE$68,4,FALSE),0)</f>
        <v>0</v>
      </c>
      <c r="AG1122" s="93">
        <f>IFERROR(VLOOKUP(P1122,'Վարկանիշային չափորոշիչներ'!$G$6:$GE$68,4,FALSE),0)</f>
        <v>0</v>
      </c>
      <c r="AH1122" s="93">
        <f>IFERROR(VLOOKUP(Q1122,'Վարկանիշային չափորոշիչներ'!$G$6:$GE$68,4,FALSE),0)</f>
        <v>0</v>
      </c>
      <c r="AI1122" s="93">
        <f>IFERROR(VLOOKUP(R1122,'Վարկանիշային չափորոշիչներ'!$G$6:$GE$68,4,FALSE),0)</f>
        <v>0</v>
      </c>
      <c r="AJ1122" s="93">
        <f>IFERROR(VLOOKUP(S1122,'Վարկանիշային չափորոշիչներ'!$G$6:$GE$68,4,FALSE),0)</f>
        <v>0</v>
      </c>
      <c r="AK1122" s="93">
        <f>IFERROR(VLOOKUP(T1122,'Վարկանիշային չափորոշիչներ'!$G$6:$GE$68,4,FALSE),0)</f>
        <v>0</v>
      </c>
      <c r="AL1122" s="93">
        <f>IFERROR(VLOOKUP(U1122,'Վարկանիշային չափորոշիչներ'!$G$6:$GE$68,4,FALSE),0)</f>
        <v>0</v>
      </c>
      <c r="AM1122" s="93">
        <f>IFERROR(VLOOKUP(V1122,'Վարկանիշային չափորոշիչներ'!$G$6:$GE$68,4,FALSE),0)</f>
        <v>0</v>
      </c>
      <c r="AN1122" s="93">
        <f t="shared" si="273"/>
        <v>0</v>
      </c>
    </row>
    <row r="1123" spans="1:40" outlineLevel="1">
      <c r="A1123" s="236">
        <v>1143</v>
      </c>
      <c r="B1123" s="283"/>
      <c r="C1123" s="374" t="s">
        <v>1186</v>
      </c>
      <c r="D1123" s="278">
        <f>SUM(D1124:D1129)</f>
        <v>0</v>
      </c>
      <c r="E1123" s="278">
        <f>SUM(E1124:E1129)</f>
        <v>0</v>
      </c>
      <c r="F1123" s="279">
        <f t="shared" ref="F1123:H1123" si="284">SUM(F1124:F1129)</f>
        <v>0</v>
      </c>
      <c r="G1123" s="279">
        <f t="shared" si="284"/>
        <v>0</v>
      </c>
      <c r="H1123" s="279">
        <f t="shared" si="284"/>
        <v>0</v>
      </c>
      <c r="I1123" s="128" t="s">
        <v>79</v>
      </c>
      <c r="J1123" s="128" t="s">
        <v>79</v>
      </c>
      <c r="K1123" s="128" t="s">
        <v>79</v>
      </c>
      <c r="L1123" s="128" t="s">
        <v>79</v>
      </c>
      <c r="M1123" s="128" t="s">
        <v>79</v>
      </c>
      <c r="N1123" s="128" t="s">
        <v>79</v>
      </c>
      <c r="O1123" s="128" t="s">
        <v>79</v>
      </c>
      <c r="P1123" s="128" t="s">
        <v>79</v>
      </c>
      <c r="Q1123" s="128" t="s">
        <v>79</v>
      </c>
      <c r="R1123" s="128" t="s">
        <v>79</v>
      </c>
      <c r="S1123" s="128" t="s">
        <v>79</v>
      </c>
      <c r="T1123" s="128" t="s">
        <v>79</v>
      </c>
      <c r="U1123" s="128" t="s">
        <v>79</v>
      </c>
      <c r="V1123" s="128" t="s">
        <v>79</v>
      </c>
      <c r="W1123" s="114" t="s">
        <v>79</v>
      </c>
      <c r="X1123" s="108"/>
      <c r="Y1123" s="108"/>
      <c r="Z1123" s="108"/>
      <c r="AA1123" s="108"/>
      <c r="AB1123" s="93">
        <f>IFERROR(VLOOKUP(K1123,'Վարկանիշային չափորոշիչներ'!$G$6:$GE$68,4,FALSE),0)</f>
        <v>0</v>
      </c>
      <c r="AC1123" s="93">
        <f>IFERROR(VLOOKUP(L1123,'Վարկանիշային չափորոշիչներ'!$G$6:$GE$68,4,FALSE),0)</f>
        <v>0</v>
      </c>
      <c r="AD1123" s="93">
        <f>IFERROR(VLOOKUP(M1123,'Վարկանիշային չափորոշիչներ'!$G$6:$GE$68,4,FALSE),0)</f>
        <v>0</v>
      </c>
      <c r="AE1123" s="93">
        <f>IFERROR(VLOOKUP(N1123,'Վարկանիշային չափորոշիչներ'!$G$6:$GE$68,4,FALSE),0)</f>
        <v>0</v>
      </c>
      <c r="AF1123" s="93">
        <f>IFERROR(VLOOKUP(O1123,'Վարկանիշային չափորոշիչներ'!$G$6:$GE$68,4,FALSE),0)</f>
        <v>0</v>
      </c>
      <c r="AG1123" s="93">
        <f>IFERROR(VLOOKUP(P1123,'Վարկանիշային չափորոշիչներ'!$G$6:$GE$68,4,FALSE),0)</f>
        <v>0</v>
      </c>
      <c r="AH1123" s="93">
        <f>IFERROR(VLOOKUP(Q1123,'Վարկանիշային չափորոշիչներ'!$G$6:$GE$68,4,FALSE),0)</f>
        <v>0</v>
      </c>
      <c r="AI1123" s="93">
        <f>IFERROR(VLOOKUP(R1123,'Վարկանիշային չափորոշիչներ'!$G$6:$GE$68,4,FALSE),0)</f>
        <v>0</v>
      </c>
      <c r="AJ1123" s="93">
        <f>IFERROR(VLOOKUP(S1123,'Վարկանիշային չափորոշիչներ'!$G$6:$GE$68,4,FALSE),0)</f>
        <v>0</v>
      </c>
      <c r="AK1123" s="93">
        <f>IFERROR(VLOOKUP(T1123,'Վարկանիշային չափորոշիչներ'!$G$6:$GE$68,4,FALSE),0)</f>
        <v>0</v>
      </c>
      <c r="AL1123" s="93">
        <f>IFERROR(VLOOKUP(U1123,'Վարկանիշային չափորոշիչներ'!$G$6:$GE$68,4,FALSE),0)</f>
        <v>0</v>
      </c>
      <c r="AM1123" s="93">
        <f>IFERROR(VLOOKUP(V1123,'Վարկանիշային չափորոշիչներ'!$G$6:$GE$68,4,FALSE),0)</f>
        <v>0</v>
      </c>
      <c r="AN1123" s="93">
        <f t="shared" si="273"/>
        <v>0</v>
      </c>
    </row>
    <row r="1124" spans="1:40" ht="36" outlineLevel="2">
      <c r="A1124" s="239">
        <v>1143</v>
      </c>
      <c r="B1124" s="239">
        <v>11001</v>
      </c>
      <c r="C1124" s="333" t="s">
        <v>1187</v>
      </c>
      <c r="D1124" s="248"/>
      <c r="E1124" s="248"/>
      <c r="F1124" s="241"/>
      <c r="G1124" s="242"/>
      <c r="H1124" s="242"/>
      <c r="I1124" s="112"/>
      <c r="J1124" s="112"/>
      <c r="K1124" s="94"/>
      <c r="L1124" s="94"/>
      <c r="M1124" s="94"/>
      <c r="N1124" s="94"/>
      <c r="O1124" s="94"/>
      <c r="P1124" s="94"/>
      <c r="Q1124" s="94"/>
      <c r="R1124" s="94"/>
      <c r="S1124" s="94"/>
      <c r="T1124" s="94"/>
      <c r="U1124" s="94"/>
      <c r="V1124" s="94"/>
      <c r="W1124" s="93">
        <f t="shared" ref="W1124:W1129" si="285">AN1124</f>
        <v>0</v>
      </c>
      <c r="X1124" s="108"/>
      <c r="Y1124" s="108"/>
      <c r="Z1124" s="108"/>
      <c r="AA1124" s="108"/>
      <c r="AB1124" s="93">
        <f>IFERROR(VLOOKUP(K1124,'Վարկանիշային չափորոշիչներ'!$G$6:$GE$68,4,FALSE),0)</f>
        <v>0</v>
      </c>
      <c r="AC1124" s="93">
        <f>IFERROR(VLOOKUP(L1124,'Վարկանիշային չափորոշիչներ'!$G$6:$GE$68,4,FALSE),0)</f>
        <v>0</v>
      </c>
      <c r="AD1124" s="93">
        <f>IFERROR(VLOOKUP(M1124,'Վարկանիշային չափորոշիչներ'!$G$6:$GE$68,4,FALSE),0)</f>
        <v>0</v>
      </c>
      <c r="AE1124" s="93">
        <f>IFERROR(VLOOKUP(N1124,'Վարկանիշային չափորոշիչներ'!$G$6:$GE$68,4,FALSE),0)</f>
        <v>0</v>
      </c>
      <c r="AF1124" s="93">
        <f>IFERROR(VLOOKUP(O1124,'Վարկանիշային չափորոշիչներ'!$G$6:$GE$68,4,FALSE),0)</f>
        <v>0</v>
      </c>
      <c r="AG1124" s="93">
        <f>IFERROR(VLOOKUP(P1124,'Վարկանիշային չափորոշիչներ'!$G$6:$GE$68,4,FALSE),0)</f>
        <v>0</v>
      </c>
      <c r="AH1124" s="93">
        <f>IFERROR(VLOOKUP(Q1124,'Վարկանիշային չափորոշիչներ'!$G$6:$GE$68,4,FALSE),0)</f>
        <v>0</v>
      </c>
      <c r="AI1124" s="93">
        <f>IFERROR(VLOOKUP(R1124,'Վարկանիշային չափորոշիչներ'!$G$6:$GE$68,4,FALSE),0)</f>
        <v>0</v>
      </c>
      <c r="AJ1124" s="93">
        <f>IFERROR(VLOOKUP(S1124,'Վարկանիշային չափորոշիչներ'!$G$6:$GE$68,4,FALSE),0)</f>
        <v>0</v>
      </c>
      <c r="AK1124" s="93">
        <f>IFERROR(VLOOKUP(T1124,'Վարկանիշային չափորոշիչներ'!$G$6:$GE$68,4,FALSE),0)</f>
        <v>0</v>
      </c>
      <c r="AL1124" s="93">
        <f>IFERROR(VLOOKUP(U1124,'Վարկանիշային չափորոշիչներ'!$G$6:$GE$68,4,FALSE),0)</f>
        <v>0</v>
      </c>
      <c r="AM1124" s="93">
        <f>IFERROR(VLOOKUP(V1124,'Վարկանիշային չափորոշիչներ'!$G$6:$GE$68,4,FALSE),0)</f>
        <v>0</v>
      </c>
      <c r="AN1124" s="93">
        <f t="shared" si="273"/>
        <v>0</v>
      </c>
    </row>
    <row r="1125" spans="1:40" outlineLevel="2">
      <c r="A1125" s="239">
        <v>1143</v>
      </c>
      <c r="B1125" s="239">
        <v>11002</v>
      </c>
      <c r="C1125" s="333" t="s">
        <v>1188</v>
      </c>
      <c r="D1125" s="247"/>
      <c r="E1125" s="247"/>
      <c r="F1125" s="241"/>
      <c r="G1125" s="242"/>
      <c r="H1125" s="242"/>
      <c r="I1125" s="112"/>
      <c r="J1125" s="112"/>
      <c r="K1125" s="94"/>
      <c r="L1125" s="94"/>
      <c r="M1125" s="94"/>
      <c r="N1125" s="94"/>
      <c r="O1125" s="94"/>
      <c r="P1125" s="94"/>
      <c r="Q1125" s="94"/>
      <c r="R1125" s="94"/>
      <c r="S1125" s="94"/>
      <c r="T1125" s="94"/>
      <c r="U1125" s="94"/>
      <c r="V1125" s="94"/>
      <c r="W1125" s="93">
        <f t="shared" si="285"/>
        <v>0</v>
      </c>
      <c r="X1125" s="108"/>
      <c r="Y1125" s="108"/>
      <c r="Z1125" s="108"/>
      <c r="AA1125" s="108"/>
      <c r="AB1125" s="93">
        <f>IFERROR(VLOOKUP(K1125,'Վարկանիշային չափորոշիչներ'!$G$6:$GE$68,4,FALSE),0)</f>
        <v>0</v>
      </c>
      <c r="AC1125" s="93">
        <f>IFERROR(VLOOKUP(L1125,'Վարկանիշային չափորոշիչներ'!$G$6:$GE$68,4,FALSE),0)</f>
        <v>0</v>
      </c>
      <c r="AD1125" s="93">
        <f>IFERROR(VLOOKUP(M1125,'Վարկանիշային չափորոշիչներ'!$G$6:$GE$68,4,FALSE),0)</f>
        <v>0</v>
      </c>
      <c r="AE1125" s="93">
        <f>IFERROR(VLOOKUP(N1125,'Վարկանիշային չափորոշիչներ'!$G$6:$GE$68,4,FALSE),0)</f>
        <v>0</v>
      </c>
      <c r="AF1125" s="93">
        <f>IFERROR(VLOOKUP(O1125,'Վարկանիշային չափորոշիչներ'!$G$6:$GE$68,4,FALSE),0)</f>
        <v>0</v>
      </c>
      <c r="AG1125" s="93">
        <f>IFERROR(VLOOKUP(P1125,'Վարկանիշային չափորոշիչներ'!$G$6:$GE$68,4,FALSE),0)</f>
        <v>0</v>
      </c>
      <c r="AH1125" s="93">
        <f>IFERROR(VLOOKUP(Q1125,'Վարկանիշային չափորոշիչներ'!$G$6:$GE$68,4,FALSE),0)</f>
        <v>0</v>
      </c>
      <c r="AI1125" s="93">
        <f>IFERROR(VLOOKUP(R1125,'Վարկանիշային չափորոշիչներ'!$G$6:$GE$68,4,FALSE),0)</f>
        <v>0</v>
      </c>
      <c r="AJ1125" s="93">
        <f>IFERROR(VLOOKUP(S1125,'Վարկանիշային չափորոշիչներ'!$G$6:$GE$68,4,FALSE),0)</f>
        <v>0</v>
      </c>
      <c r="AK1125" s="93">
        <f>IFERROR(VLOOKUP(T1125,'Վարկանիշային չափորոշիչներ'!$G$6:$GE$68,4,FALSE),0)</f>
        <v>0</v>
      </c>
      <c r="AL1125" s="93">
        <f>IFERROR(VLOOKUP(U1125,'Վարկանիշային չափորոշիչներ'!$G$6:$GE$68,4,FALSE),0)</f>
        <v>0</v>
      </c>
      <c r="AM1125" s="93">
        <f>IFERROR(VLOOKUP(V1125,'Վարկանիշային չափորոշիչներ'!$G$6:$GE$68,4,FALSE),0)</f>
        <v>0</v>
      </c>
      <c r="AN1125" s="93">
        <f t="shared" si="273"/>
        <v>0</v>
      </c>
    </row>
    <row r="1126" spans="1:40" ht="24" outlineLevel="2">
      <c r="A1126" s="239">
        <v>1143</v>
      </c>
      <c r="B1126" s="239">
        <v>11003</v>
      </c>
      <c r="C1126" s="333" t="s">
        <v>1189</v>
      </c>
      <c r="D1126" s="247"/>
      <c r="E1126" s="247"/>
      <c r="F1126" s="241"/>
      <c r="G1126" s="242"/>
      <c r="H1126" s="242"/>
      <c r="I1126" s="112"/>
      <c r="J1126" s="112"/>
      <c r="K1126" s="94"/>
      <c r="L1126" s="94"/>
      <c r="M1126" s="94"/>
      <c r="N1126" s="94"/>
      <c r="O1126" s="94"/>
      <c r="P1126" s="94"/>
      <c r="Q1126" s="94"/>
      <c r="R1126" s="94"/>
      <c r="S1126" s="94"/>
      <c r="T1126" s="94"/>
      <c r="U1126" s="94"/>
      <c r="V1126" s="94"/>
      <c r="W1126" s="93">
        <f t="shared" si="285"/>
        <v>0</v>
      </c>
      <c r="X1126" s="108"/>
      <c r="Y1126" s="108"/>
      <c r="Z1126" s="108"/>
      <c r="AA1126" s="108"/>
      <c r="AB1126" s="93">
        <f>IFERROR(VLOOKUP(K1126,'Վարկանիշային չափորոշիչներ'!$G$6:$GE$68,4,FALSE),0)</f>
        <v>0</v>
      </c>
      <c r="AC1126" s="93">
        <f>IFERROR(VLOOKUP(L1126,'Վարկանիշային չափորոշիչներ'!$G$6:$GE$68,4,FALSE),0)</f>
        <v>0</v>
      </c>
      <c r="AD1126" s="93">
        <f>IFERROR(VLOOKUP(M1126,'Վարկանիշային չափորոշիչներ'!$G$6:$GE$68,4,FALSE),0)</f>
        <v>0</v>
      </c>
      <c r="AE1126" s="93">
        <f>IFERROR(VLOOKUP(N1126,'Վարկանիշային չափորոշիչներ'!$G$6:$GE$68,4,FALSE),0)</f>
        <v>0</v>
      </c>
      <c r="AF1126" s="93">
        <f>IFERROR(VLOOKUP(O1126,'Վարկանիշային չափորոշիչներ'!$G$6:$GE$68,4,FALSE),0)</f>
        <v>0</v>
      </c>
      <c r="AG1126" s="93">
        <f>IFERROR(VLOOKUP(P1126,'Վարկանիշային չափորոշիչներ'!$G$6:$GE$68,4,FALSE),0)</f>
        <v>0</v>
      </c>
      <c r="AH1126" s="93">
        <f>IFERROR(VLOOKUP(Q1126,'Վարկանիշային չափորոշիչներ'!$G$6:$GE$68,4,FALSE),0)</f>
        <v>0</v>
      </c>
      <c r="AI1126" s="93">
        <f>IFERROR(VLOOKUP(R1126,'Վարկանիշային չափորոշիչներ'!$G$6:$GE$68,4,FALSE),0)</f>
        <v>0</v>
      </c>
      <c r="AJ1126" s="93">
        <f>IFERROR(VLOOKUP(S1126,'Վարկանիշային չափորոշիչներ'!$G$6:$GE$68,4,FALSE),0)</f>
        <v>0</v>
      </c>
      <c r="AK1126" s="93">
        <f>IFERROR(VLOOKUP(T1126,'Վարկանիշային չափորոշիչներ'!$G$6:$GE$68,4,FALSE),0)</f>
        <v>0</v>
      </c>
      <c r="AL1126" s="93">
        <f>IFERROR(VLOOKUP(U1126,'Վարկանիշային չափորոշիչներ'!$G$6:$GE$68,4,FALSE),0)</f>
        <v>0</v>
      </c>
      <c r="AM1126" s="93">
        <f>IFERROR(VLOOKUP(V1126,'Վարկանիշային չափորոշիչներ'!$G$6:$GE$68,4,FALSE),0)</f>
        <v>0</v>
      </c>
      <c r="AN1126" s="93">
        <f t="shared" si="273"/>
        <v>0</v>
      </c>
    </row>
    <row r="1127" spans="1:40" ht="24" outlineLevel="2">
      <c r="A1127" s="239">
        <v>1143</v>
      </c>
      <c r="B1127" s="239">
        <v>11005</v>
      </c>
      <c r="C1127" s="333" t="s">
        <v>1190</v>
      </c>
      <c r="D1127" s="248"/>
      <c r="E1127" s="248"/>
      <c r="F1127" s="241"/>
      <c r="G1127" s="242"/>
      <c r="H1127" s="242"/>
      <c r="I1127" s="112"/>
      <c r="J1127" s="112"/>
      <c r="K1127" s="94"/>
      <c r="L1127" s="94"/>
      <c r="M1127" s="94"/>
      <c r="N1127" s="94"/>
      <c r="O1127" s="94"/>
      <c r="P1127" s="94"/>
      <c r="Q1127" s="94"/>
      <c r="R1127" s="94"/>
      <c r="S1127" s="94"/>
      <c r="T1127" s="94"/>
      <c r="U1127" s="94"/>
      <c r="V1127" s="94"/>
      <c r="W1127" s="93">
        <f t="shared" si="285"/>
        <v>0</v>
      </c>
      <c r="X1127" s="108"/>
      <c r="Y1127" s="108"/>
      <c r="Z1127" s="108"/>
      <c r="AA1127" s="108"/>
      <c r="AB1127" s="93">
        <f>IFERROR(VLOOKUP(K1127,'Վարկանիշային չափորոշիչներ'!$G$6:$GE$68,4,FALSE),0)</f>
        <v>0</v>
      </c>
      <c r="AC1127" s="93">
        <f>IFERROR(VLOOKUP(L1127,'Վարկանիշային չափորոշիչներ'!$G$6:$GE$68,4,FALSE),0)</f>
        <v>0</v>
      </c>
      <c r="AD1127" s="93">
        <f>IFERROR(VLOOKUP(M1127,'Վարկանիշային չափորոշիչներ'!$G$6:$GE$68,4,FALSE),0)</f>
        <v>0</v>
      </c>
      <c r="AE1127" s="93">
        <f>IFERROR(VLOOKUP(N1127,'Վարկանիշային չափորոշիչներ'!$G$6:$GE$68,4,FALSE),0)</f>
        <v>0</v>
      </c>
      <c r="AF1127" s="93">
        <f>IFERROR(VLOOKUP(O1127,'Վարկանիշային չափորոշիչներ'!$G$6:$GE$68,4,FALSE),0)</f>
        <v>0</v>
      </c>
      <c r="AG1127" s="93">
        <f>IFERROR(VLOOKUP(P1127,'Վարկանիշային չափորոշիչներ'!$G$6:$GE$68,4,FALSE),0)</f>
        <v>0</v>
      </c>
      <c r="AH1127" s="93">
        <f>IFERROR(VLOOKUP(Q1127,'Վարկանիշային չափորոշիչներ'!$G$6:$GE$68,4,FALSE),0)</f>
        <v>0</v>
      </c>
      <c r="AI1127" s="93">
        <f>IFERROR(VLOOKUP(R1127,'Վարկանիշային չափորոշիչներ'!$G$6:$GE$68,4,FALSE),0)</f>
        <v>0</v>
      </c>
      <c r="AJ1127" s="93">
        <f>IFERROR(VLOOKUP(S1127,'Վարկանիշային չափորոշիչներ'!$G$6:$GE$68,4,FALSE),0)</f>
        <v>0</v>
      </c>
      <c r="AK1127" s="93">
        <f>IFERROR(VLOOKUP(T1127,'Վարկանիշային չափորոշիչներ'!$G$6:$GE$68,4,FALSE),0)</f>
        <v>0</v>
      </c>
      <c r="AL1127" s="93">
        <f>IFERROR(VLOOKUP(U1127,'Վարկանիշային չափորոշիչներ'!$G$6:$GE$68,4,FALSE),0)</f>
        <v>0</v>
      </c>
      <c r="AM1127" s="93">
        <f>IFERROR(VLOOKUP(V1127,'Վարկանիշային չափորոշիչներ'!$G$6:$GE$68,4,FALSE),0)</f>
        <v>0</v>
      </c>
      <c r="AN1127" s="93">
        <f t="shared" si="273"/>
        <v>0</v>
      </c>
    </row>
    <row r="1128" spans="1:40" outlineLevel="2">
      <c r="A1128" s="239">
        <v>1143</v>
      </c>
      <c r="B1128" s="239">
        <v>31003</v>
      </c>
      <c r="C1128" s="333" t="s">
        <v>1191</v>
      </c>
      <c r="D1128" s="248"/>
      <c r="E1128" s="248"/>
      <c r="F1128" s="241"/>
      <c r="G1128" s="242"/>
      <c r="H1128" s="242"/>
      <c r="I1128" s="112"/>
      <c r="J1128" s="112"/>
      <c r="K1128" s="94"/>
      <c r="L1128" s="94"/>
      <c r="M1128" s="94"/>
      <c r="N1128" s="94"/>
      <c r="O1128" s="94"/>
      <c r="P1128" s="94"/>
      <c r="Q1128" s="94"/>
      <c r="R1128" s="94"/>
      <c r="S1128" s="94"/>
      <c r="T1128" s="94"/>
      <c r="U1128" s="94"/>
      <c r="V1128" s="94"/>
      <c r="W1128" s="93">
        <f t="shared" si="285"/>
        <v>0</v>
      </c>
      <c r="X1128" s="108"/>
      <c r="Y1128" s="108"/>
      <c r="Z1128" s="108"/>
      <c r="AA1128" s="108"/>
      <c r="AB1128" s="93">
        <f>IFERROR(VLOOKUP(K1128,'Վարկանիշային չափորոշիչներ'!$G$6:$GE$68,4,FALSE),0)</f>
        <v>0</v>
      </c>
      <c r="AC1128" s="93">
        <f>IFERROR(VLOOKUP(L1128,'Վարկանիշային չափորոշիչներ'!$G$6:$GE$68,4,FALSE),0)</f>
        <v>0</v>
      </c>
      <c r="AD1128" s="93">
        <f>IFERROR(VLOOKUP(M1128,'Վարկանիշային չափորոշիչներ'!$G$6:$GE$68,4,FALSE),0)</f>
        <v>0</v>
      </c>
      <c r="AE1128" s="93">
        <f>IFERROR(VLOOKUP(N1128,'Վարկանիշային չափորոշիչներ'!$G$6:$GE$68,4,FALSE),0)</f>
        <v>0</v>
      </c>
      <c r="AF1128" s="93">
        <f>IFERROR(VLOOKUP(O1128,'Վարկանիշային չափորոշիչներ'!$G$6:$GE$68,4,FALSE),0)</f>
        <v>0</v>
      </c>
      <c r="AG1128" s="93">
        <f>IFERROR(VLOOKUP(P1128,'Վարկանիշային չափորոշիչներ'!$G$6:$GE$68,4,FALSE),0)</f>
        <v>0</v>
      </c>
      <c r="AH1128" s="93">
        <f>IFERROR(VLOOKUP(Q1128,'Վարկանիշային չափորոշիչներ'!$G$6:$GE$68,4,FALSE),0)</f>
        <v>0</v>
      </c>
      <c r="AI1128" s="93">
        <f>IFERROR(VLOOKUP(R1128,'Վարկանիշային չափորոշիչներ'!$G$6:$GE$68,4,FALSE),0)</f>
        <v>0</v>
      </c>
      <c r="AJ1128" s="93">
        <f>IFERROR(VLOOKUP(S1128,'Վարկանիշային չափորոշիչներ'!$G$6:$GE$68,4,FALSE),0)</f>
        <v>0</v>
      </c>
      <c r="AK1128" s="93">
        <f>IFERROR(VLOOKUP(T1128,'Վարկանիշային չափորոշիչներ'!$G$6:$GE$68,4,FALSE),0)</f>
        <v>0</v>
      </c>
      <c r="AL1128" s="93">
        <f>IFERROR(VLOOKUP(U1128,'Վարկանիշային չափորոշիչներ'!$G$6:$GE$68,4,FALSE),0)</f>
        <v>0</v>
      </c>
      <c r="AM1128" s="93">
        <f>IFERROR(VLOOKUP(V1128,'Վարկանիշային չափորոշիչներ'!$G$6:$GE$68,4,FALSE),0)</f>
        <v>0</v>
      </c>
      <c r="AN1128" s="93">
        <f t="shared" si="273"/>
        <v>0</v>
      </c>
    </row>
    <row r="1129" spans="1:40" ht="24" outlineLevel="2">
      <c r="A1129" s="239">
        <v>1143</v>
      </c>
      <c r="B1129" s="239">
        <v>31005</v>
      </c>
      <c r="C1129" s="333" t="s">
        <v>1192</v>
      </c>
      <c r="D1129" s="248"/>
      <c r="E1129" s="248"/>
      <c r="F1129" s="241"/>
      <c r="G1129" s="242"/>
      <c r="H1129" s="242"/>
      <c r="I1129" s="112"/>
      <c r="J1129" s="112"/>
      <c r="K1129" s="94"/>
      <c r="L1129" s="94"/>
      <c r="M1129" s="94"/>
      <c r="N1129" s="94"/>
      <c r="O1129" s="94"/>
      <c r="P1129" s="94"/>
      <c r="Q1129" s="94"/>
      <c r="R1129" s="94"/>
      <c r="S1129" s="94"/>
      <c r="T1129" s="94"/>
      <c r="U1129" s="94"/>
      <c r="V1129" s="94"/>
      <c r="W1129" s="93">
        <f t="shared" si="285"/>
        <v>0</v>
      </c>
      <c r="X1129" s="108"/>
      <c r="Y1129" s="108"/>
      <c r="Z1129" s="108"/>
      <c r="AA1129" s="108"/>
      <c r="AB1129" s="93">
        <f>IFERROR(VLOOKUP(K1129,'Վարկանիշային չափորոշիչներ'!$G$6:$GE$68,4,FALSE),0)</f>
        <v>0</v>
      </c>
      <c r="AC1129" s="93">
        <f>IFERROR(VLOOKUP(L1129,'Վարկանիշային չափորոշիչներ'!$G$6:$GE$68,4,FALSE),0)</f>
        <v>0</v>
      </c>
      <c r="AD1129" s="93">
        <f>IFERROR(VLOOKUP(M1129,'Վարկանիշային չափորոշիչներ'!$G$6:$GE$68,4,FALSE),0)</f>
        <v>0</v>
      </c>
      <c r="AE1129" s="93">
        <f>IFERROR(VLOOKUP(N1129,'Վարկանիշային չափորոշիչներ'!$G$6:$GE$68,4,FALSE),0)</f>
        <v>0</v>
      </c>
      <c r="AF1129" s="93">
        <f>IFERROR(VLOOKUP(O1129,'Վարկանիշային չափորոշիչներ'!$G$6:$GE$68,4,FALSE),0)</f>
        <v>0</v>
      </c>
      <c r="AG1129" s="93">
        <f>IFERROR(VLOOKUP(P1129,'Վարկանիշային չափորոշիչներ'!$G$6:$GE$68,4,FALSE),0)</f>
        <v>0</v>
      </c>
      <c r="AH1129" s="93">
        <f>IFERROR(VLOOKUP(Q1129,'Վարկանիշային չափորոշիչներ'!$G$6:$GE$68,4,FALSE),0)</f>
        <v>0</v>
      </c>
      <c r="AI1129" s="93">
        <f>IFERROR(VLOOKUP(R1129,'Վարկանիշային չափորոշիչներ'!$G$6:$GE$68,4,FALSE),0)</f>
        <v>0</v>
      </c>
      <c r="AJ1129" s="93">
        <f>IFERROR(VLOOKUP(S1129,'Վարկանիշային չափորոշիչներ'!$G$6:$GE$68,4,FALSE),0)</f>
        <v>0</v>
      </c>
      <c r="AK1129" s="93">
        <f>IFERROR(VLOOKUP(T1129,'Վարկանիշային չափորոշիչներ'!$G$6:$GE$68,4,FALSE),0)</f>
        <v>0</v>
      </c>
      <c r="AL1129" s="93">
        <f>IFERROR(VLOOKUP(U1129,'Վարկանիշային չափորոշիչներ'!$G$6:$GE$68,4,FALSE),0)</f>
        <v>0</v>
      </c>
      <c r="AM1129" s="93">
        <f>IFERROR(VLOOKUP(V1129,'Վարկանիշային չափորոշիչներ'!$G$6:$GE$68,4,FALSE),0)</f>
        <v>0</v>
      </c>
      <c r="AN1129" s="93">
        <f t="shared" ref="AN1129:AN1173" si="286">SUM(AB1129:AM1129)</f>
        <v>0</v>
      </c>
    </row>
    <row r="1130" spans="1:40" outlineLevel="1">
      <c r="A1130" s="243">
        <v>9999</v>
      </c>
      <c r="B1130" s="239"/>
      <c r="C1130" s="333" t="s">
        <v>104</v>
      </c>
      <c r="D1130" s="240"/>
      <c r="E1130" s="240"/>
      <c r="F1130" s="241"/>
      <c r="G1130" s="242"/>
      <c r="H1130" s="242"/>
      <c r="I1130" s="112"/>
      <c r="J1130" s="112"/>
      <c r="K1130" s="94"/>
      <c r="L1130" s="94"/>
      <c r="M1130" s="94"/>
      <c r="N1130" s="94"/>
      <c r="O1130" s="94"/>
      <c r="P1130" s="94"/>
      <c r="Q1130" s="94"/>
      <c r="R1130" s="94"/>
      <c r="S1130" s="94"/>
      <c r="T1130" s="94"/>
      <c r="U1130" s="94"/>
      <c r="V1130" s="94"/>
      <c r="W1130" s="93">
        <f>AN1130</f>
        <v>0</v>
      </c>
      <c r="X1130" s="108"/>
      <c r="Y1130" s="108"/>
      <c r="Z1130" s="108"/>
      <c r="AA1130" s="108"/>
      <c r="AB1130" s="93">
        <f>IFERROR(VLOOKUP(K1130,'Վարկանիշային չափորոշիչներ'!$G$6:$GE$68,4,FALSE),0)</f>
        <v>0</v>
      </c>
      <c r="AC1130" s="93">
        <f>IFERROR(VLOOKUP(L1130,'Վարկանիշային չափորոշիչներ'!$G$6:$GE$68,4,FALSE),0)</f>
        <v>0</v>
      </c>
      <c r="AD1130" s="93">
        <f>IFERROR(VLOOKUP(M1130,'Վարկանիշային չափորոշիչներ'!$G$6:$GE$68,4,FALSE),0)</f>
        <v>0</v>
      </c>
      <c r="AE1130" s="93">
        <f>IFERROR(VLOOKUP(N1130,'Վարկանիշային չափորոշիչներ'!$G$6:$GE$68,4,FALSE),0)</f>
        <v>0</v>
      </c>
      <c r="AF1130" s="93">
        <f>IFERROR(VLOOKUP(O1130,'Վարկանիշային չափորոշիչներ'!$G$6:$GE$68,4,FALSE),0)</f>
        <v>0</v>
      </c>
      <c r="AG1130" s="93">
        <f>IFERROR(VLOOKUP(P1130,'Վարկանիշային չափորոշիչներ'!$G$6:$GE$68,4,FALSE),0)</f>
        <v>0</v>
      </c>
      <c r="AH1130" s="93">
        <f>IFERROR(VLOOKUP(Q1130,'Վարկանիշային չափորոշիչներ'!$G$6:$GE$68,4,FALSE),0)</f>
        <v>0</v>
      </c>
      <c r="AI1130" s="93">
        <f>IFERROR(VLOOKUP(R1130,'Վարկանիշային չափորոշիչներ'!$G$6:$GE$68,4,FALSE),0)</f>
        <v>0</v>
      </c>
      <c r="AJ1130" s="93">
        <f>IFERROR(VLOOKUP(S1130,'Վարկանիշային չափորոշիչներ'!$G$6:$GE$68,4,FALSE),0)</f>
        <v>0</v>
      </c>
      <c r="AK1130" s="93">
        <f>IFERROR(VLOOKUP(T1130,'Վարկանիշային չափորոշիչներ'!$G$6:$GE$68,4,FALSE),0)</f>
        <v>0</v>
      </c>
      <c r="AL1130" s="93">
        <f>IFERROR(VLOOKUP(U1130,'Վարկանիշային չափորոշիչներ'!$G$6:$GE$68,4,FALSE),0)</f>
        <v>0</v>
      </c>
      <c r="AM1130" s="93">
        <f>IFERROR(VLOOKUP(V1130,'Վարկանիշային չափորոշիչներ'!$G$6:$GE$68,4,FALSE),0)</f>
        <v>0</v>
      </c>
      <c r="AN1130" s="93">
        <f t="shared" si="286"/>
        <v>0</v>
      </c>
    </row>
    <row r="1131" spans="1:40">
      <c r="A1131" s="244" t="s">
        <v>0</v>
      </c>
      <c r="B1131" s="283"/>
      <c r="C1131" s="367" t="s">
        <v>1193</v>
      </c>
      <c r="D1131" s="245">
        <f>D1132+D1136</f>
        <v>0</v>
      </c>
      <c r="E1131" s="245">
        <f>E1132+E1136</f>
        <v>0</v>
      </c>
      <c r="F1131" s="246">
        <f t="shared" ref="F1131:H1131" si="287">F1132+F1136</f>
        <v>0</v>
      </c>
      <c r="G1131" s="246">
        <f t="shared" si="287"/>
        <v>0</v>
      </c>
      <c r="H1131" s="246">
        <f t="shared" si="287"/>
        <v>0</v>
      </c>
      <c r="I1131" s="113" t="s">
        <v>79</v>
      </c>
      <c r="J1131" s="113" t="s">
        <v>79</v>
      </c>
      <c r="K1131" s="113" t="s">
        <v>79</v>
      </c>
      <c r="L1131" s="113" t="s">
        <v>79</v>
      </c>
      <c r="M1131" s="113" t="s">
        <v>79</v>
      </c>
      <c r="N1131" s="113" t="s">
        <v>79</v>
      </c>
      <c r="O1131" s="113" t="s">
        <v>79</v>
      </c>
      <c r="P1131" s="113" t="s">
        <v>79</v>
      </c>
      <c r="Q1131" s="113" t="s">
        <v>79</v>
      </c>
      <c r="R1131" s="113" t="s">
        <v>79</v>
      </c>
      <c r="S1131" s="113" t="s">
        <v>79</v>
      </c>
      <c r="T1131" s="113" t="s">
        <v>79</v>
      </c>
      <c r="U1131" s="113" t="s">
        <v>79</v>
      </c>
      <c r="V1131" s="113" t="s">
        <v>79</v>
      </c>
      <c r="W1131" s="113" t="s">
        <v>79</v>
      </c>
      <c r="X1131" s="108"/>
      <c r="Y1131" s="108"/>
      <c r="Z1131" s="108"/>
      <c r="AA1131" s="108"/>
      <c r="AB1131" s="93">
        <f>IFERROR(VLOOKUP(K1131,'Վարկանիշային չափորոշիչներ'!$G$6:$GE$68,4,FALSE),0)</f>
        <v>0</v>
      </c>
      <c r="AC1131" s="93">
        <f>IFERROR(VLOOKUP(L1131,'Վարկանիշային չափորոշիչներ'!$G$6:$GE$68,4,FALSE),0)</f>
        <v>0</v>
      </c>
      <c r="AD1131" s="93">
        <f>IFERROR(VLOOKUP(M1131,'Վարկանիշային չափորոշիչներ'!$G$6:$GE$68,4,FALSE),0)</f>
        <v>0</v>
      </c>
      <c r="AE1131" s="93">
        <f>IFERROR(VLOOKUP(N1131,'Վարկանիշային չափորոշիչներ'!$G$6:$GE$68,4,FALSE),0)</f>
        <v>0</v>
      </c>
      <c r="AF1131" s="93">
        <f>IFERROR(VLOOKUP(O1131,'Վարկանիշային չափորոշիչներ'!$G$6:$GE$68,4,FALSE),0)</f>
        <v>0</v>
      </c>
      <c r="AG1131" s="93">
        <f>IFERROR(VLOOKUP(P1131,'Վարկանիշային չափորոշիչներ'!$G$6:$GE$68,4,FALSE),0)</f>
        <v>0</v>
      </c>
      <c r="AH1131" s="93">
        <f>IFERROR(VLOOKUP(Q1131,'Վարկանիշային չափորոշիչներ'!$G$6:$GE$68,4,FALSE),0)</f>
        <v>0</v>
      </c>
      <c r="AI1131" s="93">
        <f>IFERROR(VLOOKUP(R1131,'Վարկանիշային չափորոշիչներ'!$G$6:$GE$68,4,FALSE),0)</f>
        <v>0</v>
      </c>
      <c r="AJ1131" s="93">
        <f>IFERROR(VLOOKUP(S1131,'Վարկանիշային չափորոշիչներ'!$G$6:$GE$68,4,FALSE),0)</f>
        <v>0</v>
      </c>
      <c r="AK1131" s="93">
        <f>IFERROR(VLOOKUP(T1131,'Վարկանիշային չափորոշիչներ'!$G$6:$GE$68,4,FALSE),0)</f>
        <v>0</v>
      </c>
      <c r="AL1131" s="93">
        <f>IFERROR(VLOOKUP(U1131,'Վարկանիշային չափորոշիչներ'!$G$6:$GE$68,4,FALSE),0)</f>
        <v>0</v>
      </c>
      <c r="AM1131" s="93">
        <f>IFERROR(VLOOKUP(V1131,'Վարկանիշային չափորոշիչներ'!$G$6:$GE$68,4,FALSE),0)</f>
        <v>0</v>
      </c>
      <c r="AN1131" s="93">
        <f t="shared" si="286"/>
        <v>0</v>
      </c>
    </row>
    <row r="1132" spans="1:40" outlineLevel="1">
      <c r="A1132" s="236">
        <v>1064</v>
      </c>
      <c r="B1132" s="283"/>
      <c r="C1132" s="366" t="s">
        <v>1194</v>
      </c>
      <c r="D1132" s="237">
        <f>SUM(D1133:D1135)</f>
        <v>0</v>
      </c>
      <c r="E1132" s="237">
        <f>SUM(E1133:E1135)</f>
        <v>0</v>
      </c>
      <c r="F1132" s="238">
        <f t="shared" ref="F1132:H1132" si="288">SUM(F1133:F1135)</f>
        <v>0</v>
      </c>
      <c r="G1132" s="238">
        <f t="shared" si="288"/>
        <v>0</v>
      </c>
      <c r="H1132" s="238">
        <f t="shared" si="288"/>
        <v>0</v>
      </c>
      <c r="I1132" s="114" t="s">
        <v>79</v>
      </c>
      <c r="J1132" s="114" t="s">
        <v>79</v>
      </c>
      <c r="K1132" s="114" t="s">
        <v>79</v>
      </c>
      <c r="L1132" s="114" t="s">
        <v>79</v>
      </c>
      <c r="M1132" s="114" t="s">
        <v>79</v>
      </c>
      <c r="N1132" s="114" t="s">
        <v>79</v>
      </c>
      <c r="O1132" s="114" t="s">
        <v>79</v>
      </c>
      <c r="P1132" s="114" t="s">
        <v>79</v>
      </c>
      <c r="Q1132" s="114" t="s">
        <v>79</v>
      </c>
      <c r="R1132" s="114" t="s">
        <v>79</v>
      </c>
      <c r="S1132" s="114" t="s">
        <v>79</v>
      </c>
      <c r="T1132" s="114" t="s">
        <v>79</v>
      </c>
      <c r="U1132" s="114" t="s">
        <v>79</v>
      </c>
      <c r="V1132" s="114" t="s">
        <v>79</v>
      </c>
      <c r="W1132" s="114" t="s">
        <v>79</v>
      </c>
      <c r="X1132" s="108"/>
      <c r="Y1132" s="108"/>
      <c r="Z1132" s="108"/>
      <c r="AA1132" s="108"/>
      <c r="AB1132" s="93">
        <f>IFERROR(VLOOKUP(K1132,'Վարկանիշային չափորոշիչներ'!$G$6:$GE$68,4,FALSE),0)</f>
        <v>0</v>
      </c>
      <c r="AC1132" s="93">
        <f>IFERROR(VLOOKUP(L1132,'Վարկանիշային չափորոշիչներ'!$G$6:$GE$68,4,FALSE),0)</f>
        <v>0</v>
      </c>
      <c r="AD1132" s="93">
        <f>IFERROR(VLOOKUP(M1132,'Վարկանիշային չափորոշիչներ'!$G$6:$GE$68,4,FALSE),0)</f>
        <v>0</v>
      </c>
      <c r="AE1132" s="93">
        <f>IFERROR(VLOOKUP(N1132,'Վարկանիշային չափորոշիչներ'!$G$6:$GE$68,4,FALSE),0)</f>
        <v>0</v>
      </c>
      <c r="AF1132" s="93">
        <f>IFERROR(VLOOKUP(O1132,'Վարկանիշային չափորոշիչներ'!$G$6:$GE$68,4,FALSE),0)</f>
        <v>0</v>
      </c>
      <c r="AG1132" s="93">
        <f>IFERROR(VLOOKUP(P1132,'Վարկանիշային չափորոշիչներ'!$G$6:$GE$68,4,FALSE),0)</f>
        <v>0</v>
      </c>
      <c r="AH1132" s="93">
        <f>IFERROR(VLOOKUP(Q1132,'Վարկանիշային չափորոշիչներ'!$G$6:$GE$68,4,FALSE),0)</f>
        <v>0</v>
      </c>
      <c r="AI1132" s="93">
        <f>IFERROR(VLOOKUP(R1132,'Վարկանիշային չափորոշիչներ'!$G$6:$GE$68,4,FALSE),0)</f>
        <v>0</v>
      </c>
      <c r="AJ1132" s="93">
        <f>IFERROR(VLOOKUP(S1132,'Վարկանիշային չափորոշիչներ'!$G$6:$GE$68,4,FALSE),0)</f>
        <v>0</v>
      </c>
      <c r="AK1132" s="93">
        <f>IFERROR(VLOOKUP(T1132,'Վարկանիշային չափորոշիչներ'!$G$6:$GE$68,4,FALSE),0)</f>
        <v>0</v>
      </c>
      <c r="AL1132" s="93">
        <f>IFERROR(VLOOKUP(U1132,'Վարկանիշային չափորոշիչներ'!$G$6:$GE$68,4,FALSE),0)</f>
        <v>0</v>
      </c>
      <c r="AM1132" s="93">
        <f>IFERROR(VLOOKUP(V1132,'Վարկանիշային չափորոշիչներ'!$G$6:$GE$68,4,FALSE),0)</f>
        <v>0</v>
      </c>
      <c r="AN1132" s="93">
        <f t="shared" si="286"/>
        <v>0</v>
      </c>
    </row>
    <row r="1133" spans="1:40" outlineLevel="2">
      <c r="A1133" s="239">
        <v>1064</v>
      </c>
      <c r="B1133" s="239">
        <v>11001</v>
      </c>
      <c r="C1133" s="333" t="s">
        <v>1195</v>
      </c>
      <c r="D1133" s="240"/>
      <c r="E1133" s="240"/>
      <c r="F1133" s="241"/>
      <c r="G1133" s="242"/>
      <c r="H1133" s="242"/>
      <c r="I1133" s="112"/>
      <c r="J1133" s="112"/>
      <c r="K1133" s="94"/>
      <c r="L1133" s="94"/>
      <c r="M1133" s="94"/>
      <c r="N1133" s="94"/>
      <c r="O1133" s="94"/>
      <c r="P1133" s="94"/>
      <c r="Q1133" s="94"/>
      <c r="R1133" s="94"/>
      <c r="S1133" s="94"/>
      <c r="T1133" s="94"/>
      <c r="U1133" s="94"/>
      <c r="V1133" s="94"/>
      <c r="W1133" s="93">
        <f t="shared" ref="W1133:W1136" si="289">AN1133</f>
        <v>0</v>
      </c>
      <c r="X1133" s="108"/>
      <c r="Y1133" s="108"/>
      <c r="Z1133" s="108"/>
      <c r="AA1133" s="108"/>
      <c r="AB1133" s="93">
        <f>IFERROR(VLOOKUP(K1133,'Վարկանիշային չափորոշիչներ'!$G$6:$GE$68,4,FALSE),0)</f>
        <v>0</v>
      </c>
      <c r="AC1133" s="93">
        <f>IFERROR(VLOOKUP(L1133,'Վարկանիշային չափորոշիչներ'!$G$6:$GE$68,4,FALSE),0)</f>
        <v>0</v>
      </c>
      <c r="AD1133" s="93">
        <f>IFERROR(VLOOKUP(M1133,'Վարկանիշային չափորոշիչներ'!$G$6:$GE$68,4,FALSE),0)</f>
        <v>0</v>
      </c>
      <c r="AE1133" s="93">
        <f>IFERROR(VLOOKUP(N1133,'Վարկանիշային չափորոշիչներ'!$G$6:$GE$68,4,FALSE),0)</f>
        <v>0</v>
      </c>
      <c r="AF1133" s="93">
        <f>IFERROR(VLOOKUP(O1133,'Վարկանիշային չափորոշիչներ'!$G$6:$GE$68,4,FALSE),0)</f>
        <v>0</v>
      </c>
      <c r="AG1133" s="93">
        <f>IFERROR(VLOOKUP(P1133,'Վարկանիշային չափորոշիչներ'!$G$6:$GE$68,4,FALSE),0)</f>
        <v>0</v>
      </c>
      <c r="AH1133" s="93">
        <f>IFERROR(VLOOKUP(Q1133,'Վարկանիշային չափորոշիչներ'!$G$6:$GE$68,4,FALSE),0)</f>
        <v>0</v>
      </c>
      <c r="AI1133" s="93">
        <f>IFERROR(VLOOKUP(R1133,'Վարկանիշային չափորոշիչներ'!$G$6:$GE$68,4,FALSE),0)</f>
        <v>0</v>
      </c>
      <c r="AJ1133" s="93">
        <f>IFERROR(VLOOKUP(S1133,'Վարկանիշային չափորոշիչներ'!$G$6:$GE$68,4,FALSE),0)</f>
        <v>0</v>
      </c>
      <c r="AK1133" s="93">
        <f>IFERROR(VLOOKUP(T1133,'Վարկանիշային չափորոշիչներ'!$G$6:$GE$68,4,FALSE),0)</f>
        <v>0</v>
      </c>
      <c r="AL1133" s="93">
        <f>IFERROR(VLOOKUP(U1133,'Վարկանիշային չափորոշիչներ'!$G$6:$GE$68,4,FALSE),0)</f>
        <v>0</v>
      </c>
      <c r="AM1133" s="93">
        <f>IFERROR(VLOOKUP(V1133,'Վարկանիշային չափորոշիչներ'!$G$6:$GE$68,4,FALSE),0)</f>
        <v>0</v>
      </c>
      <c r="AN1133" s="93">
        <f t="shared" si="286"/>
        <v>0</v>
      </c>
    </row>
    <row r="1134" spans="1:40" ht="24" outlineLevel="2">
      <c r="A1134" s="239">
        <v>1064</v>
      </c>
      <c r="B1134" s="239">
        <v>11003</v>
      </c>
      <c r="C1134" s="333" t="s">
        <v>1196</v>
      </c>
      <c r="D1134" s="240"/>
      <c r="E1134" s="240"/>
      <c r="F1134" s="241"/>
      <c r="G1134" s="242"/>
      <c r="H1134" s="242"/>
      <c r="I1134" s="112"/>
      <c r="J1134" s="112"/>
      <c r="K1134" s="94"/>
      <c r="L1134" s="94"/>
      <c r="M1134" s="94"/>
      <c r="N1134" s="94"/>
      <c r="O1134" s="94"/>
      <c r="P1134" s="94"/>
      <c r="Q1134" s="94"/>
      <c r="R1134" s="94"/>
      <c r="S1134" s="94"/>
      <c r="T1134" s="94"/>
      <c r="U1134" s="94"/>
      <c r="V1134" s="94"/>
      <c r="W1134" s="93">
        <f t="shared" si="289"/>
        <v>0</v>
      </c>
      <c r="X1134" s="108"/>
      <c r="Y1134" s="108"/>
      <c r="Z1134" s="108"/>
      <c r="AA1134" s="108"/>
      <c r="AB1134" s="93">
        <f>IFERROR(VLOOKUP(K1134,'Վարկանիշային չափորոշիչներ'!$G$6:$GE$68,4,FALSE),0)</f>
        <v>0</v>
      </c>
      <c r="AC1134" s="93">
        <f>IFERROR(VLOOKUP(L1134,'Վարկանիշային չափորոշիչներ'!$G$6:$GE$68,4,FALSE),0)</f>
        <v>0</v>
      </c>
      <c r="AD1134" s="93">
        <f>IFERROR(VLOOKUP(M1134,'Վարկանիշային չափորոշիչներ'!$G$6:$GE$68,4,FALSE),0)</f>
        <v>0</v>
      </c>
      <c r="AE1134" s="93">
        <f>IFERROR(VLOOKUP(N1134,'Վարկանիշային չափորոշիչներ'!$G$6:$GE$68,4,FALSE),0)</f>
        <v>0</v>
      </c>
      <c r="AF1134" s="93">
        <f>IFERROR(VLOOKUP(O1134,'Վարկանիշային չափորոշիչներ'!$G$6:$GE$68,4,FALSE),0)</f>
        <v>0</v>
      </c>
      <c r="AG1134" s="93">
        <f>IFERROR(VLOOKUP(P1134,'Վարկանիշային չափորոշիչներ'!$G$6:$GE$68,4,FALSE),0)</f>
        <v>0</v>
      </c>
      <c r="AH1134" s="93">
        <f>IFERROR(VLOOKUP(Q1134,'Վարկանիշային չափորոշիչներ'!$G$6:$GE$68,4,FALSE),0)</f>
        <v>0</v>
      </c>
      <c r="AI1134" s="93">
        <f>IFERROR(VLOOKUP(R1134,'Վարկանիշային չափորոշիչներ'!$G$6:$GE$68,4,FALSE),0)</f>
        <v>0</v>
      </c>
      <c r="AJ1134" s="93">
        <f>IFERROR(VLOOKUP(S1134,'Վարկանիշային չափորոշիչներ'!$G$6:$GE$68,4,FALSE),0)</f>
        <v>0</v>
      </c>
      <c r="AK1134" s="93">
        <f>IFERROR(VLOOKUP(T1134,'Վարկանիշային չափորոշիչներ'!$G$6:$GE$68,4,FALSE),0)</f>
        <v>0</v>
      </c>
      <c r="AL1134" s="93">
        <f>IFERROR(VLOOKUP(U1134,'Վարկանիշային չափորոշիչներ'!$G$6:$GE$68,4,FALSE),0)</f>
        <v>0</v>
      </c>
      <c r="AM1134" s="93">
        <f>IFERROR(VLOOKUP(V1134,'Վարկանիշային չափորոշիչներ'!$G$6:$GE$68,4,FALSE),0)</f>
        <v>0</v>
      </c>
      <c r="AN1134" s="93">
        <f t="shared" si="286"/>
        <v>0</v>
      </c>
    </row>
    <row r="1135" spans="1:40" ht="24" outlineLevel="2">
      <c r="A1135" s="239">
        <v>1064</v>
      </c>
      <c r="B1135" s="239">
        <v>31001</v>
      </c>
      <c r="C1135" s="333" t="s">
        <v>1197</v>
      </c>
      <c r="D1135" s="240"/>
      <c r="E1135" s="240"/>
      <c r="F1135" s="241"/>
      <c r="G1135" s="242"/>
      <c r="H1135" s="242"/>
      <c r="I1135" s="112"/>
      <c r="J1135" s="112"/>
      <c r="K1135" s="94"/>
      <c r="L1135" s="94"/>
      <c r="M1135" s="94"/>
      <c r="N1135" s="94"/>
      <c r="O1135" s="94"/>
      <c r="P1135" s="94"/>
      <c r="Q1135" s="94"/>
      <c r="R1135" s="94"/>
      <c r="S1135" s="94"/>
      <c r="T1135" s="94"/>
      <c r="U1135" s="94"/>
      <c r="V1135" s="94"/>
      <c r="W1135" s="93">
        <f t="shared" si="289"/>
        <v>0</v>
      </c>
      <c r="X1135" s="108"/>
      <c r="Y1135" s="108"/>
      <c r="Z1135" s="108"/>
      <c r="AA1135" s="108"/>
      <c r="AB1135" s="93">
        <f>IFERROR(VLOOKUP(K1135,'Վարկանիշային չափորոշիչներ'!$G$6:$GE$68,4,FALSE),0)</f>
        <v>0</v>
      </c>
      <c r="AC1135" s="93">
        <f>IFERROR(VLOOKUP(L1135,'Վարկանիշային չափորոշիչներ'!$G$6:$GE$68,4,FALSE),0)</f>
        <v>0</v>
      </c>
      <c r="AD1135" s="93">
        <f>IFERROR(VLOOKUP(M1135,'Վարկանիշային չափորոշիչներ'!$G$6:$GE$68,4,FALSE),0)</f>
        <v>0</v>
      </c>
      <c r="AE1135" s="93">
        <f>IFERROR(VLOOKUP(N1135,'Վարկանիշային չափորոշիչներ'!$G$6:$GE$68,4,FALSE),0)</f>
        <v>0</v>
      </c>
      <c r="AF1135" s="93">
        <f>IFERROR(VLOOKUP(O1135,'Վարկանիշային չափորոշիչներ'!$G$6:$GE$68,4,FALSE),0)</f>
        <v>0</v>
      </c>
      <c r="AG1135" s="93">
        <f>IFERROR(VLOOKUP(P1135,'Վարկանիշային չափորոշիչներ'!$G$6:$GE$68,4,FALSE),0)</f>
        <v>0</v>
      </c>
      <c r="AH1135" s="93">
        <f>IFERROR(VLOOKUP(Q1135,'Վարկանիշային չափորոշիչներ'!$G$6:$GE$68,4,FALSE),0)</f>
        <v>0</v>
      </c>
      <c r="AI1135" s="93">
        <f>IFERROR(VLOOKUP(R1135,'Վարկանիշային չափորոշիչներ'!$G$6:$GE$68,4,FALSE),0)</f>
        <v>0</v>
      </c>
      <c r="AJ1135" s="93">
        <f>IFERROR(VLOOKUP(S1135,'Վարկանիշային չափորոշիչներ'!$G$6:$GE$68,4,FALSE),0)</f>
        <v>0</v>
      </c>
      <c r="AK1135" s="93">
        <f>IFERROR(VLOOKUP(T1135,'Վարկանիշային չափորոշիչներ'!$G$6:$GE$68,4,FALSE),0)</f>
        <v>0</v>
      </c>
      <c r="AL1135" s="93">
        <f>IFERROR(VLOOKUP(U1135,'Վարկանիշային չափորոշիչներ'!$G$6:$GE$68,4,FALSE),0)</f>
        <v>0</v>
      </c>
      <c r="AM1135" s="93">
        <f>IFERROR(VLOOKUP(V1135,'Վարկանիշային չափորոշիչներ'!$G$6:$GE$68,4,FALSE),0)</f>
        <v>0</v>
      </c>
      <c r="AN1135" s="93">
        <f t="shared" si="286"/>
        <v>0</v>
      </c>
    </row>
    <row r="1136" spans="1:40" outlineLevel="1">
      <c r="A1136" s="243">
        <v>9999</v>
      </c>
      <c r="B1136" s="239"/>
      <c r="C1136" s="333" t="s">
        <v>104</v>
      </c>
      <c r="D1136" s="240"/>
      <c r="E1136" s="240"/>
      <c r="F1136" s="241"/>
      <c r="G1136" s="242"/>
      <c r="H1136" s="242"/>
      <c r="I1136" s="112"/>
      <c r="J1136" s="112"/>
      <c r="K1136" s="94"/>
      <c r="L1136" s="94"/>
      <c r="M1136" s="94"/>
      <c r="N1136" s="94"/>
      <c r="O1136" s="94"/>
      <c r="P1136" s="94"/>
      <c r="Q1136" s="94"/>
      <c r="R1136" s="94"/>
      <c r="S1136" s="94"/>
      <c r="T1136" s="94"/>
      <c r="U1136" s="94"/>
      <c r="V1136" s="94"/>
      <c r="W1136" s="93">
        <f t="shared" si="289"/>
        <v>0</v>
      </c>
      <c r="X1136" s="108"/>
      <c r="Y1136" s="108"/>
      <c r="Z1136" s="108"/>
      <c r="AA1136" s="108"/>
      <c r="AB1136" s="93">
        <f>IFERROR(VLOOKUP(K1136,'Վարկանիշային չափորոշիչներ'!$G$6:$GE$68,4,FALSE),0)</f>
        <v>0</v>
      </c>
      <c r="AC1136" s="93">
        <f>IFERROR(VLOOKUP(L1136,'Վարկանիշային չափորոշիչներ'!$G$6:$GE$68,4,FALSE),0)</f>
        <v>0</v>
      </c>
      <c r="AD1136" s="93">
        <f>IFERROR(VLOOKUP(M1136,'Վարկանիշային չափորոշիչներ'!$G$6:$GE$68,4,FALSE),0)</f>
        <v>0</v>
      </c>
      <c r="AE1136" s="93">
        <f>IFERROR(VLOOKUP(N1136,'Վարկանիշային չափորոշիչներ'!$G$6:$GE$68,4,FALSE),0)</f>
        <v>0</v>
      </c>
      <c r="AF1136" s="93">
        <f>IFERROR(VLOOKUP(O1136,'Վարկանիշային չափորոշիչներ'!$G$6:$GE$68,4,FALSE),0)</f>
        <v>0</v>
      </c>
      <c r="AG1136" s="93">
        <f>IFERROR(VLOOKUP(P1136,'Վարկանիշային չափորոշիչներ'!$G$6:$GE$68,4,FALSE),0)</f>
        <v>0</v>
      </c>
      <c r="AH1136" s="93">
        <f>IFERROR(VLOOKUP(Q1136,'Վարկանիշային չափորոշիչներ'!$G$6:$GE$68,4,FALSE),0)</f>
        <v>0</v>
      </c>
      <c r="AI1136" s="93">
        <f>IFERROR(VLOOKUP(R1136,'Վարկանիշային չափորոշիչներ'!$G$6:$GE$68,4,FALSE),0)</f>
        <v>0</v>
      </c>
      <c r="AJ1136" s="93">
        <f>IFERROR(VLOOKUP(S1136,'Վարկանիշային չափորոշիչներ'!$G$6:$GE$68,4,FALSE),0)</f>
        <v>0</v>
      </c>
      <c r="AK1136" s="93">
        <f>IFERROR(VLOOKUP(T1136,'Վարկանիշային չափորոշիչներ'!$G$6:$GE$68,4,FALSE),0)</f>
        <v>0</v>
      </c>
      <c r="AL1136" s="93">
        <f>IFERROR(VLOOKUP(U1136,'Վարկանիշային չափորոշիչներ'!$G$6:$GE$68,4,FALSE),0)</f>
        <v>0</v>
      </c>
      <c r="AM1136" s="93">
        <f>IFERROR(VLOOKUP(V1136,'Վարկանիշային չափորոշիչներ'!$G$6:$GE$68,4,FALSE),0)</f>
        <v>0</v>
      </c>
      <c r="AN1136" s="93">
        <f t="shared" si="286"/>
        <v>0</v>
      </c>
    </row>
    <row r="1137" spans="1:40">
      <c r="A1137" s="244" t="s">
        <v>0</v>
      </c>
      <c r="B1137" s="283"/>
      <c r="C1137" s="367" t="s">
        <v>1198</v>
      </c>
      <c r="D1137" s="245">
        <f>D1138+D1146</f>
        <v>0</v>
      </c>
      <c r="E1137" s="245">
        <f>E1138+E1146</f>
        <v>0</v>
      </c>
      <c r="F1137" s="246">
        <f t="shared" ref="F1137:H1137" si="290">F1138+F1146</f>
        <v>0</v>
      </c>
      <c r="G1137" s="246">
        <f t="shared" si="290"/>
        <v>0</v>
      </c>
      <c r="H1137" s="246">
        <f t="shared" si="290"/>
        <v>0</v>
      </c>
      <c r="I1137" s="113" t="s">
        <v>79</v>
      </c>
      <c r="J1137" s="113" t="s">
        <v>79</v>
      </c>
      <c r="K1137" s="113" t="s">
        <v>79</v>
      </c>
      <c r="L1137" s="113" t="s">
        <v>79</v>
      </c>
      <c r="M1137" s="113" t="s">
        <v>79</v>
      </c>
      <c r="N1137" s="113" t="s">
        <v>79</v>
      </c>
      <c r="O1137" s="113" t="s">
        <v>79</v>
      </c>
      <c r="P1137" s="113" t="s">
        <v>79</v>
      </c>
      <c r="Q1137" s="113" t="s">
        <v>79</v>
      </c>
      <c r="R1137" s="113" t="s">
        <v>79</v>
      </c>
      <c r="S1137" s="113" t="s">
        <v>79</v>
      </c>
      <c r="T1137" s="113" t="s">
        <v>79</v>
      </c>
      <c r="U1137" s="113" t="s">
        <v>79</v>
      </c>
      <c r="V1137" s="113" t="s">
        <v>79</v>
      </c>
      <c r="W1137" s="113" t="s">
        <v>79</v>
      </c>
      <c r="X1137" s="108"/>
      <c r="Y1137" s="108"/>
      <c r="Z1137" s="108"/>
      <c r="AA1137" s="108"/>
      <c r="AB1137" s="93">
        <f>IFERROR(VLOOKUP(K1137,'Վարկանիշային չափորոշիչներ'!$G$6:$GE$68,4,FALSE),0)</f>
        <v>0</v>
      </c>
      <c r="AC1137" s="93">
        <f>IFERROR(VLOOKUP(L1137,'Վարկանիշային չափորոշիչներ'!$G$6:$GE$68,4,FALSE),0)</f>
        <v>0</v>
      </c>
      <c r="AD1137" s="93">
        <f>IFERROR(VLOOKUP(M1137,'Վարկանիշային չափորոշիչներ'!$G$6:$GE$68,4,FALSE),0)</f>
        <v>0</v>
      </c>
      <c r="AE1137" s="93">
        <f>IFERROR(VLOOKUP(N1137,'Վարկանիշային չափորոշիչներ'!$G$6:$GE$68,4,FALSE),0)</f>
        <v>0</v>
      </c>
      <c r="AF1137" s="93">
        <f>IFERROR(VLOOKUP(O1137,'Վարկանիշային չափորոշիչներ'!$G$6:$GE$68,4,FALSE),0)</f>
        <v>0</v>
      </c>
      <c r="AG1137" s="93">
        <f>IFERROR(VLOOKUP(P1137,'Վարկանիշային չափորոշիչներ'!$G$6:$GE$68,4,FALSE),0)</f>
        <v>0</v>
      </c>
      <c r="AH1137" s="93">
        <f>IFERROR(VLOOKUP(Q1137,'Վարկանիշային չափորոշիչներ'!$G$6:$GE$68,4,FALSE),0)</f>
        <v>0</v>
      </c>
      <c r="AI1137" s="93">
        <f>IFERROR(VLOOKUP(R1137,'Վարկանիշային չափորոշիչներ'!$G$6:$GE$68,4,FALSE),0)</f>
        <v>0</v>
      </c>
      <c r="AJ1137" s="93">
        <f>IFERROR(VLOOKUP(S1137,'Վարկանիշային չափորոշիչներ'!$G$6:$GE$68,4,FALSE),0)</f>
        <v>0</v>
      </c>
      <c r="AK1137" s="93">
        <f>IFERROR(VLOOKUP(T1137,'Վարկանիշային չափորոշիչներ'!$G$6:$GE$68,4,FALSE),0)</f>
        <v>0</v>
      </c>
      <c r="AL1137" s="93">
        <f>IFERROR(VLOOKUP(U1137,'Վարկանիշային չափորոշիչներ'!$G$6:$GE$68,4,FALSE),0)</f>
        <v>0</v>
      </c>
      <c r="AM1137" s="93">
        <f>IFERROR(VLOOKUP(V1137,'Վարկանիշային չափորոշիչներ'!$G$6:$GE$68,4,FALSE),0)</f>
        <v>0</v>
      </c>
      <c r="AN1137" s="93">
        <f t="shared" si="286"/>
        <v>0</v>
      </c>
    </row>
    <row r="1138" spans="1:40" ht="24" outlineLevel="1">
      <c r="A1138" s="236">
        <v>1096</v>
      </c>
      <c r="B1138" s="283"/>
      <c r="C1138" s="366" t="s">
        <v>1199</v>
      </c>
      <c r="D1138" s="237">
        <f>SUM(D1139:D1145)</f>
        <v>0</v>
      </c>
      <c r="E1138" s="237">
        <f>SUM(E1139:E1145)</f>
        <v>0</v>
      </c>
      <c r="F1138" s="238">
        <f t="shared" ref="F1138:H1138" si="291">SUM(F1139:F1145)</f>
        <v>0</v>
      </c>
      <c r="G1138" s="238">
        <f t="shared" si="291"/>
        <v>0</v>
      </c>
      <c r="H1138" s="238">
        <f t="shared" si="291"/>
        <v>0</v>
      </c>
      <c r="I1138" s="114" t="s">
        <v>79</v>
      </c>
      <c r="J1138" s="114" t="s">
        <v>79</v>
      </c>
      <c r="K1138" s="114" t="s">
        <v>79</v>
      </c>
      <c r="L1138" s="114" t="s">
        <v>79</v>
      </c>
      <c r="M1138" s="114" t="s">
        <v>79</v>
      </c>
      <c r="N1138" s="114" t="s">
        <v>79</v>
      </c>
      <c r="O1138" s="114" t="s">
        <v>79</v>
      </c>
      <c r="P1138" s="114" t="s">
        <v>79</v>
      </c>
      <c r="Q1138" s="114" t="s">
        <v>79</v>
      </c>
      <c r="R1138" s="114" t="s">
        <v>79</v>
      </c>
      <c r="S1138" s="114" t="s">
        <v>79</v>
      </c>
      <c r="T1138" s="114" t="s">
        <v>79</v>
      </c>
      <c r="U1138" s="114" t="s">
        <v>79</v>
      </c>
      <c r="V1138" s="114" t="s">
        <v>79</v>
      </c>
      <c r="W1138" s="114" t="s">
        <v>79</v>
      </c>
      <c r="X1138" s="108"/>
      <c r="Y1138" s="108"/>
      <c r="Z1138" s="108"/>
      <c r="AA1138" s="108"/>
      <c r="AB1138" s="93">
        <f>IFERROR(VLOOKUP(K1138,'Վարկանիշային չափորոշիչներ'!$G$6:$GE$68,4,FALSE),0)</f>
        <v>0</v>
      </c>
      <c r="AC1138" s="93">
        <f>IFERROR(VLOOKUP(L1138,'Վարկանիշային չափորոշիչներ'!$G$6:$GE$68,4,FALSE),0)</f>
        <v>0</v>
      </c>
      <c r="AD1138" s="93">
        <f>IFERROR(VLOOKUP(M1138,'Վարկանիշային չափորոշիչներ'!$G$6:$GE$68,4,FALSE),0)</f>
        <v>0</v>
      </c>
      <c r="AE1138" s="93">
        <f>IFERROR(VLOOKUP(N1138,'Վարկանիշային չափորոշիչներ'!$G$6:$GE$68,4,FALSE),0)</f>
        <v>0</v>
      </c>
      <c r="AF1138" s="93">
        <f>IFERROR(VLOOKUP(O1138,'Վարկանիշային չափորոշիչներ'!$G$6:$GE$68,4,FALSE),0)</f>
        <v>0</v>
      </c>
      <c r="AG1138" s="93">
        <f>IFERROR(VLOOKUP(P1138,'Վարկանիշային չափորոշիչներ'!$G$6:$GE$68,4,FALSE),0)</f>
        <v>0</v>
      </c>
      <c r="AH1138" s="93">
        <f>IFERROR(VLOOKUP(Q1138,'Վարկանիշային չափորոշիչներ'!$G$6:$GE$68,4,FALSE),0)</f>
        <v>0</v>
      </c>
      <c r="AI1138" s="93">
        <f>IFERROR(VLOOKUP(R1138,'Վարկանիշային չափորոշիչներ'!$G$6:$GE$68,4,FALSE),0)</f>
        <v>0</v>
      </c>
      <c r="AJ1138" s="93">
        <f>IFERROR(VLOOKUP(S1138,'Վարկանիշային չափորոշիչներ'!$G$6:$GE$68,4,FALSE),0)</f>
        <v>0</v>
      </c>
      <c r="AK1138" s="93">
        <f>IFERROR(VLOOKUP(T1138,'Վարկանիշային չափորոշիչներ'!$G$6:$GE$68,4,FALSE),0)</f>
        <v>0</v>
      </c>
      <c r="AL1138" s="93">
        <f>IFERROR(VLOOKUP(U1138,'Վարկանիշային չափորոշիչներ'!$G$6:$GE$68,4,FALSE),0)</f>
        <v>0</v>
      </c>
      <c r="AM1138" s="93">
        <f>IFERROR(VLOOKUP(V1138,'Վարկանիշային չափորոշիչներ'!$G$6:$GE$68,4,FALSE),0)</f>
        <v>0</v>
      </c>
      <c r="AN1138" s="93">
        <f t="shared" si="286"/>
        <v>0</v>
      </c>
    </row>
    <row r="1139" spans="1:40" ht="36" outlineLevel="2">
      <c r="A1139" s="239">
        <v>1096</v>
      </c>
      <c r="B1139" s="239">
        <v>11001</v>
      </c>
      <c r="C1139" s="333" t="s">
        <v>1200</v>
      </c>
      <c r="D1139" s="247"/>
      <c r="E1139" s="247"/>
      <c r="F1139" s="241"/>
      <c r="G1139" s="242"/>
      <c r="H1139" s="242"/>
      <c r="I1139" s="112"/>
      <c r="J1139" s="112"/>
      <c r="K1139" s="94"/>
      <c r="L1139" s="94"/>
      <c r="M1139" s="94"/>
      <c r="N1139" s="94"/>
      <c r="O1139" s="94"/>
      <c r="P1139" s="94"/>
      <c r="Q1139" s="94"/>
      <c r="R1139" s="94"/>
      <c r="S1139" s="94"/>
      <c r="T1139" s="94"/>
      <c r="U1139" s="94"/>
      <c r="V1139" s="94"/>
      <c r="W1139" s="93">
        <f t="shared" ref="W1139:W1146" si="292">AN1139</f>
        <v>0</v>
      </c>
      <c r="X1139" s="108"/>
      <c r="Y1139" s="108"/>
      <c r="Z1139" s="108"/>
      <c r="AA1139" s="108"/>
      <c r="AB1139" s="93">
        <f>IFERROR(VLOOKUP(K1139,'Վարկանիշային չափորոշիչներ'!$G$6:$GE$68,4,FALSE),0)</f>
        <v>0</v>
      </c>
      <c r="AC1139" s="93">
        <f>IFERROR(VLOOKUP(L1139,'Վարկանիշային չափորոշիչներ'!$G$6:$GE$68,4,FALSE),0)</f>
        <v>0</v>
      </c>
      <c r="AD1139" s="93">
        <f>IFERROR(VLOOKUP(M1139,'Վարկանիշային չափորոշիչներ'!$G$6:$GE$68,4,FALSE),0)</f>
        <v>0</v>
      </c>
      <c r="AE1139" s="93">
        <f>IFERROR(VLOOKUP(N1139,'Վարկանիշային չափորոշիչներ'!$G$6:$GE$68,4,FALSE),0)</f>
        <v>0</v>
      </c>
      <c r="AF1139" s="93">
        <f>IFERROR(VLOOKUP(O1139,'Վարկանիշային չափորոշիչներ'!$G$6:$GE$68,4,FALSE),0)</f>
        <v>0</v>
      </c>
      <c r="AG1139" s="93">
        <f>IFERROR(VLOOKUP(P1139,'Վարկանիշային չափորոշիչներ'!$G$6:$GE$68,4,FALSE),0)</f>
        <v>0</v>
      </c>
      <c r="AH1139" s="93">
        <f>IFERROR(VLOOKUP(Q1139,'Վարկանիշային չափորոշիչներ'!$G$6:$GE$68,4,FALSE),0)</f>
        <v>0</v>
      </c>
      <c r="AI1139" s="93">
        <f>IFERROR(VLOOKUP(R1139,'Վարկանիշային չափորոշիչներ'!$G$6:$GE$68,4,FALSE),0)</f>
        <v>0</v>
      </c>
      <c r="AJ1139" s="93">
        <f>IFERROR(VLOOKUP(S1139,'Վարկանիշային չափորոշիչներ'!$G$6:$GE$68,4,FALSE),0)</f>
        <v>0</v>
      </c>
      <c r="AK1139" s="93">
        <f>IFERROR(VLOOKUP(T1139,'Վարկանիշային չափորոշիչներ'!$G$6:$GE$68,4,FALSE),0)</f>
        <v>0</v>
      </c>
      <c r="AL1139" s="93">
        <f>IFERROR(VLOOKUP(U1139,'Վարկանիշային չափորոշիչներ'!$G$6:$GE$68,4,FALSE),0)</f>
        <v>0</v>
      </c>
      <c r="AM1139" s="93">
        <f>IFERROR(VLOOKUP(V1139,'Վարկանիշային չափորոշիչներ'!$G$6:$GE$68,4,FALSE),0)</f>
        <v>0</v>
      </c>
      <c r="AN1139" s="93">
        <f t="shared" si="286"/>
        <v>0</v>
      </c>
    </row>
    <row r="1140" spans="1:40" ht="24" outlineLevel="2">
      <c r="A1140" s="239">
        <v>1096</v>
      </c>
      <c r="B1140" s="239">
        <v>11002</v>
      </c>
      <c r="C1140" s="333" t="s">
        <v>1201</v>
      </c>
      <c r="D1140" s="248"/>
      <c r="E1140" s="248"/>
      <c r="F1140" s="241"/>
      <c r="G1140" s="242"/>
      <c r="H1140" s="242"/>
      <c r="I1140" s="112"/>
      <c r="J1140" s="112"/>
      <c r="K1140" s="94"/>
      <c r="L1140" s="94"/>
      <c r="M1140" s="94"/>
      <c r="N1140" s="94"/>
      <c r="O1140" s="94"/>
      <c r="P1140" s="94"/>
      <c r="Q1140" s="94"/>
      <c r="R1140" s="94"/>
      <c r="S1140" s="94"/>
      <c r="T1140" s="94"/>
      <c r="U1140" s="94"/>
      <c r="V1140" s="94"/>
      <c r="W1140" s="93">
        <f t="shared" si="292"/>
        <v>0</v>
      </c>
      <c r="X1140" s="108"/>
      <c r="Y1140" s="108"/>
      <c r="Z1140" s="108"/>
      <c r="AA1140" s="108"/>
      <c r="AB1140" s="93">
        <f>IFERROR(VLOOKUP(K1140,'Վարկանիշային չափորոշիչներ'!$G$6:$GE$68,4,FALSE),0)</f>
        <v>0</v>
      </c>
      <c r="AC1140" s="93">
        <f>IFERROR(VLOOKUP(L1140,'Վարկանիշային չափորոշիչներ'!$G$6:$GE$68,4,FALSE),0)</f>
        <v>0</v>
      </c>
      <c r="AD1140" s="93">
        <f>IFERROR(VLOOKUP(M1140,'Վարկանիշային չափորոշիչներ'!$G$6:$GE$68,4,FALSE),0)</f>
        <v>0</v>
      </c>
      <c r="AE1140" s="93">
        <f>IFERROR(VLOOKUP(N1140,'Վարկանիշային չափորոշիչներ'!$G$6:$GE$68,4,FALSE),0)</f>
        <v>0</v>
      </c>
      <c r="AF1140" s="93">
        <f>IFERROR(VLOOKUP(O1140,'Վարկանիշային չափորոշիչներ'!$G$6:$GE$68,4,FALSE),0)</f>
        <v>0</v>
      </c>
      <c r="AG1140" s="93">
        <f>IFERROR(VLOOKUP(P1140,'Վարկանիշային չափորոշիչներ'!$G$6:$GE$68,4,FALSE),0)</f>
        <v>0</v>
      </c>
      <c r="AH1140" s="93">
        <f>IFERROR(VLOOKUP(Q1140,'Վարկանիշային չափորոշիչներ'!$G$6:$GE$68,4,FALSE),0)</f>
        <v>0</v>
      </c>
      <c r="AI1140" s="93">
        <f>IFERROR(VLOOKUP(R1140,'Վարկանիշային չափորոշիչներ'!$G$6:$GE$68,4,FALSE),0)</f>
        <v>0</v>
      </c>
      <c r="AJ1140" s="93">
        <f>IFERROR(VLOOKUP(S1140,'Վարկանիշային չափորոշիչներ'!$G$6:$GE$68,4,FALSE),0)</f>
        <v>0</v>
      </c>
      <c r="AK1140" s="93">
        <f>IFERROR(VLOOKUP(T1140,'Վարկանիշային չափորոշիչներ'!$G$6:$GE$68,4,FALSE),0)</f>
        <v>0</v>
      </c>
      <c r="AL1140" s="93">
        <f>IFERROR(VLOOKUP(U1140,'Վարկանիշային չափորոշիչներ'!$G$6:$GE$68,4,FALSE),0)</f>
        <v>0</v>
      </c>
      <c r="AM1140" s="93">
        <f>IFERROR(VLOOKUP(V1140,'Վարկանիշային չափորոշիչներ'!$G$6:$GE$68,4,FALSE),0)</f>
        <v>0</v>
      </c>
      <c r="AN1140" s="93">
        <f t="shared" si="286"/>
        <v>0</v>
      </c>
    </row>
    <row r="1141" spans="1:40" ht="24" outlineLevel="2">
      <c r="A1141" s="239">
        <v>1096</v>
      </c>
      <c r="B1141" s="239">
        <v>11003</v>
      </c>
      <c r="C1141" s="333" t="s">
        <v>1202</v>
      </c>
      <c r="D1141" s="247"/>
      <c r="E1141" s="255"/>
      <c r="F1141" s="241"/>
      <c r="G1141" s="242"/>
      <c r="H1141" s="242"/>
      <c r="I1141" s="112"/>
      <c r="J1141" s="112"/>
      <c r="K1141" s="94"/>
      <c r="L1141" s="94"/>
      <c r="M1141" s="94"/>
      <c r="N1141" s="94"/>
      <c r="O1141" s="94"/>
      <c r="P1141" s="94"/>
      <c r="Q1141" s="94"/>
      <c r="R1141" s="94"/>
      <c r="S1141" s="94"/>
      <c r="T1141" s="94"/>
      <c r="U1141" s="94"/>
      <c r="V1141" s="94"/>
      <c r="W1141" s="93">
        <f t="shared" si="292"/>
        <v>0</v>
      </c>
      <c r="X1141" s="108"/>
      <c r="Y1141" s="108"/>
      <c r="Z1141" s="108"/>
      <c r="AA1141" s="108"/>
      <c r="AB1141" s="93">
        <f>IFERROR(VLOOKUP(K1141,'Վարկանիշային չափորոշիչներ'!$G$6:$GE$68,4,FALSE),0)</f>
        <v>0</v>
      </c>
      <c r="AC1141" s="93">
        <f>IFERROR(VLOOKUP(L1141,'Վարկանիշային չափորոշիչներ'!$G$6:$GE$68,4,FALSE),0)</f>
        <v>0</v>
      </c>
      <c r="AD1141" s="93">
        <f>IFERROR(VLOOKUP(M1141,'Վարկանիշային չափորոշիչներ'!$G$6:$GE$68,4,FALSE),0)</f>
        <v>0</v>
      </c>
      <c r="AE1141" s="93">
        <f>IFERROR(VLOOKUP(N1141,'Վարկանիշային չափորոշիչներ'!$G$6:$GE$68,4,FALSE),0)</f>
        <v>0</v>
      </c>
      <c r="AF1141" s="93">
        <f>IFERROR(VLOOKUP(O1141,'Վարկանիշային չափորոշիչներ'!$G$6:$GE$68,4,FALSE),0)</f>
        <v>0</v>
      </c>
      <c r="AG1141" s="93">
        <f>IFERROR(VLOOKUP(P1141,'Վարկանիշային չափորոշիչներ'!$G$6:$GE$68,4,FALSE),0)</f>
        <v>0</v>
      </c>
      <c r="AH1141" s="93">
        <f>IFERROR(VLOOKUP(Q1141,'Վարկանիշային չափորոշիչներ'!$G$6:$GE$68,4,FALSE),0)</f>
        <v>0</v>
      </c>
      <c r="AI1141" s="93">
        <f>IFERROR(VLOOKUP(R1141,'Վարկանիշային չափորոշիչներ'!$G$6:$GE$68,4,FALSE),0)</f>
        <v>0</v>
      </c>
      <c r="AJ1141" s="93">
        <f>IFERROR(VLOOKUP(S1141,'Վարկանիշային չափորոշիչներ'!$G$6:$GE$68,4,FALSE),0)</f>
        <v>0</v>
      </c>
      <c r="AK1141" s="93">
        <f>IFERROR(VLOOKUP(T1141,'Վարկանիշային չափորոշիչներ'!$G$6:$GE$68,4,FALSE),0)</f>
        <v>0</v>
      </c>
      <c r="AL1141" s="93">
        <f>IFERROR(VLOOKUP(U1141,'Վարկանիշային չափորոշիչներ'!$G$6:$GE$68,4,FALSE),0)</f>
        <v>0</v>
      </c>
      <c r="AM1141" s="93">
        <f>IFERROR(VLOOKUP(V1141,'Վարկանիշային չափորոշիչներ'!$G$6:$GE$68,4,FALSE),0)</f>
        <v>0</v>
      </c>
      <c r="AN1141" s="93">
        <f t="shared" si="286"/>
        <v>0</v>
      </c>
    </row>
    <row r="1142" spans="1:40" outlineLevel="2">
      <c r="A1142" s="239">
        <v>1096</v>
      </c>
      <c r="B1142" s="239">
        <v>11004</v>
      </c>
      <c r="C1142" s="333" t="s">
        <v>1203</v>
      </c>
      <c r="D1142" s="240"/>
      <c r="E1142" s="240"/>
      <c r="F1142" s="241"/>
      <c r="G1142" s="242"/>
      <c r="H1142" s="242"/>
      <c r="I1142" s="112"/>
      <c r="J1142" s="112"/>
      <c r="K1142" s="94"/>
      <c r="L1142" s="94"/>
      <c r="M1142" s="94"/>
      <c r="N1142" s="94"/>
      <c r="O1142" s="94"/>
      <c r="P1142" s="94"/>
      <c r="Q1142" s="94"/>
      <c r="R1142" s="94"/>
      <c r="S1142" s="94"/>
      <c r="T1142" s="94"/>
      <c r="U1142" s="94"/>
      <c r="V1142" s="94"/>
      <c r="W1142" s="93">
        <f t="shared" si="292"/>
        <v>0</v>
      </c>
      <c r="X1142" s="108"/>
      <c r="Y1142" s="108"/>
      <c r="Z1142" s="108"/>
      <c r="AA1142" s="108"/>
      <c r="AB1142" s="93">
        <f>IFERROR(VLOOKUP(K1142,'Վարկանիշային չափորոշիչներ'!$G$6:$GE$68,4,FALSE),0)</f>
        <v>0</v>
      </c>
      <c r="AC1142" s="93">
        <f>IFERROR(VLOOKUP(L1142,'Վարկանիշային չափորոշիչներ'!$G$6:$GE$68,4,FALSE),0)</f>
        <v>0</v>
      </c>
      <c r="AD1142" s="93">
        <f>IFERROR(VLOOKUP(M1142,'Վարկանիշային չափորոշիչներ'!$G$6:$GE$68,4,FALSE),0)</f>
        <v>0</v>
      </c>
      <c r="AE1142" s="93">
        <f>IFERROR(VLOOKUP(N1142,'Վարկանիշային չափորոշիչներ'!$G$6:$GE$68,4,FALSE),0)</f>
        <v>0</v>
      </c>
      <c r="AF1142" s="93">
        <f>IFERROR(VLOOKUP(O1142,'Վարկանիշային չափորոշիչներ'!$G$6:$GE$68,4,FALSE),0)</f>
        <v>0</v>
      </c>
      <c r="AG1142" s="93">
        <f>IFERROR(VLOOKUP(P1142,'Վարկանիշային չափորոշիչներ'!$G$6:$GE$68,4,FALSE),0)</f>
        <v>0</v>
      </c>
      <c r="AH1142" s="93">
        <f>IFERROR(VLOOKUP(Q1142,'Վարկանիշային չափորոշիչներ'!$G$6:$GE$68,4,FALSE),0)</f>
        <v>0</v>
      </c>
      <c r="AI1142" s="93">
        <f>IFERROR(VLOOKUP(R1142,'Վարկանիշային չափորոշիչներ'!$G$6:$GE$68,4,FALSE),0)</f>
        <v>0</v>
      </c>
      <c r="AJ1142" s="93">
        <f>IFERROR(VLOOKUP(S1142,'Վարկանիշային չափորոշիչներ'!$G$6:$GE$68,4,FALSE),0)</f>
        <v>0</v>
      </c>
      <c r="AK1142" s="93">
        <f>IFERROR(VLOOKUP(T1142,'Վարկանիշային չափորոշիչներ'!$G$6:$GE$68,4,FALSE),0)</f>
        <v>0</v>
      </c>
      <c r="AL1142" s="93">
        <f>IFERROR(VLOOKUP(U1142,'Վարկանիշային չափորոշիչներ'!$G$6:$GE$68,4,FALSE),0)</f>
        <v>0</v>
      </c>
      <c r="AM1142" s="93">
        <f>IFERROR(VLOOKUP(V1142,'Վարկանիշային չափորոշիչներ'!$G$6:$GE$68,4,FALSE),0)</f>
        <v>0</v>
      </c>
      <c r="AN1142" s="93">
        <f t="shared" si="286"/>
        <v>0</v>
      </c>
    </row>
    <row r="1143" spans="1:40" outlineLevel="2">
      <c r="A1143" s="239">
        <v>1096</v>
      </c>
      <c r="B1143" s="239">
        <v>11009</v>
      </c>
      <c r="C1143" s="333" t="s">
        <v>1204</v>
      </c>
      <c r="D1143" s="247"/>
      <c r="E1143" s="247"/>
      <c r="F1143" s="241"/>
      <c r="G1143" s="242"/>
      <c r="H1143" s="242"/>
      <c r="I1143" s="112"/>
      <c r="J1143" s="112"/>
      <c r="K1143" s="94"/>
      <c r="L1143" s="94"/>
      <c r="M1143" s="94"/>
      <c r="N1143" s="94"/>
      <c r="O1143" s="94"/>
      <c r="P1143" s="94"/>
      <c r="Q1143" s="94"/>
      <c r="R1143" s="94"/>
      <c r="S1143" s="94"/>
      <c r="T1143" s="94"/>
      <c r="U1143" s="94"/>
      <c r="V1143" s="94"/>
      <c r="W1143" s="93">
        <f t="shared" si="292"/>
        <v>0</v>
      </c>
      <c r="X1143" s="108"/>
      <c r="Y1143" s="108"/>
      <c r="Z1143" s="108"/>
      <c r="AA1143" s="108"/>
      <c r="AB1143" s="93">
        <f>IFERROR(VLOOKUP(K1143,'Վարկանիշային չափորոշիչներ'!$G$6:$GE$68,4,FALSE),0)</f>
        <v>0</v>
      </c>
      <c r="AC1143" s="93">
        <f>IFERROR(VLOOKUP(L1143,'Վարկանիշային չափորոշիչներ'!$G$6:$GE$68,4,FALSE),0)</f>
        <v>0</v>
      </c>
      <c r="AD1143" s="93">
        <f>IFERROR(VLOOKUP(M1143,'Վարկանիշային չափորոշիչներ'!$G$6:$GE$68,4,FALSE),0)</f>
        <v>0</v>
      </c>
      <c r="AE1143" s="93">
        <f>IFERROR(VLOOKUP(N1143,'Վարկանիշային չափորոշիչներ'!$G$6:$GE$68,4,FALSE),0)</f>
        <v>0</v>
      </c>
      <c r="AF1143" s="93">
        <f>IFERROR(VLOOKUP(O1143,'Վարկանիշային չափորոշիչներ'!$G$6:$GE$68,4,FALSE),0)</f>
        <v>0</v>
      </c>
      <c r="AG1143" s="93">
        <f>IFERROR(VLOOKUP(P1143,'Վարկանիշային չափորոշիչներ'!$G$6:$GE$68,4,FALSE),0)</f>
        <v>0</v>
      </c>
      <c r="AH1143" s="93">
        <f>IFERROR(VLOOKUP(Q1143,'Վարկանիշային չափորոշիչներ'!$G$6:$GE$68,4,FALSE),0)</f>
        <v>0</v>
      </c>
      <c r="AI1143" s="93">
        <f>IFERROR(VLOOKUP(R1143,'Վարկանիշային չափորոշիչներ'!$G$6:$GE$68,4,FALSE),0)</f>
        <v>0</v>
      </c>
      <c r="AJ1143" s="93">
        <f>IFERROR(VLOOKUP(S1143,'Վարկանիշային չափորոշիչներ'!$G$6:$GE$68,4,FALSE),0)</f>
        <v>0</v>
      </c>
      <c r="AK1143" s="93">
        <f>IFERROR(VLOOKUP(T1143,'Վարկանիշային չափորոշիչներ'!$G$6:$GE$68,4,FALSE),0)</f>
        <v>0</v>
      </c>
      <c r="AL1143" s="93">
        <f>IFERROR(VLOOKUP(U1143,'Վարկանիշային չափորոշիչներ'!$G$6:$GE$68,4,FALSE),0)</f>
        <v>0</v>
      </c>
      <c r="AM1143" s="93">
        <f>IFERROR(VLOOKUP(V1143,'Վարկանիշային չափորոշիչներ'!$G$6:$GE$68,4,FALSE),0)</f>
        <v>0</v>
      </c>
      <c r="AN1143" s="93">
        <f t="shared" si="286"/>
        <v>0</v>
      </c>
    </row>
    <row r="1144" spans="1:40" ht="24" outlineLevel="2">
      <c r="A1144" s="239">
        <v>1096</v>
      </c>
      <c r="B1144" s="239">
        <v>31005</v>
      </c>
      <c r="C1144" s="333" t="s">
        <v>1205</v>
      </c>
      <c r="D1144" s="247"/>
      <c r="E1144" s="247"/>
      <c r="F1144" s="241"/>
      <c r="G1144" s="242"/>
      <c r="H1144" s="242"/>
      <c r="I1144" s="112"/>
      <c r="J1144" s="112"/>
      <c r="K1144" s="94"/>
      <c r="L1144" s="94"/>
      <c r="M1144" s="94"/>
      <c r="N1144" s="94"/>
      <c r="O1144" s="94"/>
      <c r="P1144" s="94"/>
      <c r="Q1144" s="94"/>
      <c r="R1144" s="94"/>
      <c r="S1144" s="94"/>
      <c r="T1144" s="94"/>
      <c r="U1144" s="94"/>
      <c r="V1144" s="94"/>
      <c r="W1144" s="93">
        <f t="shared" si="292"/>
        <v>0</v>
      </c>
      <c r="X1144" s="108"/>
      <c r="Y1144" s="108"/>
      <c r="Z1144" s="108"/>
      <c r="AA1144" s="108"/>
      <c r="AB1144" s="93">
        <f>IFERROR(VLOOKUP(K1144,'Վարկանիշային չափորոշիչներ'!$G$6:$GE$68,4,FALSE),0)</f>
        <v>0</v>
      </c>
      <c r="AC1144" s="93">
        <f>IFERROR(VLOOKUP(L1144,'Վարկանիշային չափորոշիչներ'!$G$6:$GE$68,4,FALSE),0)</f>
        <v>0</v>
      </c>
      <c r="AD1144" s="93">
        <f>IFERROR(VLOOKUP(M1144,'Վարկանիշային չափորոշիչներ'!$G$6:$GE$68,4,FALSE),0)</f>
        <v>0</v>
      </c>
      <c r="AE1144" s="93">
        <f>IFERROR(VLOOKUP(N1144,'Վարկանիշային չափորոշիչներ'!$G$6:$GE$68,4,FALSE),0)</f>
        <v>0</v>
      </c>
      <c r="AF1144" s="93">
        <f>IFERROR(VLOOKUP(O1144,'Վարկանիշային չափորոշիչներ'!$G$6:$GE$68,4,FALSE),0)</f>
        <v>0</v>
      </c>
      <c r="AG1144" s="93">
        <f>IFERROR(VLOOKUP(P1144,'Վարկանիշային չափորոշիչներ'!$G$6:$GE$68,4,FALSE),0)</f>
        <v>0</v>
      </c>
      <c r="AH1144" s="93">
        <f>IFERROR(VLOOKUP(Q1144,'Վարկանիշային չափորոշիչներ'!$G$6:$GE$68,4,FALSE),0)</f>
        <v>0</v>
      </c>
      <c r="AI1144" s="93">
        <f>IFERROR(VLOOKUP(R1144,'Վարկանիշային չափորոշիչներ'!$G$6:$GE$68,4,FALSE),0)</f>
        <v>0</v>
      </c>
      <c r="AJ1144" s="93">
        <f>IFERROR(VLOOKUP(S1144,'Վարկանիշային չափորոշիչներ'!$G$6:$GE$68,4,FALSE),0)</f>
        <v>0</v>
      </c>
      <c r="AK1144" s="93">
        <f>IFERROR(VLOOKUP(T1144,'Վարկանիշային չափորոշիչներ'!$G$6:$GE$68,4,FALSE),0)</f>
        <v>0</v>
      </c>
      <c r="AL1144" s="93">
        <f>IFERROR(VLOOKUP(U1144,'Վարկանիշային չափորոշիչներ'!$G$6:$GE$68,4,FALSE),0)</f>
        <v>0</v>
      </c>
      <c r="AM1144" s="93">
        <f>IFERROR(VLOOKUP(V1144,'Վարկանիշային չափորոշիչներ'!$G$6:$GE$68,4,FALSE),0)</f>
        <v>0</v>
      </c>
      <c r="AN1144" s="93">
        <f t="shared" si="286"/>
        <v>0</v>
      </c>
    </row>
    <row r="1145" spans="1:40" ht="24" outlineLevel="2">
      <c r="A1145" s="239">
        <v>1096</v>
      </c>
      <c r="B1145" s="239">
        <v>31003</v>
      </c>
      <c r="C1145" s="333" t="s">
        <v>1206</v>
      </c>
      <c r="D1145" s="247"/>
      <c r="E1145" s="247"/>
      <c r="F1145" s="241"/>
      <c r="G1145" s="242"/>
      <c r="H1145" s="242"/>
      <c r="I1145" s="112"/>
      <c r="J1145" s="112"/>
      <c r="K1145" s="94"/>
      <c r="L1145" s="94"/>
      <c r="M1145" s="94"/>
      <c r="N1145" s="94"/>
      <c r="O1145" s="94"/>
      <c r="P1145" s="94"/>
      <c r="Q1145" s="94"/>
      <c r="R1145" s="94"/>
      <c r="S1145" s="94"/>
      <c r="T1145" s="94"/>
      <c r="U1145" s="94"/>
      <c r="V1145" s="94"/>
      <c r="W1145" s="93">
        <f t="shared" si="292"/>
        <v>0</v>
      </c>
      <c r="X1145" s="108"/>
      <c r="Y1145" s="108"/>
      <c r="Z1145" s="108"/>
      <c r="AA1145" s="108"/>
      <c r="AB1145" s="93">
        <f>IFERROR(VLOOKUP(K1145,'Վարկանիշային չափորոշիչներ'!$G$6:$GE$68,4,FALSE),0)</f>
        <v>0</v>
      </c>
      <c r="AC1145" s="93">
        <f>IFERROR(VLOOKUP(L1145,'Վարկանիշային չափորոշիչներ'!$G$6:$GE$68,4,FALSE),0)</f>
        <v>0</v>
      </c>
      <c r="AD1145" s="93">
        <f>IFERROR(VLOOKUP(M1145,'Վարկանիշային չափորոշիչներ'!$G$6:$GE$68,4,FALSE),0)</f>
        <v>0</v>
      </c>
      <c r="AE1145" s="93">
        <f>IFERROR(VLOOKUP(N1145,'Վարկանիշային չափորոշիչներ'!$G$6:$GE$68,4,FALSE),0)</f>
        <v>0</v>
      </c>
      <c r="AF1145" s="93">
        <f>IFERROR(VLOOKUP(O1145,'Վարկանիշային չափորոշիչներ'!$G$6:$GE$68,4,FALSE),0)</f>
        <v>0</v>
      </c>
      <c r="AG1145" s="93">
        <f>IFERROR(VLOOKUP(P1145,'Վարկանիշային չափորոշիչներ'!$G$6:$GE$68,4,FALSE),0)</f>
        <v>0</v>
      </c>
      <c r="AH1145" s="93">
        <f>IFERROR(VLOOKUP(Q1145,'Վարկանիշային չափորոշիչներ'!$G$6:$GE$68,4,FALSE),0)</f>
        <v>0</v>
      </c>
      <c r="AI1145" s="93">
        <f>IFERROR(VLOOKUP(R1145,'Վարկանիշային չափորոշիչներ'!$G$6:$GE$68,4,FALSE),0)</f>
        <v>0</v>
      </c>
      <c r="AJ1145" s="93">
        <f>IFERROR(VLOOKUP(S1145,'Վարկանիշային չափորոշիչներ'!$G$6:$GE$68,4,FALSE),0)</f>
        <v>0</v>
      </c>
      <c r="AK1145" s="93">
        <f>IFERROR(VLOOKUP(T1145,'Վարկանիշային չափորոշիչներ'!$G$6:$GE$68,4,FALSE),0)</f>
        <v>0</v>
      </c>
      <c r="AL1145" s="93">
        <f>IFERROR(VLOOKUP(U1145,'Վարկանիշային չափորոշիչներ'!$G$6:$GE$68,4,FALSE),0)</f>
        <v>0</v>
      </c>
      <c r="AM1145" s="93">
        <f>IFERROR(VLOOKUP(V1145,'Վարկանիշային չափորոշիչներ'!$G$6:$GE$68,4,FALSE),0)</f>
        <v>0</v>
      </c>
      <c r="AN1145" s="93">
        <f t="shared" si="286"/>
        <v>0</v>
      </c>
    </row>
    <row r="1146" spans="1:40" outlineLevel="1">
      <c r="A1146" s="243">
        <v>9999</v>
      </c>
      <c r="B1146" s="239"/>
      <c r="C1146" s="333" t="s">
        <v>104</v>
      </c>
      <c r="D1146" s="247"/>
      <c r="E1146" s="240"/>
      <c r="F1146" s="241"/>
      <c r="G1146" s="242"/>
      <c r="H1146" s="242"/>
      <c r="I1146" s="112"/>
      <c r="J1146" s="112"/>
      <c r="K1146" s="94"/>
      <c r="L1146" s="94"/>
      <c r="M1146" s="94"/>
      <c r="N1146" s="94"/>
      <c r="O1146" s="94"/>
      <c r="P1146" s="94"/>
      <c r="Q1146" s="94"/>
      <c r="R1146" s="94"/>
      <c r="S1146" s="94"/>
      <c r="T1146" s="94"/>
      <c r="U1146" s="94"/>
      <c r="V1146" s="94"/>
      <c r="W1146" s="93">
        <f t="shared" si="292"/>
        <v>0</v>
      </c>
      <c r="X1146" s="108"/>
      <c r="Y1146" s="108"/>
      <c r="Z1146" s="108"/>
      <c r="AA1146" s="108"/>
      <c r="AB1146" s="93">
        <f>IFERROR(VLOOKUP(K1146,'Վարկանիշային չափորոշիչներ'!$G$6:$GE$68,4,FALSE),0)</f>
        <v>0</v>
      </c>
      <c r="AC1146" s="93">
        <f>IFERROR(VLOOKUP(L1146,'Վարկանիշային չափորոշիչներ'!$G$6:$GE$68,4,FALSE),0)</f>
        <v>0</v>
      </c>
      <c r="AD1146" s="93">
        <f>IFERROR(VLOOKUP(M1146,'Վարկանիշային չափորոշիչներ'!$G$6:$GE$68,4,FALSE),0)</f>
        <v>0</v>
      </c>
      <c r="AE1146" s="93">
        <f>IFERROR(VLOOKUP(N1146,'Վարկանիշային չափորոշիչներ'!$G$6:$GE$68,4,FALSE),0)</f>
        <v>0</v>
      </c>
      <c r="AF1146" s="93">
        <f>IFERROR(VLOOKUP(O1146,'Վարկանիշային չափորոշիչներ'!$G$6:$GE$68,4,FALSE),0)</f>
        <v>0</v>
      </c>
      <c r="AG1146" s="93">
        <f>IFERROR(VLOOKUP(P1146,'Վարկանիշային չափորոշիչներ'!$G$6:$GE$68,4,FALSE),0)</f>
        <v>0</v>
      </c>
      <c r="AH1146" s="93">
        <f>IFERROR(VLOOKUP(Q1146,'Վարկանիշային չափորոշիչներ'!$G$6:$GE$68,4,FALSE),0)</f>
        <v>0</v>
      </c>
      <c r="AI1146" s="93">
        <f>IFERROR(VLOOKUP(R1146,'Վարկանիշային չափորոշիչներ'!$G$6:$GE$68,4,FALSE),0)</f>
        <v>0</v>
      </c>
      <c r="AJ1146" s="93">
        <f>IFERROR(VLOOKUP(S1146,'Վարկանիշային չափորոշիչներ'!$G$6:$GE$68,4,FALSE),0)</f>
        <v>0</v>
      </c>
      <c r="AK1146" s="93">
        <f>IFERROR(VLOOKUP(T1146,'Վարկանիշային չափորոշիչներ'!$G$6:$GE$68,4,FALSE),0)</f>
        <v>0</v>
      </c>
      <c r="AL1146" s="93">
        <f>IFERROR(VLOOKUP(U1146,'Վարկանիշային չափորոշիչներ'!$G$6:$GE$68,4,FALSE),0)</f>
        <v>0</v>
      </c>
      <c r="AM1146" s="93">
        <f>IFERROR(VLOOKUP(V1146,'Վարկանիշային չափորոշիչներ'!$G$6:$GE$68,4,FALSE),0)</f>
        <v>0</v>
      </c>
      <c r="AN1146" s="93">
        <f t="shared" si="286"/>
        <v>0</v>
      </c>
    </row>
    <row r="1147" spans="1:40">
      <c r="A1147" s="244" t="s">
        <v>0</v>
      </c>
      <c r="B1147" s="283"/>
      <c r="C1147" s="385" t="s">
        <v>1207</v>
      </c>
      <c r="D1147" s="245">
        <f>D1148+D1151</f>
        <v>0</v>
      </c>
      <c r="E1147" s="245">
        <f>E1148+E1151</f>
        <v>0</v>
      </c>
      <c r="F1147" s="246">
        <f t="shared" ref="F1147:H1147" si="293">F1148+F1151</f>
        <v>0</v>
      </c>
      <c r="G1147" s="246">
        <f t="shared" si="293"/>
        <v>0</v>
      </c>
      <c r="H1147" s="246">
        <f t="shared" si="293"/>
        <v>0</v>
      </c>
      <c r="I1147" s="113" t="s">
        <v>79</v>
      </c>
      <c r="J1147" s="113" t="s">
        <v>79</v>
      </c>
      <c r="K1147" s="113" t="s">
        <v>79</v>
      </c>
      <c r="L1147" s="113" t="s">
        <v>79</v>
      </c>
      <c r="M1147" s="113" t="s">
        <v>79</v>
      </c>
      <c r="N1147" s="113" t="s">
        <v>79</v>
      </c>
      <c r="O1147" s="113" t="s">
        <v>79</v>
      </c>
      <c r="P1147" s="113" t="s">
        <v>79</v>
      </c>
      <c r="Q1147" s="113" t="s">
        <v>79</v>
      </c>
      <c r="R1147" s="113" t="s">
        <v>79</v>
      </c>
      <c r="S1147" s="113" t="s">
        <v>79</v>
      </c>
      <c r="T1147" s="113" t="s">
        <v>79</v>
      </c>
      <c r="U1147" s="113" t="s">
        <v>79</v>
      </c>
      <c r="V1147" s="113" t="s">
        <v>79</v>
      </c>
      <c r="W1147" s="113" t="s">
        <v>79</v>
      </c>
      <c r="X1147" s="108"/>
      <c r="Y1147" s="108"/>
      <c r="Z1147" s="108"/>
      <c r="AA1147" s="108"/>
      <c r="AB1147" s="93">
        <f>IFERROR(VLOOKUP(K1147,'Վարկանիշային չափորոշիչներ'!$G$6:$GE$68,4,FALSE),0)</f>
        <v>0</v>
      </c>
      <c r="AC1147" s="93">
        <f>IFERROR(VLOOKUP(L1147,'Վարկանիշային չափորոշիչներ'!$G$6:$GE$68,4,FALSE),0)</f>
        <v>0</v>
      </c>
      <c r="AD1147" s="93">
        <f>IFERROR(VLOOKUP(M1147,'Վարկանիշային չափորոշիչներ'!$G$6:$GE$68,4,FALSE),0)</f>
        <v>0</v>
      </c>
      <c r="AE1147" s="93">
        <f>IFERROR(VLOOKUP(N1147,'Վարկանիշային չափորոշիչներ'!$G$6:$GE$68,4,FALSE),0)</f>
        <v>0</v>
      </c>
      <c r="AF1147" s="93">
        <f>IFERROR(VLOOKUP(O1147,'Վարկանիշային չափորոշիչներ'!$G$6:$GE$68,4,FALSE),0)</f>
        <v>0</v>
      </c>
      <c r="AG1147" s="93">
        <f>IFERROR(VLOOKUP(P1147,'Վարկանիշային չափորոշիչներ'!$G$6:$GE$68,4,FALSE),0)</f>
        <v>0</v>
      </c>
      <c r="AH1147" s="93">
        <f>IFERROR(VLOOKUP(Q1147,'Վարկանիշային չափորոշիչներ'!$G$6:$GE$68,4,FALSE),0)</f>
        <v>0</v>
      </c>
      <c r="AI1147" s="93">
        <f>IFERROR(VLOOKUP(R1147,'Վարկանիշային չափորոշիչներ'!$G$6:$GE$68,4,FALSE),0)</f>
        <v>0</v>
      </c>
      <c r="AJ1147" s="93">
        <f>IFERROR(VLOOKUP(S1147,'Վարկանիշային չափորոշիչներ'!$G$6:$GE$68,4,FALSE),0)</f>
        <v>0</v>
      </c>
      <c r="AK1147" s="93">
        <f>IFERROR(VLOOKUP(T1147,'Վարկանիշային չափորոշիչներ'!$G$6:$GE$68,4,FALSE),0)</f>
        <v>0</v>
      </c>
      <c r="AL1147" s="93">
        <f>IFERROR(VLOOKUP(U1147,'Վարկանիշային չափորոշիչներ'!$G$6:$GE$68,4,FALSE),0)</f>
        <v>0</v>
      </c>
      <c r="AM1147" s="93">
        <f>IFERROR(VLOOKUP(V1147,'Վարկանիշային չափորոշիչներ'!$G$6:$GE$68,4,FALSE),0)</f>
        <v>0</v>
      </c>
      <c r="AN1147" s="93">
        <f t="shared" si="286"/>
        <v>0</v>
      </c>
    </row>
    <row r="1148" spans="1:40" outlineLevel="1">
      <c r="A1148" s="236">
        <v>1034</v>
      </c>
      <c r="B1148" s="283"/>
      <c r="C1148" s="366" t="s">
        <v>1208</v>
      </c>
      <c r="D1148" s="237">
        <f>SUM(D1149:D1150)</f>
        <v>0</v>
      </c>
      <c r="E1148" s="237">
        <f>SUM(E1149:E1150)</f>
        <v>0</v>
      </c>
      <c r="F1148" s="238">
        <f t="shared" ref="F1148:H1148" si="294">SUM(F1149:F1150)</f>
        <v>0</v>
      </c>
      <c r="G1148" s="238">
        <f t="shared" si="294"/>
        <v>0</v>
      </c>
      <c r="H1148" s="238">
        <f t="shared" si="294"/>
        <v>0</v>
      </c>
      <c r="I1148" s="114" t="s">
        <v>79</v>
      </c>
      <c r="J1148" s="114" t="s">
        <v>79</v>
      </c>
      <c r="K1148" s="114" t="s">
        <v>79</v>
      </c>
      <c r="L1148" s="114" t="s">
        <v>79</v>
      </c>
      <c r="M1148" s="114" t="s">
        <v>79</v>
      </c>
      <c r="N1148" s="114" t="s">
        <v>79</v>
      </c>
      <c r="O1148" s="114" t="s">
        <v>79</v>
      </c>
      <c r="P1148" s="114" t="s">
        <v>79</v>
      </c>
      <c r="Q1148" s="114" t="s">
        <v>79</v>
      </c>
      <c r="R1148" s="114" t="s">
        <v>79</v>
      </c>
      <c r="S1148" s="114" t="s">
        <v>79</v>
      </c>
      <c r="T1148" s="114" t="s">
        <v>79</v>
      </c>
      <c r="U1148" s="114" t="s">
        <v>79</v>
      </c>
      <c r="V1148" s="114" t="s">
        <v>79</v>
      </c>
      <c r="W1148" s="114" t="s">
        <v>79</v>
      </c>
      <c r="X1148" s="108"/>
      <c r="Y1148" s="108"/>
      <c r="Z1148" s="108"/>
      <c r="AA1148" s="108"/>
      <c r="AB1148" s="93">
        <f>IFERROR(VLOOKUP(K1148,'Վարկանիշային չափորոշիչներ'!$G$6:$GE$68,4,FALSE),0)</f>
        <v>0</v>
      </c>
      <c r="AC1148" s="93">
        <f>IFERROR(VLOOKUP(L1148,'Վարկանիշային չափորոշիչներ'!$G$6:$GE$68,4,FALSE),0)</f>
        <v>0</v>
      </c>
      <c r="AD1148" s="93">
        <f>IFERROR(VLOOKUP(M1148,'Վարկանիշային չափորոշիչներ'!$G$6:$GE$68,4,FALSE),0)</f>
        <v>0</v>
      </c>
      <c r="AE1148" s="93">
        <f>IFERROR(VLOOKUP(N1148,'Վարկանիշային չափորոշիչներ'!$G$6:$GE$68,4,FALSE),0)</f>
        <v>0</v>
      </c>
      <c r="AF1148" s="93">
        <f>IFERROR(VLOOKUP(O1148,'Վարկանիշային չափորոշիչներ'!$G$6:$GE$68,4,FALSE),0)</f>
        <v>0</v>
      </c>
      <c r="AG1148" s="93">
        <f>IFERROR(VLOOKUP(P1148,'Վարկանիշային չափորոշիչներ'!$G$6:$GE$68,4,FALSE),0)</f>
        <v>0</v>
      </c>
      <c r="AH1148" s="93">
        <f>IFERROR(VLOOKUP(Q1148,'Վարկանիշային չափորոշիչներ'!$G$6:$GE$68,4,FALSE),0)</f>
        <v>0</v>
      </c>
      <c r="AI1148" s="93">
        <f>IFERROR(VLOOKUP(R1148,'Վարկանիշային չափորոշիչներ'!$G$6:$GE$68,4,FALSE),0)</f>
        <v>0</v>
      </c>
      <c r="AJ1148" s="93">
        <f>IFERROR(VLOOKUP(S1148,'Վարկանիշային չափորոշիչներ'!$G$6:$GE$68,4,FALSE),0)</f>
        <v>0</v>
      </c>
      <c r="AK1148" s="93">
        <f>IFERROR(VLOOKUP(T1148,'Վարկանիշային չափորոշիչներ'!$G$6:$GE$68,4,FALSE),0)</f>
        <v>0</v>
      </c>
      <c r="AL1148" s="93">
        <f>IFERROR(VLOOKUP(U1148,'Վարկանիշային չափորոշիչներ'!$G$6:$GE$68,4,FALSE),0)</f>
        <v>0</v>
      </c>
      <c r="AM1148" s="93">
        <f>IFERROR(VLOOKUP(V1148,'Վարկանիշային չափորոշիչներ'!$G$6:$GE$68,4,FALSE),0)</f>
        <v>0</v>
      </c>
      <c r="AN1148" s="93">
        <f t="shared" si="286"/>
        <v>0</v>
      </c>
    </row>
    <row r="1149" spans="1:40" ht="36" outlineLevel="2">
      <c r="A1149" s="239">
        <v>1034</v>
      </c>
      <c r="B1149" s="239">
        <v>11001</v>
      </c>
      <c r="C1149" s="333" t="s">
        <v>1209</v>
      </c>
      <c r="D1149" s="247"/>
      <c r="E1149" s="247"/>
      <c r="F1149" s="241"/>
      <c r="G1149" s="242"/>
      <c r="H1149" s="242"/>
      <c r="I1149" s="112"/>
      <c r="J1149" s="112"/>
      <c r="K1149" s="94"/>
      <c r="L1149" s="94"/>
      <c r="M1149" s="94"/>
      <c r="N1149" s="94"/>
      <c r="O1149" s="94"/>
      <c r="P1149" s="94"/>
      <c r="Q1149" s="94"/>
      <c r="R1149" s="94"/>
      <c r="S1149" s="94"/>
      <c r="T1149" s="94"/>
      <c r="U1149" s="94"/>
      <c r="V1149" s="94"/>
      <c r="W1149" s="93">
        <f>AN1149</f>
        <v>0</v>
      </c>
      <c r="X1149" s="108"/>
      <c r="Y1149" s="108"/>
      <c r="Z1149" s="108"/>
      <c r="AA1149" s="108"/>
      <c r="AB1149" s="93">
        <f>IFERROR(VLOOKUP(K1149,'Վարկանիշային չափորոշիչներ'!$G$6:$GE$68,4,FALSE),0)</f>
        <v>0</v>
      </c>
      <c r="AC1149" s="93">
        <f>IFERROR(VLOOKUP(L1149,'Վարկանիշային չափորոշիչներ'!$G$6:$GE$68,4,FALSE),0)</f>
        <v>0</v>
      </c>
      <c r="AD1149" s="93">
        <f>IFERROR(VLOOKUP(M1149,'Վարկանիշային չափորոշիչներ'!$G$6:$GE$68,4,FALSE),0)</f>
        <v>0</v>
      </c>
      <c r="AE1149" s="93">
        <f>IFERROR(VLOOKUP(N1149,'Վարկանիշային չափորոշիչներ'!$G$6:$GE$68,4,FALSE),0)</f>
        <v>0</v>
      </c>
      <c r="AF1149" s="93">
        <f>IFERROR(VLOOKUP(O1149,'Վարկանիշային չափորոշիչներ'!$G$6:$GE$68,4,FALSE),0)</f>
        <v>0</v>
      </c>
      <c r="AG1149" s="93">
        <f>IFERROR(VLOOKUP(P1149,'Վարկանիշային չափորոշիչներ'!$G$6:$GE$68,4,FALSE),0)</f>
        <v>0</v>
      </c>
      <c r="AH1149" s="93">
        <f>IFERROR(VLOOKUP(Q1149,'Վարկանիշային չափորոշիչներ'!$G$6:$GE$68,4,FALSE),0)</f>
        <v>0</v>
      </c>
      <c r="AI1149" s="93">
        <f>IFERROR(VLOOKUP(R1149,'Վարկանիշային չափորոշիչներ'!$G$6:$GE$68,4,FALSE),0)</f>
        <v>0</v>
      </c>
      <c r="AJ1149" s="93">
        <f>IFERROR(VLOOKUP(S1149,'Վարկանիշային չափորոշիչներ'!$G$6:$GE$68,4,FALSE),0)</f>
        <v>0</v>
      </c>
      <c r="AK1149" s="93">
        <f>IFERROR(VLOOKUP(T1149,'Վարկանիշային չափորոշիչներ'!$G$6:$GE$68,4,FALSE),0)</f>
        <v>0</v>
      </c>
      <c r="AL1149" s="93">
        <f>IFERROR(VLOOKUP(U1149,'Վարկանիշային չափորոշիչներ'!$G$6:$GE$68,4,FALSE),0)</f>
        <v>0</v>
      </c>
      <c r="AM1149" s="93">
        <f>IFERROR(VLOOKUP(V1149,'Վարկանիշային չափորոշիչներ'!$G$6:$GE$68,4,FALSE),0)</f>
        <v>0</v>
      </c>
      <c r="AN1149" s="93">
        <f t="shared" si="286"/>
        <v>0</v>
      </c>
    </row>
    <row r="1150" spans="1:40" ht="36" outlineLevel="2">
      <c r="A1150" s="239">
        <v>1034</v>
      </c>
      <c r="B1150" s="239">
        <v>31002</v>
      </c>
      <c r="C1150" s="333" t="s">
        <v>1210</v>
      </c>
      <c r="D1150" s="285"/>
      <c r="E1150" s="263"/>
      <c r="F1150" s="241"/>
      <c r="G1150" s="242"/>
      <c r="H1150" s="242"/>
      <c r="I1150" s="112"/>
      <c r="J1150" s="112"/>
      <c r="K1150" s="94"/>
      <c r="L1150" s="94"/>
      <c r="M1150" s="94"/>
      <c r="N1150" s="94"/>
      <c r="O1150" s="94"/>
      <c r="P1150" s="94"/>
      <c r="Q1150" s="94"/>
      <c r="R1150" s="94"/>
      <c r="S1150" s="94"/>
      <c r="T1150" s="94"/>
      <c r="U1150" s="94"/>
      <c r="V1150" s="94"/>
      <c r="W1150" s="93">
        <f>AN1150</f>
        <v>0</v>
      </c>
      <c r="X1150" s="108"/>
      <c r="Y1150" s="108"/>
      <c r="Z1150" s="108"/>
      <c r="AA1150" s="108"/>
      <c r="AB1150" s="93">
        <f>IFERROR(VLOOKUP(K1150,'Վարկանիշային չափորոշիչներ'!$G$6:$GE$68,4,FALSE),0)</f>
        <v>0</v>
      </c>
      <c r="AC1150" s="93">
        <f>IFERROR(VLOOKUP(L1150,'Վարկանիշային չափորոշիչներ'!$G$6:$GE$68,4,FALSE),0)</f>
        <v>0</v>
      </c>
      <c r="AD1150" s="93">
        <f>IFERROR(VLOOKUP(M1150,'Վարկանիշային չափորոշիչներ'!$G$6:$GE$68,4,FALSE),0)</f>
        <v>0</v>
      </c>
      <c r="AE1150" s="93">
        <f>IFERROR(VLOOKUP(N1150,'Վարկանիշային չափորոշիչներ'!$G$6:$GE$68,4,FALSE),0)</f>
        <v>0</v>
      </c>
      <c r="AF1150" s="93">
        <f>IFERROR(VLOOKUP(O1150,'Վարկանիշային չափորոշիչներ'!$G$6:$GE$68,4,FALSE),0)</f>
        <v>0</v>
      </c>
      <c r="AG1150" s="93">
        <f>IFERROR(VLOOKUP(P1150,'Վարկանիշային չափորոշիչներ'!$G$6:$GE$68,4,FALSE),0)</f>
        <v>0</v>
      </c>
      <c r="AH1150" s="93">
        <f>IFERROR(VLOOKUP(Q1150,'Վարկանիշային չափորոշիչներ'!$G$6:$GE$68,4,FALSE),0)</f>
        <v>0</v>
      </c>
      <c r="AI1150" s="93">
        <f>IFERROR(VLOOKUP(R1150,'Վարկանիշային չափորոշիչներ'!$G$6:$GE$68,4,FALSE),0)</f>
        <v>0</v>
      </c>
      <c r="AJ1150" s="93">
        <f>IFERROR(VLOOKUP(S1150,'Վարկանիշային չափորոշիչներ'!$G$6:$GE$68,4,FALSE),0)</f>
        <v>0</v>
      </c>
      <c r="AK1150" s="93">
        <f>IFERROR(VLOOKUP(T1150,'Վարկանիշային չափորոշիչներ'!$G$6:$GE$68,4,FALSE),0)</f>
        <v>0</v>
      </c>
      <c r="AL1150" s="93">
        <f>IFERROR(VLOOKUP(U1150,'Վարկանիշային չափորոշիչներ'!$G$6:$GE$68,4,FALSE),0)</f>
        <v>0</v>
      </c>
      <c r="AM1150" s="93">
        <f>IFERROR(VLOOKUP(V1150,'Վարկանիշային չափորոշիչներ'!$G$6:$GE$68,4,FALSE),0)</f>
        <v>0</v>
      </c>
      <c r="AN1150" s="93">
        <f t="shared" si="286"/>
        <v>0</v>
      </c>
    </row>
    <row r="1151" spans="1:40" outlineLevel="1">
      <c r="A1151" s="243">
        <v>9999</v>
      </c>
      <c r="B1151" s="239"/>
      <c r="C1151" s="386" t="s">
        <v>104</v>
      </c>
      <c r="D1151" s="247"/>
      <c r="E1151" s="324"/>
      <c r="F1151" s="241"/>
      <c r="G1151" s="242"/>
      <c r="H1151" s="242"/>
      <c r="I1151" s="112"/>
      <c r="J1151" s="112"/>
      <c r="K1151" s="94"/>
      <c r="L1151" s="94"/>
      <c r="M1151" s="94"/>
      <c r="N1151" s="94"/>
      <c r="O1151" s="94"/>
      <c r="P1151" s="94"/>
      <c r="Q1151" s="94"/>
      <c r="R1151" s="94"/>
      <c r="S1151" s="94"/>
      <c r="T1151" s="94"/>
      <c r="U1151" s="94"/>
      <c r="V1151" s="94"/>
      <c r="W1151" s="93">
        <f>AN1151</f>
        <v>0</v>
      </c>
      <c r="X1151" s="108"/>
      <c r="Y1151" s="108"/>
      <c r="Z1151" s="108"/>
      <c r="AA1151" s="108"/>
      <c r="AB1151" s="93">
        <f>IFERROR(VLOOKUP(K1151,'Վարկանիշային չափորոշիչներ'!$G$6:$GE$68,4,FALSE),0)</f>
        <v>0</v>
      </c>
      <c r="AC1151" s="93">
        <f>IFERROR(VLOOKUP(L1151,'Վարկանիշային չափորոշիչներ'!$G$6:$GE$68,4,FALSE),0)</f>
        <v>0</v>
      </c>
      <c r="AD1151" s="93">
        <f>IFERROR(VLOOKUP(M1151,'Վարկանիշային չափորոշիչներ'!$G$6:$GE$68,4,FALSE),0)</f>
        <v>0</v>
      </c>
      <c r="AE1151" s="93">
        <f>IFERROR(VLOOKUP(N1151,'Վարկանիշային չափորոշիչներ'!$G$6:$GE$68,4,FALSE),0)</f>
        <v>0</v>
      </c>
      <c r="AF1151" s="93">
        <f>IFERROR(VLOOKUP(O1151,'Վարկանիշային չափորոշիչներ'!$G$6:$GE$68,4,FALSE),0)</f>
        <v>0</v>
      </c>
      <c r="AG1151" s="93">
        <f>IFERROR(VLOOKUP(P1151,'Վարկանիշային չափորոշիչներ'!$G$6:$GE$68,4,FALSE),0)</f>
        <v>0</v>
      </c>
      <c r="AH1151" s="93">
        <f>IFERROR(VLOOKUP(Q1151,'Վարկանիշային չափորոշիչներ'!$G$6:$GE$68,4,FALSE),0)</f>
        <v>0</v>
      </c>
      <c r="AI1151" s="93">
        <f>IFERROR(VLOOKUP(R1151,'Վարկանիշային չափորոշիչներ'!$G$6:$GE$68,4,FALSE),0)</f>
        <v>0</v>
      </c>
      <c r="AJ1151" s="93">
        <f>IFERROR(VLOOKUP(S1151,'Վարկանիշային չափորոշիչներ'!$G$6:$GE$68,4,FALSE),0)</f>
        <v>0</v>
      </c>
      <c r="AK1151" s="93">
        <f>IFERROR(VLOOKUP(T1151,'Վարկանիշային չափորոշիչներ'!$G$6:$GE$68,4,FALSE),0)</f>
        <v>0</v>
      </c>
      <c r="AL1151" s="93">
        <f>IFERROR(VLOOKUP(U1151,'Վարկանիշային չափորոշիչներ'!$G$6:$GE$68,4,FALSE),0)</f>
        <v>0</v>
      </c>
      <c r="AM1151" s="93">
        <f>IFERROR(VLOOKUP(V1151,'Վարկանիշային չափորոշիչներ'!$G$6:$GE$68,4,FALSE),0)</f>
        <v>0</v>
      </c>
      <c r="AN1151" s="93">
        <f t="shared" si="286"/>
        <v>0</v>
      </c>
    </row>
    <row r="1152" spans="1:40">
      <c r="A1152" s="244" t="s">
        <v>0</v>
      </c>
      <c r="B1152" s="283"/>
      <c r="C1152" s="378" t="s">
        <v>1211</v>
      </c>
      <c r="D1152" s="292">
        <f>D1153+D1163</f>
        <v>0</v>
      </c>
      <c r="E1152" s="292">
        <f>E1153+E1163</f>
        <v>0</v>
      </c>
      <c r="F1152" s="293">
        <f t="shared" ref="F1152:H1152" si="295">F1153+F1163</f>
        <v>0</v>
      </c>
      <c r="G1152" s="293">
        <f t="shared" si="295"/>
        <v>0</v>
      </c>
      <c r="H1152" s="293">
        <f t="shared" si="295"/>
        <v>0</v>
      </c>
      <c r="I1152" s="178" t="s">
        <v>79</v>
      </c>
      <c r="J1152" s="178" t="s">
        <v>79</v>
      </c>
      <c r="K1152" s="113" t="s">
        <v>79</v>
      </c>
      <c r="L1152" s="113" t="s">
        <v>79</v>
      </c>
      <c r="M1152" s="113" t="s">
        <v>79</v>
      </c>
      <c r="N1152" s="113" t="s">
        <v>79</v>
      </c>
      <c r="O1152" s="113" t="s">
        <v>79</v>
      </c>
      <c r="P1152" s="113" t="s">
        <v>79</v>
      </c>
      <c r="Q1152" s="113" t="s">
        <v>79</v>
      </c>
      <c r="R1152" s="113" t="s">
        <v>79</v>
      </c>
      <c r="S1152" s="113" t="s">
        <v>79</v>
      </c>
      <c r="T1152" s="113" t="s">
        <v>79</v>
      </c>
      <c r="U1152" s="113" t="s">
        <v>79</v>
      </c>
      <c r="V1152" s="113" t="s">
        <v>79</v>
      </c>
      <c r="W1152" s="113" t="s">
        <v>79</v>
      </c>
      <c r="X1152" s="108"/>
      <c r="Y1152" s="108"/>
      <c r="Z1152" s="108"/>
      <c r="AA1152" s="108"/>
      <c r="AB1152" s="93">
        <f>IFERROR(VLOOKUP(K1152,'Վարկանիշային չափորոշիչներ'!$G$6:$GE$68,4,FALSE),0)</f>
        <v>0</v>
      </c>
      <c r="AC1152" s="93">
        <f>IFERROR(VLOOKUP(L1152,'Վարկանիշային չափորոշիչներ'!$G$6:$GE$68,4,FALSE),0)</f>
        <v>0</v>
      </c>
      <c r="AD1152" s="93">
        <f>IFERROR(VLOOKUP(M1152,'Վարկանիշային չափորոշիչներ'!$G$6:$GE$68,4,FALSE),0)</f>
        <v>0</v>
      </c>
      <c r="AE1152" s="93">
        <f>IFERROR(VLOOKUP(N1152,'Վարկանիշային չափորոշիչներ'!$G$6:$GE$68,4,FALSE),0)</f>
        <v>0</v>
      </c>
      <c r="AF1152" s="93">
        <f>IFERROR(VLOOKUP(O1152,'Վարկանիշային չափորոշիչներ'!$G$6:$GE$68,4,FALSE),0)</f>
        <v>0</v>
      </c>
      <c r="AG1152" s="93">
        <f>IFERROR(VLOOKUP(P1152,'Վարկանիշային չափորոշիչներ'!$G$6:$GE$68,4,FALSE),0)</f>
        <v>0</v>
      </c>
      <c r="AH1152" s="93">
        <f>IFERROR(VLOOKUP(Q1152,'Վարկանիշային չափորոշիչներ'!$G$6:$GE$68,4,FALSE),0)</f>
        <v>0</v>
      </c>
      <c r="AI1152" s="93">
        <f>IFERROR(VLOOKUP(R1152,'Վարկանիշային չափորոշիչներ'!$G$6:$GE$68,4,FALSE),0)</f>
        <v>0</v>
      </c>
      <c r="AJ1152" s="93">
        <f>IFERROR(VLOOKUP(S1152,'Վարկանիշային չափորոշիչներ'!$G$6:$GE$68,4,FALSE),0)</f>
        <v>0</v>
      </c>
      <c r="AK1152" s="93">
        <f>IFERROR(VLOOKUP(T1152,'Վարկանիշային չափորոշիչներ'!$G$6:$GE$68,4,FALSE),0)</f>
        <v>0</v>
      </c>
      <c r="AL1152" s="93">
        <f>IFERROR(VLOOKUP(U1152,'Վարկանիշային չափորոշիչներ'!$G$6:$GE$68,4,FALSE),0)</f>
        <v>0</v>
      </c>
      <c r="AM1152" s="93">
        <f>IFERROR(VLOOKUP(V1152,'Վարկանիշային չափորոշիչներ'!$G$6:$GE$68,4,FALSE),0)</f>
        <v>0</v>
      </c>
      <c r="AN1152" s="93">
        <f t="shared" si="286"/>
        <v>0</v>
      </c>
    </row>
    <row r="1153" spans="1:40" ht="24" outlineLevel="1">
      <c r="A1153" s="236">
        <v>1012</v>
      </c>
      <c r="B1153" s="283"/>
      <c r="C1153" s="366" t="s">
        <v>1212</v>
      </c>
      <c r="D1153" s="237">
        <f>SUM(D1154:D1162)</f>
        <v>0</v>
      </c>
      <c r="E1153" s="237">
        <f>SUM(E1154:E1162)</f>
        <v>0</v>
      </c>
      <c r="F1153" s="238">
        <f t="shared" ref="F1153:H1153" si="296">SUM(F1154:F1162)</f>
        <v>0</v>
      </c>
      <c r="G1153" s="238">
        <f t="shared" si="296"/>
        <v>0</v>
      </c>
      <c r="H1153" s="238">
        <f t="shared" si="296"/>
        <v>0</v>
      </c>
      <c r="I1153" s="114" t="s">
        <v>79</v>
      </c>
      <c r="J1153" s="114" t="s">
        <v>79</v>
      </c>
      <c r="K1153" s="114" t="s">
        <v>79</v>
      </c>
      <c r="L1153" s="114" t="s">
        <v>79</v>
      </c>
      <c r="M1153" s="114" t="s">
        <v>79</v>
      </c>
      <c r="N1153" s="114" t="s">
        <v>79</v>
      </c>
      <c r="O1153" s="114" t="s">
        <v>79</v>
      </c>
      <c r="P1153" s="114" t="s">
        <v>79</v>
      </c>
      <c r="Q1153" s="114" t="s">
        <v>79</v>
      </c>
      <c r="R1153" s="114" t="s">
        <v>79</v>
      </c>
      <c r="S1153" s="114" t="s">
        <v>79</v>
      </c>
      <c r="T1153" s="114" t="s">
        <v>79</v>
      </c>
      <c r="U1153" s="114" t="s">
        <v>79</v>
      </c>
      <c r="V1153" s="114" t="s">
        <v>79</v>
      </c>
      <c r="W1153" s="114" t="s">
        <v>79</v>
      </c>
      <c r="X1153" s="108"/>
      <c r="Y1153" s="108"/>
      <c r="Z1153" s="108"/>
      <c r="AA1153" s="108"/>
      <c r="AB1153" s="93">
        <f>IFERROR(VLOOKUP(K1153,'Վարկանիշային չափորոշիչներ'!$G$6:$GE$68,4,FALSE),0)</f>
        <v>0</v>
      </c>
      <c r="AC1153" s="93">
        <f>IFERROR(VLOOKUP(L1153,'Վարկանիշային չափորոշիչներ'!$G$6:$GE$68,4,FALSE),0)</f>
        <v>0</v>
      </c>
      <c r="AD1153" s="93">
        <f>IFERROR(VLOOKUP(M1153,'Վարկանիշային չափորոշիչներ'!$G$6:$GE$68,4,FALSE),0)</f>
        <v>0</v>
      </c>
      <c r="AE1153" s="93">
        <f>IFERROR(VLOOKUP(N1153,'Վարկանիշային չափորոշիչներ'!$G$6:$GE$68,4,FALSE),0)</f>
        <v>0</v>
      </c>
      <c r="AF1153" s="93">
        <f>IFERROR(VLOOKUP(O1153,'Վարկանիշային չափորոշիչներ'!$G$6:$GE$68,4,FALSE),0)</f>
        <v>0</v>
      </c>
      <c r="AG1153" s="93">
        <f>IFERROR(VLOOKUP(P1153,'Վարկանիշային չափորոշիչներ'!$G$6:$GE$68,4,FALSE),0)</f>
        <v>0</v>
      </c>
      <c r="AH1153" s="93">
        <f>IFERROR(VLOOKUP(Q1153,'Վարկանիշային չափորոշիչներ'!$G$6:$GE$68,4,FALSE),0)</f>
        <v>0</v>
      </c>
      <c r="AI1153" s="93">
        <f>IFERROR(VLOOKUP(R1153,'Վարկանիշային չափորոշիչներ'!$G$6:$GE$68,4,FALSE),0)</f>
        <v>0</v>
      </c>
      <c r="AJ1153" s="93">
        <f>IFERROR(VLOOKUP(S1153,'Վարկանիշային չափորոշիչներ'!$G$6:$GE$68,4,FALSE),0)</f>
        <v>0</v>
      </c>
      <c r="AK1153" s="93">
        <f>IFERROR(VLOOKUP(T1153,'Վարկանիշային չափորոշիչներ'!$G$6:$GE$68,4,FALSE),0)</f>
        <v>0</v>
      </c>
      <c r="AL1153" s="93">
        <f>IFERROR(VLOOKUP(U1153,'Վարկանիշային չափորոշիչներ'!$G$6:$GE$68,4,FALSE),0)</f>
        <v>0</v>
      </c>
      <c r="AM1153" s="93">
        <f>IFERROR(VLOOKUP(V1153,'Վարկանիշային չափորոշիչներ'!$G$6:$GE$68,4,FALSE),0)</f>
        <v>0</v>
      </c>
      <c r="AN1153" s="93">
        <f t="shared" si="286"/>
        <v>0</v>
      </c>
    </row>
    <row r="1154" spans="1:40" ht="36" outlineLevel="2">
      <c r="A1154" s="239">
        <v>1012</v>
      </c>
      <c r="B1154" s="239">
        <v>11001</v>
      </c>
      <c r="C1154" s="333" t="s">
        <v>1213</v>
      </c>
      <c r="D1154" s="240"/>
      <c r="E1154" s="240"/>
      <c r="F1154" s="256"/>
      <c r="G1154" s="242"/>
      <c r="H1154" s="256"/>
      <c r="I1154" s="119"/>
      <c r="J1154" s="119"/>
      <c r="K1154" s="95"/>
      <c r="L1154" s="95"/>
      <c r="M1154" s="95"/>
      <c r="N1154" s="95"/>
      <c r="O1154" s="95"/>
      <c r="P1154" s="95"/>
      <c r="Q1154" s="95"/>
      <c r="R1154" s="95"/>
      <c r="S1154" s="95"/>
      <c r="T1154" s="95"/>
      <c r="U1154" s="95"/>
      <c r="V1154" s="95"/>
      <c r="W1154" s="93">
        <f t="shared" ref="W1154:W1163" si="297">AN1154</f>
        <v>0</v>
      </c>
      <c r="X1154" s="108"/>
      <c r="Y1154" s="108"/>
      <c r="Z1154" s="108"/>
      <c r="AA1154" s="108"/>
      <c r="AB1154" s="93">
        <f>IFERROR(VLOOKUP(K1154,'Վարկանիշային չափորոշիչներ'!$G$6:$GE$68,4,FALSE),0)</f>
        <v>0</v>
      </c>
      <c r="AC1154" s="93">
        <f>IFERROR(VLOOKUP(L1154,'Վարկանիշային չափորոշիչներ'!$G$6:$GE$68,4,FALSE),0)</f>
        <v>0</v>
      </c>
      <c r="AD1154" s="93">
        <f>IFERROR(VLOOKUP(M1154,'Վարկանիշային չափորոշիչներ'!$G$6:$GE$68,4,FALSE),0)</f>
        <v>0</v>
      </c>
      <c r="AE1154" s="93">
        <f>IFERROR(VLOOKUP(N1154,'Վարկանիշային չափորոշիչներ'!$G$6:$GE$68,4,FALSE),0)</f>
        <v>0</v>
      </c>
      <c r="AF1154" s="93">
        <f>IFERROR(VLOOKUP(O1154,'Վարկանիշային չափորոշիչներ'!$G$6:$GE$68,4,FALSE),0)</f>
        <v>0</v>
      </c>
      <c r="AG1154" s="93">
        <f>IFERROR(VLOOKUP(P1154,'Վարկանիշային չափորոշիչներ'!$G$6:$GE$68,4,FALSE),0)</f>
        <v>0</v>
      </c>
      <c r="AH1154" s="93">
        <f>IFERROR(VLOOKUP(Q1154,'Վարկանիշային չափորոշիչներ'!$G$6:$GE$68,4,FALSE),0)</f>
        <v>0</v>
      </c>
      <c r="AI1154" s="93">
        <f>IFERROR(VLOOKUP(R1154,'Վարկանիշային չափորոշիչներ'!$G$6:$GE$68,4,FALSE),0)</f>
        <v>0</v>
      </c>
      <c r="AJ1154" s="93">
        <f>IFERROR(VLOOKUP(S1154,'Վարկանիշային չափորոշիչներ'!$G$6:$GE$68,4,FALSE),0)</f>
        <v>0</v>
      </c>
      <c r="AK1154" s="93">
        <f>IFERROR(VLOOKUP(T1154,'Վարկանիշային չափորոշիչներ'!$G$6:$GE$68,4,FALSE),0)</f>
        <v>0</v>
      </c>
      <c r="AL1154" s="93">
        <f>IFERROR(VLOOKUP(U1154,'Վարկանիշային չափորոշիչներ'!$G$6:$GE$68,4,FALSE),0)</f>
        <v>0</v>
      </c>
      <c r="AM1154" s="93">
        <f>IFERROR(VLOOKUP(V1154,'Վարկանիշային չափորոշիչներ'!$G$6:$GE$68,4,FALSE),0)</f>
        <v>0</v>
      </c>
      <c r="AN1154" s="93">
        <f t="shared" si="286"/>
        <v>0</v>
      </c>
    </row>
    <row r="1155" spans="1:40" outlineLevel="2">
      <c r="A1155" s="239">
        <v>1012</v>
      </c>
      <c r="B1155" s="239">
        <v>31001</v>
      </c>
      <c r="C1155" s="333" t="s">
        <v>1214</v>
      </c>
      <c r="D1155" s="240"/>
      <c r="E1155" s="240"/>
      <c r="F1155" s="241"/>
      <c r="G1155" s="242"/>
      <c r="H1155" s="242"/>
      <c r="I1155" s="112"/>
      <c r="J1155" s="112"/>
      <c r="K1155" s="94"/>
      <c r="L1155" s="94"/>
      <c r="M1155" s="94"/>
      <c r="N1155" s="94"/>
      <c r="O1155" s="94"/>
      <c r="P1155" s="94"/>
      <c r="Q1155" s="94"/>
      <c r="R1155" s="94"/>
      <c r="S1155" s="94"/>
      <c r="T1155" s="94"/>
      <c r="U1155" s="94"/>
      <c r="V1155" s="94"/>
      <c r="W1155" s="93">
        <f t="shared" si="297"/>
        <v>0</v>
      </c>
      <c r="X1155" s="108"/>
      <c r="Y1155" s="108"/>
      <c r="Z1155" s="108"/>
      <c r="AA1155" s="108"/>
      <c r="AB1155" s="93">
        <f>IFERROR(VLOOKUP(K1155,'Վարկանիշային չափորոշիչներ'!$G$6:$GE$68,4,FALSE),0)</f>
        <v>0</v>
      </c>
      <c r="AC1155" s="93">
        <f>IFERROR(VLOOKUP(L1155,'Վարկանիշային չափորոշիչներ'!$G$6:$GE$68,4,FALSE),0)</f>
        <v>0</v>
      </c>
      <c r="AD1155" s="93">
        <f>IFERROR(VLOOKUP(M1155,'Վարկանիշային չափորոշիչներ'!$G$6:$GE$68,4,FALSE),0)</f>
        <v>0</v>
      </c>
      <c r="AE1155" s="93">
        <f>IFERROR(VLOOKUP(N1155,'Վարկանիշային չափորոշիչներ'!$G$6:$GE$68,4,FALSE),0)</f>
        <v>0</v>
      </c>
      <c r="AF1155" s="93">
        <f>IFERROR(VLOOKUP(O1155,'Վարկանիշային չափորոշիչներ'!$G$6:$GE$68,4,FALSE),0)</f>
        <v>0</v>
      </c>
      <c r="AG1155" s="93">
        <f>IFERROR(VLOOKUP(P1155,'Վարկանիշային չափորոշիչներ'!$G$6:$GE$68,4,FALSE),0)</f>
        <v>0</v>
      </c>
      <c r="AH1155" s="93">
        <f>IFERROR(VLOOKUP(Q1155,'Վարկանիշային չափորոշիչներ'!$G$6:$GE$68,4,FALSE),0)</f>
        <v>0</v>
      </c>
      <c r="AI1155" s="93">
        <f>IFERROR(VLOOKUP(R1155,'Վարկանիշային չափորոշիչներ'!$G$6:$GE$68,4,FALSE),0)</f>
        <v>0</v>
      </c>
      <c r="AJ1155" s="93">
        <f>IFERROR(VLOOKUP(S1155,'Վարկանիշային չափորոշիչներ'!$G$6:$GE$68,4,FALSE),0)</f>
        <v>0</v>
      </c>
      <c r="AK1155" s="93">
        <f>IFERROR(VLOOKUP(T1155,'Վարկանիշային չափորոշիչներ'!$G$6:$GE$68,4,FALSE),0)</f>
        <v>0</v>
      </c>
      <c r="AL1155" s="93">
        <f>IFERROR(VLOOKUP(U1155,'Վարկանիշային չափորոշիչներ'!$G$6:$GE$68,4,FALSE),0)</f>
        <v>0</v>
      </c>
      <c r="AM1155" s="93">
        <f>IFERROR(VLOOKUP(V1155,'Վարկանիշային չափորոշիչներ'!$G$6:$GE$68,4,FALSE),0)</f>
        <v>0</v>
      </c>
      <c r="AN1155" s="93">
        <f t="shared" si="286"/>
        <v>0</v>
      </c>
    </row>
    <row r="1156" spans="1:40" outlineLevel="2">
      <c r="A1156" s="239">
        <v>1012</v>
      </c>
      <c r="B1156" s="239">
        <v>31002</v>
      </c>
      <c r="C1156" s="333" t="s">
        <v>1215</v>
      </c>
      <c r="D1156" s="240"/>
      <c r="E1156" s="240"/>
      <c r="F1156" s="241"/>
      <c r="G1156" s="242"/>
      <c r="H1156" s="242"/>
      <c r="I1156" s="112"/>
      <c r="J1156" s="112"/>
      <c r="K1156" s="94"/>
      <c r="L1156" s="94"/>
      <c r="M1156" s="94"/>
      <c r="N1156" s="94"/>
      <c r="O1156" s="94"/>
      <c r="P1156" s="94"/>
      <c r="Q1156" s="94"/>
      <c r="R1156" s="94"/>
      <c r="S1156" s="94"/>
      <c r="T1156" s="94"/>
      <c r="U1156" s="94"/>
      <c r="V1156" s="94"/>
      <c r="W1156" s="93">
        <f t="shared" si="297"/>
        <v>0</v>
      </c>
      <c r="X1156" s="108"/>
      <c r="Y1156" s="108"/>
      <c r="Z1156" s="108"/>
      <c r="AA1156" s="108"/>
      <c r="AB1156" s="93">
        <f>IFERROR(VLOOKUP(K1156,'Վարկանիշային չափորոշիչներ'!$G$6:$GE$68,4,FALSE),0)</f>
        <v>0</v>
      </c>
      <c r="AC1156" s="93">
        <f>IFERROR(VLOOKUP(L1156,'Վարկանիշային չափորոշիչներ'!$G$6:$GE$68,4,FALSE),0)</f>
        <v>0</v>
      </c>
      <c r="AD1156" s="93">
        <f>IFERROR(VLOOKUP(M1156,'Վարկանիշային չափորոշիչներ'!$G$6:$GE$68,4,FALSE),0)</f>
        <v>0</v>
      </c>
      <c r="AE1156" s="93">
        <f>IFERROR(VLOOKUP(N1156,'Վարկանիշային չափորոշիչներ'!$G$6:$GE$68,4,FALSE),0)</f>
        <v>0</v>
      </c>
      <c r="AF1156" s="93">
        <f>IFERROR(VLOOKUP(O1156,'Վարկանիշային չափորոշիչներ'!$G$6:$GE$68,4,FALSE),0)</f>
        <v>0</v>
      </c>
      <c r="AG1156" s="93">
        <f>IFERROR(VLOOKUP(P1156,'Վարկանիշային չափորոշիչներ'!$G$6:$GE$68,4,FALSE),0)</f>
        <v>0</v>
      </c>
      <c r="AH1156" s="93">
        <f>IFERROR(VLOOKUP(Q1156,'Վարկանիշային չափորոշիչներ'!$G$6:$GE$68,4,FALSE),0)</f>
        <v>0</v>
      </c>
      <c r="AI1156" s="93">
        <f>IFERROR(VLOOKUP(R1156,'Վարկանիշային չափորոշիչներ'!$G$6:$GE$68,4,FALSE),0)</f>
        <v>0</v>
      </c>
      <c r="AJ1156" s="93">
        <f>IFERROR(VLOOKUP(S1156,'Վարկանիշային չափորոշիչներ'!$G$6:$GE$68,4,FALSE),0)</f>
        <v>0</v>
      </c>
      <c r="AK1156" s="93">
        <f>IFERROR(VLOOKUP(T1156,'Վարկանիշային չափորոշիչներ'!$G$6:$GE$68,4,FALSE),0)</f>
        <v>0</v>
      </c>
      <c r="AL1156" s="93">
        <f>IFERROR(VLOOKUP(U1156,'Վարկանիշային չափորոշիչներ'!$G$6:$GE$68,4,FALSE),0)</f>
        <v>0</v>
      </c>
      <c r="AM1156" s="93">
        <f>IFERROR(VLOOKUP(V1156,'Վարկանիշային չափորոշիչներ'!$G$6:$GE$68,4,FALSE),0)</f>
        <v>0</v>
      </c>
      <c r="AN1156" s="93">
        <f t="shared" si="286"/>
        <v>0</v>
      </c>
    </row>
    <row r="1157" spans="1:40" ht="24" outlineLevel="2">
      <c r="A1157" s="239">
        <v>1012</v>
      </c>
      <c r="B1157" s="239">
        <v>31003</v>
      </c>
      <c r="C1157" s="333" t="s">
        <v>1216</v>
      </c>
      <c r="D1157" s="240"/>
      <c r="E1157" s="240"/>
      <c r="F1157" s="241"/>
      <c r="G1157" s="242"/>
      <c r="H1157" s="242"/>
      <c r="I1157" s="112"/>
      <c r="J1157" s="112"/>
      <c r="K1157" s="94"/>
      <c r="L1157" s="94"/>
      <c r="M1157" s="94"/>
      <c r="N1157" s="94"/>
      <c r="O1157" s="94"/>
      <c r="P1157" s="94"/>
      <c r="Q1157" s="94"/>
      <c r="R1157" s="94"/>
      <c r="S1157" s="94"/>
      <c r="T1157" s="94"/>
      <c r="U1157" s="94"/>
      <c r="V1157" s="94"/>
      <c r="W1157" s="93">
        <f t="shared" si="297"/>
        <v>0</v>
      </c>
      <c r="X1157" s="108"/>
      <c r="Y1157" s="108"/>
      <c r="Z1157" s="108"/>
      <c r="AA1157" s="108"/>
      <c r="AB1157" s="93">
        <f>IFERROR(VLOOKUP(K1157,'Վարկանիշային չափորոշիչներ'!$G$6:$GE$68,4,FALSE),0)</f>
        <v>0</v>
      </c>
      <c r="AC1157" s="93">
        <f>IFERROR(VLOOKUP(L1157,'Վարկանիշային չափորոշիչներ'!$G$6:$GE$68,4,FALSE),0)</f>
        <v>0</v>
      </c>
      <c r="AD1157" s="93">
        <f>IFERROR(VLOOKUP(M1157,'Վարկանիշային չափորոշիչներ'!$G$6:$GE$68,4,FALSE),0)</f>
        <v>0</v>
      </c>
      <c r="AE1157" s="93">
        <f>IFERROR(VLOOKUP(N1157,'Վարկանիշային չափորոշիչներ'!$G$6:$GE$68,4,FALSE),0)</f>
        <v>0</v>
      </c>
      <c r="AF1157" s="93">
        <f>IFERROR(VLOOKUP(O1157,'Վարկանիշային չափորոշիչներ'!$G$6:$GE$68,4,FALSE),0)</f>
        <v>0</v>
      </c>
      <c r="AG1157" s="93">
        <f>IFERROR(VLOOKUP(P1157,'Վարկանիշային չափորոշիչներ'!$G$6:$GE$68,4,FALSE),0)</f>
        <v>0</v>
      </c>
      <c r="AH1157" s="93">
        <f>IFERROR(VLOOKUP(Q1157,'Վարկանիշային չափորոշիչներ'!$G$6:$GE$68,4,FALSE),0)</f>
        <v>0</v>
      </c>
      <c r="AI1157" s="93">
        <f>IFERROR(VLOOKUP(R1157,'Վարկանիշային չափորոշիչներ'!$G$6:$GE$68,4,FALSE),0)</f>
        <v>0</v>
      </c>
      <c r="AJ1157" s="93">
        <f>IFERROR(VLOOKUP(S1157,'Վարկանիշային չափորոշիչներ'!$G$6:$GE$68,4,FALSE),0)</f>
        <v>0</v>
      </c>
      <c r="AK1157" s="93">
        <f>IFERROR(VLOOKUP(T1157,'Վարկանիշային չափորոշիչներ'!$G$6:$GE$68,4,FALSE),0)</f>
        <v>0</v>
      </c>
      <c r="AL1157" s="93">
        <f>IFERROR(VLOOKUP(U1157,'Վարկանիշային չափորոշիչներ'!$G$6:$GE$68,4,FALSE),0)</f>
        <v>0</v>
      </c>
      <c r="AM1157" s="93">
        <f>IFERROR(VLOOKUP(V1157,'Վարկանիշային չափորոշիչներ'!$G$6:$GE$68,4,FALSE),0)</f>
        <v>0</v>
      </c>
      <c r="AN1157" s="93">
        <f t="shared" si="286"/>
        <v>0</v>
      </c>
    </row>
    <row r="1158" spans="1:40" outlineLevel="2">
      <c r="A1158" s="239">
        <v>1012</v>
      </c>
      <c r="B1158" s="239">
        <v>31007</v>
      </c>
      <c r="C1158" s="333" t="s">
        <v>1217</v>
      </c>
      <c r="D1158" s="240"/>
      <c r="E1158" s="240"/>
      <c r="F1158" s="241"/>
      <c r="G1158" s="242"/>
      <c r="H1158" s="242"/>
      <c r="I1158" s="112"/>
      <c r="J1158" s="112"/>
      <c r="K1158" s="94"/>
      <c r="L1158" s="94"/>
      <c r="M1158" s="94"/>
      <c r="N1158" s="94"/>
      <c r="O1158" s="94"/>
      <c r="P1158" s="94"/>
      <c r="Q1158" s="94"/>
      <c r="R1158" s="94"/>
      <c r="S1158" s="94"/>
      <c r="T1158" s="94"/>
      <c r="U1158" s="94"/>
      <c r="V1158" s="94"/>
      <c r="W1158" s="93">
        <f t="shared" si="297"/>
        <v>0</v>
      </c>
      <c r="X1158" s="108"/>
      <c r="Y1158" s="108"/>
      <c r="Z1158" s="108"/>
      <c r="AA1158" s="108"/>
      <c r="AB1158" s="93">
        <f>IFERROR(VLOOKUP(K1158,'Վարկանիշային չափորոշիչներ'!$G$6:$GE$68,4,FALSE),0)</f>
        <v>0</v>
      </c>
      <c r="AC1158" s="93">
        <f>IFERROR(VLOOKUP(L1158,'Վարկանիշային չափորոշիչներ'!$G$6:$GE$68,4,FALSE),0)</f>
        <v>0</v>
      </c>
      <c r="AD1158" s="93">
        <f>IFERROR(VLOOKUP(M1158,'Վարկանիշային չափորոշիչներ'!$G$6:$GE$68,4,FALSE),0)</f>
        <v>0</v>
      </c>
      <c r="AE1158" s="93">
        <f>IFERROR(VLOOKUP(N1158,'Վարկանիշային չափորոշիչներ'!$G$6:$GE$68,4,FALSE),0)</f>
        <v>0</v>
      </c>
      <c r="AF1158" s="93">
        <f>IFERROR(VLOOKUP(O1158,'Վարկանիշային չափորոշիչներ'!$G$6:$GE$68,4,FALSE),0)</f>
        <v>0</v>
      </c>
      <c r="AG1158" s="93">
        <f>IFERROR(VLOOKUP(P1158,'Վարկանիշային չափորոշիչներ'!$G$6:$GE$68,4,FALSE),0)</f>
        <v>0</v>
      </c>
      <c r="AH1158" s="93">
        <f>IFERROR(VLOOKUP(Q1158,'Վարկանիշային չափորոշիչներ'!$G$6:$GE$68,4,FALSE),0)</f>
        <v>0</v>
      </c>
      <c r="AI1158" s="93">
        <f>IFERROR(VLOOKUP(R1158,'Վարկանիշային չափորոշիչներ'!$G$6:$GE$68,4,FALSE),0)</f>
        <v>0</v>
      </c>
      <c r="AJ1158" s="93">
        <f>IFERROR(VLOOKUP(S1158,'Վարկանիշային չափորոշիչներ'!$G$6:$GE$68,4,FALSE),0)</f>
        <v>0</v>
      </c>
      <c r="AK1158" s="93">
        <f>IFERROR(VLOOKUP(T1158,'Վարկանիշային չափորոշիչներ'!$G$6:$GE$68,4,FALSE),0)</f>
        <v>0</v>
      </c>
      <c r="AL1158" s="93">
        <f>IFERROR(VLOOKUP(U1158,'Վարկանիշային չափորոշիչներ'!$G$6:$GE$68,4,FALSE),0)</f>
        <v>0</v>
      </c>
      <c r="AM1158" s="93">
        <f>IFERROR(VLOOKUP(V1158,'Վարկանիշային չափորոշիչներ'!$G$6:$GE$68,4,FALSE),0)</f>
        <v>0</v>
      </c>
      <c r="AN1158" s="93">
        <f t="shared" si="286"/>
        <v>0</v>
      </c>
    </row>
    <row r="1159" spans="1:40" ht="24" outlineLevel="2">
      <c r="A1159" s="239">
        <v>1012</v>
      </c>
      <c r="B1159" s="239">
        <v>31014</v>
      </c>
      <c r="C1159" s="333" t="s">
        <v>1218</v>
      </c>
      <c r="D1159" s="240"/>
      <c r="E1159" s="240"/>
      <c r="F1159" s="241"/>
      <c r="G1159" s="242"/>
      <c r="H1159" s="242"/>
      <c r="I1159" s="112"/>
      <c r="J1159" s="112"/>
      <c r="K1159" s="94"/>
      <c r="L1159" s="94"/>
      <c r="M1159" s="94"/>
      <c r="N1159" s="94"/>
      <c r="O1159" s="94"/>
      <c r="P1159" s="94"/>
      <c r="Q1159" s="94"/>
      <c r="R1159" s="94"/>
      <c r="S1159" s="94"/>
      <c r="T1159" s="94"/>
      <c r="U1159" s="94"/>
      <c r="V1159" s="94"/>
      <c r="W1159" s="93">
        <f t="shared" si="297"/>
        <v>0</v>
      </c>
      <c r="X1159" s="108"/>
      <c r="Y1159" s="108"/>
      <c r="Z1159" s="108"/>
      <c r="AA1159" s="108"/>
      <c r="AB1159" s="93">
        <f>IFERROR(VLOOKUP(K1159,'Վարկանիշային չափորոշիչներ'!$G$6:$GE$68,4,FALSE),0)</f>
        <v>0</v>
      </c>
      <c r="AC1159" s="93">
        <f>IFERROR(VLOOKUP(L1159,'Վարկանիշային չափորոշիչներ'!$G$6:$GE$68,4,FALSE),0)</f>
        <v>0</v>
      </c>
      <c r="AD1159" s="93">
        <f>IFERROR(VLOOKUP(M1159,'Վարկանիշային չափորոշիչներ'!$G$6:$GE$68,4,FALSE),0)</f>
        <v>0</v>
      </c>
      <c r="AE1159" s="93">
        <f>IFERROR(VLOOKUP(N1159,'Վարկանիշային չափորոշիչներ'!$G$6:$GE$68,4,FALSE),0)</f>
        <v>0</v>
      </c>
      <c r="AF1159" s="93">
        <f>IFERROR(VLOOKUP(O1159,'Վարկանիշային չափորոշիչներ'!$G$6:$GE$68,4,FALSE),0)</f>
        <v>0</v>
      </c>
      <c r="AG1159" s="93">
        <f>IFERROR(VLOOKUP(P1159,'Վարկանիշային չափորոշիչներ'!$G$6:$GE$68,4,FALSE),0)</f>
        <v>0</v>
      </c>
      <c r="AH1159" s="93">
        <f>IFERROR(VLOOKUP(Q1159,'Վարկանիշային չափորոշիչներ'!$G$6:$GE$68,4,FALSE),0)</f>
        <v>0</v>
      </c>
      <c r="AI1159" s="93">
        <f>IFERROR(VLOOKUP(R1159,'Վարկանիշային չափորոշիչներ'!$G$6:$GE$68,4,FALSE),0)</f>
        <v>0</v>
      </c>
      <c r="AJ1159" s="93">
        <f>IFERROR(VLOOKUP(S1159,'Վարկանիշային չափորոշիչներ'!$G$6:$GE$68,4,FALSE),0)</f>
        <v>0</v>
      </c>
      <c r="AK1159" s="93">
        <f>IFERROR(VLOOKUP(T1159,'Վարկանիշային չափորոշիչներ'!$G$6:$GE$68,4,FALSE),0)</f>
        <v>0</v>
      </c>
      <c r="AL1159" s="93">
        <f>IFERROR(VLOOKUP(U1159,'Վարկանիշային չափորոշիչներ'!$G$6:$GE$68,4,FALSE),0)</f>
        <v>0</v>
      </c>
      <c r="AM1159" s="93">
        <f>IFERROR(VLOOKUP(V1159,'Վարկանիշային չափորոշիչներ'!$G$6:$GE$68,4,FALSE),0)</f>
        <v>0</v>
      </c>
      <c r="AN1159" s="93">
        <f t="shared" si="286"/>
        <v>0</v>
      </c>
    </row>
    <row r="1160" spans="1:40" outlineLevel="2">
      <c r="A1160" s="239">
        <v>1012</v>
      </c>
      <c r="B1160" s="239">
        <v>31017</v>
      </c>
      <c r="C1160" s="333" t="s">
        <v>1219</v>
      </c>
      <c r="D1160" s="240"/>
      <c r="E1160" s="240"/>
      <c r="F1160" s="241"/>
      <c r="G1160" s="242"/>
      <c r="H1160" s="242"/>
      <c r="I1160" s="112"/>
      <c r="J1160" s="112"/>
      <c r="K1160" s="94"/>
      <c r="L1160" s="94"/>
      <c r="M1160" s="94"/>
      <c r="N1160" s="94"/>
      <c r="O1160" s="94"/>
      <c r="P1160" s="94"/>
      <c r="Q1160" s="94"/>
      <c r="R1160" s="94"/>
      <c r="S1160" s="94"/>
      <c r="T1160" s="94"/>
      <c r="U1160" s="94"/>
      <c r="V1160" s="94"/>
      <c r="W1160" s="93">
        <f t="shared" si="297"/>
        <v>0</v>
      </c>
      <c r="X1160" s="108"/>
      <c r="Y1160" s="108"/>
      <c r="Z1160" s="108"/>
      <c r="AA1160" s="108"/>
      <c r="AB1160" s="93">
        <f>IFERROR(VLOOKUP(K1160,'Վարկանիշային չափորոշիչներ'!$G$6:$GE$68,4,FALSE),0)</f>
        <v>0</v>
      </c>
      <c r="AC1160" s="93">
        <f>IFERROR(VLOOKUP(L1160,'Վարկանիշային չափորոշիչներ'!$G$6:$GE$68,4,FALSE),0)</f>
        <v>0</v>
      </c>
      <c r="AD1160" s="93">
        <f>IFERROR(VLOOKUP(M1160,'Վարկանիշային չափորոշիչներ'!$G$6:$GE$68,4,FALSE),0)</f>
        <v>0</v>
      </c>
      <c r="AE1160" s="93">
        <f>IFERROR(VLOOKUP(N1160,'Վարկանիշային չափորոշիչներ'!$G$6:$GE$68,4,FALSE),0)</f>
        <v>0</v>
      </c>
      <c r="AF1160" s="93">
        <f>IFERROR(VLOOKUP(O1160,'Վարկանիշային չափորոշիչներ'!$G$6:$GE$68,4,FALSE),0)</f>
        <v>0</v>
      </c>
      <c r="AG1160" s="93">
        <f>IFERROR(VLOOKUP(P1160,'Վարկանիշային չափորոշիչներ'!$G$6:$GE$68,4,FALSE),0)</f>
        <v>0</v>
      </c>
      <c r="AH1160" s="93">
        <f>IFERROR(VLOOKUP(Q1160,'Վարկանիշային չափորոշիչներ'!$G$6:$GE$68,4,FALSE),0)</f>
        <v>0</v>
      </c>
      <c r="AI1160" s="93">
        <f>IFERROR(VLOOKUP(R1160,'Վարկանիշային չափորոշիչներ'!$G$6:$GE$68,4,FALSE),0)</f>
        <v>0</v>
      </c>
      <c r="AJ1160" s="93">
        <f>IFERROR(VLOOKUP(S1160,'Վարկանիշային չափորոշիչներ'!$G$6:$GE$68,4,FALSE),0)</f>
        <v>0</v>
      </c>
      <c r="AK1160" s="93">
        <f>IFERROR(VLOOKUP(T1160,'Վարկանիշային չափորոշիչներ'!$G$6:$GE$68,4,FALSE),0)</f>
        <v>0</v>
      </c>
      <c r="AL1160" s="93">
        <f>IFERROR(VLOOKUP(U1160,'Վարկանիշային չափորոշիչներ'!$G$6:$GE$68,4,FALSE),0)</f>
        <v>0</v>
      </c>
      <c r="AM1160" s="93">
        <f>IFERROR(VLOOKUP(V1160,'Վարկանիշային չափորոշիչներ'!$G$6:$GE$68,4,FALSE),0)</f>
        <v>0</v>
      </c>
      <c r="AN1160" s="93">
        <f t="shared" si="286"/>
        <v>0</v>
      </c>
    </row>
    <row r="1161" spans="1:40" ht="36" outlineLevel="2">
      <c r="A1161" s="239">
        <v>1012</v>
      </c>
      <c r="B1161" s="239">
        <v>31015</v>
      </c>
      <c r="C1161" s="333" t="s">
        <v>1220</v>
      </c>
      <c r="D1161" s="240"/>
      <c r="E1161" s="240"/>
      <c r="F1161" s="242"/>
      <c r="G1161" s="242"/>
      <c r="H1161" s="241"/>
      <c r="I1161" s="112"/>
      <c r="J1161" s="112"/>
      <c r="K1161" s="94"/>
      <c r="L1161" s="94"/>
      <c r="M1161" s="94"/>
      <c r="N1161" s="94"/>
      <c r="O1161" s="94"/>
      <c r="P1161" s="94"/>
      <c r="Q1161" s="94"/>
      <c r="R1161" s="94"/>
      <c r="S1161" s="94"/>
      <c r="T1161" s="94"/>
      <c r="U1161" s="94"/>
      <c r="V1161" s="94"/>
      <c r="W1161" s="93">
        <f t="shared" si="297"/>
        <v>0</v>
      </c>
      <c r="X1161" s="108"/>
      <c r="Y1161" s="108"/>
      <c r="Z1161" s="108"/>
      <c r="AA1161" s="108"/>
      <c r="AB1161" s="93">
        <f>IFERROR(VLOOKUP(K1161,'Վարկանիշային չափորոշիչներ'!$G$6:$GE$68,4,FALSE),0)</f>
        <v>0</v>
      </c>
      <c r="AC1161" s="93">
        <f>IFERROR(VLOOKUP(L1161,'Վարկանիշային չափորոշիչներ'!$G$6:$GE$68,4,FALSE),0)</f>
        <v>0</v>
      </c>
      <c r="AD1161" s="93">
        <f>IFERROR(VLOOKUP(M1161,'Վարկանիշային չափորոշիչներ'!$G$6:$GE$68,4,FALSE),0)</f>
        <v>0</v>
      </c>
      <c r="AE1161" s="93">
        <f>IFERROR(VLOOKUP(N1161,'Վարկանիշային չափորոշիչներ'!$G$6:$GE$68,4,FALSE),0)</f>
        <v>0</v>
      </c>
      <c r="AF1161" s="93">
        <f>IFERROR(VLOOKUP(O1161,'Վարկանիշային չափորոշիչներ'!$G$6:$GE$68,4,FALSE),0)</f>
        <v>0</v>
      </c>
      <c r="AG1161" s="93">
        <f>IFERROR(VLOOKUP(P1161,'Վարկանիշային չափորոշիչներ'!$G$6:$GE$68,4,FALSE),0)</f>
        <v>0</v>
      </c>
      <c r="AH1161" s="93">
        <f>IFERROR(VLOOKUP(Q1161,'Վարկանիշային չափորոշիչներ'!$G$6:$GE$68,4,FALSE),0)</f>
        <v>0</v>
      </c>
      <c r="AI1161" s="93">
        <f>IFERROR(VLOOKUP(R1161,'Վարկանիշային չափորոշիչներ'!$G$6:$GE$68,4,FALSE),0)</f>
        <v>0</v>
      </c>
      <c r="AJ1161" s="93">
        <f>IFERROR(VLOOKUP(S1161,'Վարկանիշային չափորոշիչներ'!$G$6:$GE$68,4,FALSE),0)</f>
        <v>0</v>
      </c>
      <c r="AK1161" s="93">
        <f>IFERROR(VLOOKUP(T1161,'Վարկանիշային չափորոշիչներ'!$G$6:$GE$68,4,FALSE),0)</f>
        <v>0</v>
      </c>
      <c r="AL1161" s="93">
        <f>IFERROR(VLOOKUP(U1161,'Վարկանիշային չափորոշիչներ'!$G$6:$GE$68,4,FALSE),0)</f>
        <v>0</v>
      </c>
      <c r="AM1161" s="93">
        <f>IFERROR(VLOOKUP(V1161,'Վարկանիշային չափորոշիչներ'!$G$6:$GE$68,4,FALSE),0)</f>
        <v>0</v>
      </c>
      <c r="AN1161" s="93">
        <f t="shared" si="286"/>
        <v>0</v>
      </c>
    </row>
    <row r="1162" spans="1:40" ht="24" outlineLevel="2">
      <c r="A1162" s="239">
        <v>1012</v>
      </c>
      <c r="B1162" s="239">
        <v>31016</v>
      </c>
      <c r="C1162" s="333" t="s">
        <v>1221</v>
      </c>
      <c r="D1162" s="240"/>
      <c r="E1162" s="240"/>
      <c r="F1162" s="241"/>
      <c r="G1162" s="242"/>
      <c r="H1162" s="242"/>
      <c r="I1162" s="112"/>
      <c r="J1162" s="112"/>
      <c r="K1162" s="94"/>
      <c r="L1162" s="94"/>
      <c r="M1162" s="94"/>
      <c r="N1162" s="94"/>
      <c r="O1162" s="94"/>
      <c r="P1162" s="94"/>
      <c r="Q1162" s="94"/>
      <c r="R1162" s="94"/>
      <c r="S1162" s="94"/>
      <c r="T1162" s="94"/>
      <c r="U1162" s="94"/>
      <c r="V1162" s="94"/>
      <c r="W1162" s="93">
        <f t="shared" si="297"/>
        <v>0</v>
      </c>
      <c r="X1162" s="108"/>
      <c r="Y1162" s="108"/>
      <c r="Z1162" s="108"/>
      <c r="AA1162" s="108"/>
      <c r="AB1162" s="93">
        <f>IFERROR(VLOOKUP(K1162,'Վարկանիշային չափորոշիչներ'!$G$6:$GE$68,4,FALSE),0)</f>
        <v>0</v>
      </c>
      <c r="AC1162" s="93">
        <f>IFERROR(VLOOKUP(L1162,'Վարկանիշային չափորոշիչներ'!$G$6:$GE$68,4,FALSE),0)</f>
        <v>0</v>
      </c>
      <c r="AD1162" s="93">
        <f>IFERROR(VLOOKUP(M1162,'Վարկանիշային չափորոշիչներ'!$G$6:$GE$68,4,FALSE),0)</f>
        <v>0</v>
      </c>
      <c r="AE1162" s="93">
        <f>IFERROR(VLOOKUP(N1162,'Վարկանիշային չափորոշիչներ'!$G$6:$GE$68,4,FALSE),0)</f>
        <v>0</v>
      </c>
      <c r="AF1162" s="93">
        <f>IFERROR(VLOOKUP(O1162,'Վարկանիշային չափորոշիչներ'!$G$6:$GE$68,4,FALSE),0)</f>
        <v>0</v>
      </c>
      <c r="AG1162" s="93">
        <f>IFERROR(VLOOKUP(P1162,'Վարկանիշային չափորոշիչներ'!$G$6:$GE$68,4,FALSE),0)</f>
        <v>0</v>
      </c>
      <c r="AH1162" s="93">
        <f>IFERROR(VLOOKUP(Q1162,'Վարկանիշային չափորոշիչներ'!$G$6:$GE$68,4,FALSE),0)</f>
        <v>0</v>
      </c>
      <c r="AI1162" s="93">
        <f>IFERROR(VLOOKUP(R1162,'Վարկանիշային չափորոշիչներ'!$G$6:$GE$68,4,FALSE),0)</f>
        <v>0</v>
      </c>
      <c r="AJ1162" s="93">
        <f>IFERROR(VLOOKUP(S1162,'Վարկանիշային չափորոշիչներ'!$G$6:$GE$68,4,FALSE),0)</f>
        <v>0</v>
      </c>
      <c r="AK1162" s="93">
        <f>IFERROR(VLOOKUP(T1162,'Վարկանիշային չափորոշիչներ'!$G$6:$GE$68,4,FALSE),0)</f>
        <v>0</v>
      </c>
      <c r="AL1162" s="93">
        <f>IFERROR(VLOOKUP(U1162,'Վարկանիշային չափորոշիչներ'!$G$6:$GE$68,4,FALSE),0)</f>
        <v>0</v>
      </c>
      <c r="AM1162" s="93">
        <f>IFERROR(VLOOKUP(V1162,'Վարկանիշային չափորոշիչներ'!$G$6:$GE$68,4,FALSE),0)</f>
        <v>0</v>
      </c>
      <c r="AN1162" s="93">
        <f t="shared" si="286"/>
        <v>0</v>
      </c>
    </row>
    <row r="1163" spans="1:40" outlineLevel="1">
      <c r="A1163" s="243">
        <v>9999</v>
      </c>
      <c r="B1163" s="239"/>
      <c r="C1163" s="386" t="s">
        <v>104</v>
      </c>
      <c r="D1163" s="324"/>
      <c r="E1163" s="324"/>
      <c r="F1163" s="241"/>
      <c r="G1163" s="242"/>
      <c r="H1163" s="242"/>
      <c r="I1163" s="112"/>
      <c r="J1163" s="112"/>
      <c r="K1163" s="94"/>
      <c r="L1163" s="94"/>
      <c r="M1163" s="94"/>
      <c r="N1163" s="94"/>
      <c r="O1163" s="94"/>
      <c r="P1163" s="94"/>
      <c r="Q1163" s="94"/>
      <c r="R1163" s="94"/>
      <c r="S1163" s="94"/>
      <c r="T1163" s="94"/>
      <c r="U1163" s="94"/>
      <c r="V1163" s="94"/>
      <c r="W1163" s="93">
        <f t="shared" si="297"/>
        <v>0</v>
      </c>
      <c r="X1163" s="108"/>
      <c r="Y1163" s="108"/>
      <c r="Z1163" s="108"/>
      <c r="AA1163" s="108"/>
      <c r="AB1163" s="93">
        <f>IFERROR(VLOOKUP(K1163,'Վարկանիշային չափորոշիչներ'!$G$6:$GE$68,4,FALSE),0)</f>
        <v>0</v>
      </c>
      <c r="AC1163" s="93">
        <f>IFERROR(VLOOKUP(L1163,'Վարկանիշային չափորոշիչներ'!$G$6:$GE$68,4,FALSE),0)</f>
        <v>0</v>
      </c>
      <c r="AD1163" s="93">
        <f>IFERROR(VLOOKUP(M1163,'Վարկանիշային չափորոշիչներ'!$G$6:$GE$68,4,FALSE),0)</f>
        <v>0</v>
      </c>
      <c r="AE1163" s="93">
        <f>IFERROR(VLOOKUP(N1163,'Վարկանիշային չափորոշիչներ'!$G$6:$GE$68,4,FALSE),0)</f>
        <v>0</v>
      </c>
      <c r="AF1163" s="93">
        <f>IFERROR(VLOOKUP(O1163,'Վարկանիշային չափորոշիչներ'!$G$6:$GE$68,4,FALSE),0)</f>
        <v>0</v>
      </c>
      <c r="AG1163" s="93">
        <f>IFERROR(VLOOKUP(P1163,'Վարկանիշային չափորոշիչներ'!$G$6:$GE$68,4,FALSE),0)</f>
        <v>0</v>
      </c>
      <c r="AH1163" s="93">
        <f>IFERROR(VLOOKUP(Q1163,'Վարկանիշային չափորոշիչներ'!$G$6:$GE$68,4,FALSE),0)</f>
        <v>0</v>
      </c>
      <c r="AI1163" s="93">
        <f>IFERROR(VLOOKUP(R1163,'Վարկանիշային չափորոշիչներ'!$G$6:$GE$68,4,FALSE),0)</f>
        <v>0</v>
      </c>
      <c r="AJ1163" s="93">
        <f>IFERROR(VLOOKUP(S1163,'Վարկանիշային չափորոշիչներ'!$G$6:$GE$68,4,FALSE),0)</f>
        <v>0</v>
      </c>
      <c r="AK1163" s="93">
        <f>IFERROR(VLOOKUP(T1163,'Վարկանիշային չափորոշիչներ'!$G$6:$GE$68,4,FALSE),0)</f>
        <v>0</v>
      </c>
      <c r="AL1163" s="93">
        <f>IFERROR(VLOOKUP(U1163,'Վարկանիշային չափորոշիչներ'!$G$6:$GE$68,4,FALSE),0)</f>
        <v>0</v>
      </c>
      <c r="AM1163" s="93">
        <f>IFERROR(VLOOKUP(V1163,'Վարկանիշային չափորոշիչներ'!$G$6:$GE$68,4,FALSE),0)</f>
        <v>0</v>
      </c>
      <c r="AN1163" s="93">
        <f t="shared" si="286"/>
        <v>0</v>
      </c>
    </row>
    <row r="1164" spans="1:40">
      <c r="A1164" s="244" t="s">
        <v>0</v>
      </c>
      <c r="B1164" s="283"/>
      <c r="C1164" s="367" t="s">
        <v>1222</v>
      </c>
      <c r="D1164" s="245">
        <f>D1165+D1168</f>
        <v>0</v>
      </c>
      <c r="E1164" s="245">
        <f>E1165+E1168</f>
        <v>0</v>
      </c>
      <c r="F1164" s="246">
        <f t="shared" ref="F1164:H1164" si="298">F1165+F1168</f>
        <v>0</v>
      </c>
      <c r="G1164" s="246">
        <f t="shared" si="298"/>
        <v>0</v>
      </c>
      <c r="H1164" s="246">
        <f t="shared" si="298"/>
        <v>0</v>
      </c>
      <c r="I1164" s="113" t="s">
        <v>79</v>
      </c>
      <c r="J1164" s="113" t="s">
        <v>79</v>
      </c>
      <c r="K1164" s="113" t="s">
        <v>79</v>
      </c>
      <c r="L1164" s="113" t="s">
        <v>79</v>
      </c>
      <c r="M1164" s="113" t="s">
        <v>79</v>
      </c>
      <c r="N1164" s="113" t="s">
        <v>79</v>
      </c>
      <c r="O1164" s="113" t="s">
        <v>79</v>
      </c>
      <c r="P1164" s="113" t="s">
        <v>79</v>
      </c>
      <c r="Q1164" s="113" t="s">
        <v>79</v>
      </c>
      <c r="R1164" s="113" t="s">
        <v>79</v>
      </c>
      <c r="S1164" s="113" t="s">
        <v>79</v>
      </c>
      <c r="T1164" s="113" t="s">
        <v>79</v>
      </c>
      <c r="U1164" s="113" t="s">
        <v>79</v>
      </c>
      <c r="V1164" s="113" t="s">
        <v>79</v>
      </c>
      <c r="W1164" s="113" t="s">
        <v>79</v>
      </c>
      <c r="X1164" s="108"/>
      <c r="Y1164" s="108"/>
      <c r="Z1164" s="108"/>
      <c r="AA1164" s="108"/>
      <c r="AB1164" s="93">
        <f>IFERROR(VLOOKUP(K1164,'Վարկանիշային չափորոշիչներ'!$G$6:$GE$68,4,FALSE),0)</f>
        <v>0</v>
      </c>
      <c r="AC1164" s="93">
        <f>IFERROR(VLOOKUP(L1164,'Վարկանիշային չափորոշիչներ'!$G$6:$GE$68,4,FALSE),0)</f>
        <v>0</v>
      </c>
      <c r="AD1164" s="93">
        <f>IFERROR(VLOOKUP(M1164,'Վարկանիշային չափորոշիչներ'!$G$6:$GE$68,4,FALSE),0)</f>
        <v>0</v>
      </c>
      <c r="AE1164" s="93">
        <f>IFERROR(VLOOKUP(N1164,'Վարկանիշային չափորոշիչներ'!$G$6:$GE$68,4,FALSE),0)</f>
        <v>0</v>
      </c>
      <c r="AF1164" s="93">
        <f>IFERROR(VLOOKUP(O1164,'Վարկանիշային չափորոշիչներ'!$G$6:$GE$68,4,FALSE),0)</f>
        <v>0</v>
      </c>
      <c r="AG1164" s="93">
        <f>IFERROR(VLOOKUP(P1164,'Վարկանիշային չափորոշիչներ'!$G$6:$GE$68,4,FALSE),0)</f>
        <v>0</v>
      </c>
      <c r="AH1164" s="93">
        <f>IFERROR(VLOOKUP(Q1164,'Վարկանիշային չափորոշիչներ'!$G$6:$GE$68,4,FALSE),0)</f>
        <v>0</v>
      </c>
      <c r="AI1164" s="93">
        <f>IFERROR(VLOOKUP(R1164,'Վարկանիշային չափորոշիչներ'!$G$6:$GE$68,4,FALSE),0)</f>
        <v>0</v>
      </c>
      <c r="AJ1164" s="93">
        <f>IFERROR(VLOOKUP(S1164,'Վարկանիշային չափորոշիչներ'!$G$6:$GE$68,4,FALSE),0)</f>
        <v>0</v>
      </c>
      <c r="AK1164" s="93">
        <f>IFERROR(VLOOKUP(T1164,'Վարկանիշային չափորոշիչներ'!$G$6:$GE$68,4,FALSE),0)</f>
        <v>0</v>
      </c>
      <c r="AL1164" s="93">
        <f>IFERROR(VLOOKUP(U1164,'Վարկանիշային չափորոշիչներ'!$G$6:$GE$68,4,FALSE),0)</f>
        <v>0</v>
      </c>
      <c r="AM1164" s="93">
        <f>IFERROR(VLOOKUP(V1164,'Վարկանիշային չափորոշիչներ'!$G$6:$GE$68,4,FALSE),0)</f>
        <v>0</v>
      </c>
      <c r="AN1164" s="93">
        <f t="shared" si="286"/>
        <v>0</v>
      </c>
    </row>
    <row r="1165" spans="1:40" outlineLevel="1">
      <c r="A1165" s="236">
        <v>1007</v>
      </c>
      <c r="B1165" s="283"/>
      <c r="C1165" s="366" t="s">
        <v>1223</v>
      </c>
      <c r="D1165" s="237">
        <f>SUM(D1166:D1167)</f>
        <v>0</v>
      </c>
      <c r="E1165" s="237">
        <f>SUM(E1166:E1167)</f>
        <v>0</v>
      </c>
      <c r="F1165" s="238">
        <f t="shared" ref="F1165:H1165" si="299">SUM(F1166:F1167)</f>
        <v>0</v>
      </c>
      <c r="G1165" s="238">
        <f t="shared" si="299"/>
        <v>0</v>
      </c>
      <c r="H1165" s="238">
        <f t="shared" si="299"/>
        <v>0</v>
      </c>
      <c r="I1165" s="114" t="s">
        <v>79</v>
      </c>
      <c r="J1165" s="114" t="s">
        <v>79</v>
      </c>
      <c r="K1165" s="114" t="s">
        <v>79</v>
      </c>
      <c r="L1165" s="114" t="s">
        <v>79</v>
      </c>
      <c r="M1165" s="114" t="s">
        <v>79</v>
      </c>
      <c r="N1165" s="114" t="s">
        <v>79</v>
      </c>
      <c r="O1165" s="114" t="s">
        <v>79</v>
      </c>
      <c r="P1165" s="114" t="s">
        <v>79</v>
      </c>
      <c r="Q1165" s="114" t="s">
        <v>79</v>
      </c>
      <c r="R1165" s="114" t="s">
        <v>79</v>
      </c>
      <c r="S1165" s="114" t="s">
        <v>79</v>
      </c>
      <c r="T1165" s="114" t="s">
        <v>79</v>
      </c>
      <c r="U1165" s="114" t="s">
        <v>79</v>
      </c>
      <c r="V1165" s="114" t="s">
        <v>79</v>
      </c>
      <c r="W1165" s="114" t="s">
        <v>79</v>
      </c>
      <c r="X1165" s="108"/>
      <c r="Y1165" s="108"/>
      <c r="Z1165" s="108"/>
      <c r="AA1165" s="108"/>
      <c r="AB1165" s="93">
        <f>IFERROR(VLOOKUP(K1165,'Վարկանիշային չափորոշիչներ'!$G$6:$GE$68,4,FALSE),0)</f>
        <v>0</v>
      </c>
      <c r="AC1165" s="93">
        <f>IFERROR(VLOOKUP(L1165,'Վարկանիշային չափորոշիչներ'!$G$6:$GE$68,4,FALSE),0)</f>
        <v>0</v>
      </c>
      <c r="AD1165" s="93">
        <f>IFERROR(VLOOKUP(M1165,'Վարկանիշային չափորոշիչներ'!$G$6:$GE$68,4,FALSE),0)</f>
        <v>0</v>
      </c>
      <c r="AE1165" s="93">
        <f>IFERROR(VLOOKUP(N1165,'Վարկանիշային չափորոշիչներ'!$G$6:$GE$68,4,FALSE),0)</f>
        <v>0</v>
      </c>
      <c r="AF1165" s="93">
        <f>IFERROR(VLOOKUP(O1165,'Վարկանիշային չափորոշիչներ'!$G$6:$GE$68,4,FALSE),0)</f>
        <v>0</v>
      </c>
      <c r="AG1165" s="93">
        <f>IFERROR(VLOOKUP(P1165,'Վարկանիշային չափորոշիչներ'!$G$6:$GE$68,4,FALSE),0)</f>
        <v>0</v>
      </c>
      <c r="AH1165" s="93">
        <f>IFERROR(VLOOKUP(Q1165,'Վարկանիշային չափորոշիչներ'!$G$6:$GE$68,4,FALSE),0)</f>
        <v>0</v>
      </c>
      <c r="AI1165" s="93">
        <f>IFERROR(VLOOKUP(R1165,'Վարկանիշային չափորոշիչներ'!$G$6:$GE$68,4,FALSE),0)</f>
        <v>0</v>
      </c>
      <c r="AJ1165" s="93">
        <f>IFERROR(VLOOKUP(S1165,'Վարկանիշային չափորոշիչներ'!$G$6:$GE$68,4,FALSE),0)</f>
        <v>0</v>
      </c>
      <c r="AK1165" s="93">
        <f>IFERROR(VLOOKUP(T1165,'Վարկանիշային չափորոշիչներ'!$G$6:$GE$68,4,FALSE),0)</f>
        <v>0</v>
      </c>
      <c r="AL1165" s="93">
        <f>IFERROR(VLOOKUP(U1165,'Վարկանիշային չափորոշիչներ'!$G$6:$GE$68,4,FALSE),0)</f>
        <v>0</v>
      </c>
      <c r="AM1165" s="93">
        <f>IFERROR(VLOOKUP(V1165,'Վարկանիշային չափորոշիչներ'!$G$6:$GE$68,4,FALSE),0)</f>
        <v>0</v>
      </c>
      <c r="AN1165" s="93">
        <f t="shared" si="286"/>
        <v>0</v>
      </c>
    </row>
    <row r="1166" spans="1:40" outlineLevel="2">
      <c r="A1166" s="239">
        <v>1007</v>
      </c>
      <c r="B1166" s="239">
        <v>11001</v>
      </c>
      <c r="C1166" s="333" t="s">
        <v>1224</v>
      </c>
      <c r="D1166" s="240"/>
      <c r="E1166" s="240"/>
      <c r="F1166" s="241"/>
      <c r="G1166" s="242"/>
      <c r="H1166" s="242"/>
      <c r="I1166" s="112"/>
      <c r="J1166" s="112"/>
      <c r="K1166" s="94"/>
      <c r="L1166" s="94"/>
      <c r="M1166" s="94"/>
      <c r="N1166" s="94"/>
      <c r="O1166" s="94"/>
      <c r="P1166" s="94"/>
      <c r="Q1166" s="94"/>
      <c r="R1166" s="94"/>
      <c r="S1166" s="94"/>
      <c r="T1166" s="94"/>
      <c r="U1166" s="94"/>
      <c r="V1166" s="94"/>
      <c r="W1166" s="93">
        <f>AN1166</f>
        <v>0</v>
      </c>
      <c r="X1166" s="108"/>
      <c r="Y1166" s="108"/>
      <c r="Z1166" s="108"/>
      <c r="AA1166" s="108"/>
      <c r="AB1166" s="93">
        <f>IFERROR(VLOOKUP(K1166,'Վարկանիշային չափորոշիչներ'!$G$6:$GE$68,4,FALSE),0)</f>
        <v>0</v>
      </c>
      <c r="AC1166" s="93">
        <f>IFERROR(VLOOKUP(L1166,'Վարկանիշային չափորոշիչներ'!$G$6:$GE$68,4,FALSE),0)</f>
        <v>0</v>
      </c>
      <c r="AD1166" s="93">
        <f>IFERROR(VLOOKUP(M1166,'Վարկանիշային չափորոշիչներ'!$G$6:$GE$68,4,FALSE),0)</f>
        <v>0</v>
      </c>
      <c r="AE1166" s="93">
        <f>IFERROR(VLOOKUP(N1166,'Վարկանիշային չափորոշիչներ'!$G$6:$GE$68,4,FALSE),0)</f>
        <v>0</v>
      </c>
      <c r="AF1166" s="93">
        <f>IFERROR(VLOOKUP(O1166,'Վարկանիշային չափորոշիչներ'!$G$6:$GE$68,4,FALSE),0)</f>
        <v>0</v>
      </c>
      <c r="AG1166" s="93">
        <f>IFERROR(VLOOKUP(P1166,'Վարկանիշային չափորոշիչներ'!$G$6:$GE$68,4,FALSE),0)</f>
        <v>0</v>
      </c>
      <c r="AH1166" s="93">
        <f>IFERROR(VLOOKUP(Q1166,'Վարկանիշային չափորոշիչներ'!$G$6:$GE$68,4,FALSE),0)</f>
        <v>0</v>
      </c>
      <c r="AI1166" s="93">
        <f>IFERROR(VLOOKUP(R1166,'Վարկանիշային չափորոշիչներ'!$G$6:$GE$68,4,FALSE),0)</f>
        <v>0</v>
      </c>
      <c r="AJ1166" s="93">
        <f>IFERROR(VLOOKUP(S1166,'Վարկանիշային չափորոշիչներ'!$G$6:$GE$68,4,FALSE),0)</f>
        <v>0</v>
      </c>
      <c r="AK1166" s="93">
        <f>IFERROR(VLOOKUP(T1166,'Վարկանիշային չափորոշիչներ'!$G$6:$GE$68,4,FALSE),0)</f>
        <v>0</v>
      </c>
      <c r="AL1166" s="93">
        <f>IFERROR(VLOOKUP(U1166,'Վարկանիշային չափորոշիչներ'!$G$6:$GE$68,4,FALSE),0)</f>
        <v>0</v>
      </c>
      <c r="AM1166" s="93">
        <f>IFERROR(VLOOKUP(V1166,'Վարկանիշային չափորոշիչներ'!$G$6:$GE$68,4,FALSE),0)</f>
        <v>0</v>
      </c>
      <c r="AN1166" s="93">
        <f t="shared" si="286"/>
        <v>0</v>
      </c>
    </row>
    <row r="1167" spans="1:40" ht="24" outlineLevel="2">
      <c r="A1167" s="239">
        <v>1007</v>
      </c>
      <c r="B1167" s="239">
        <v>31001</v>
      </c>
      <c r="C1167" s="333" t="s">
        <v>1225</v>
      </c>
      <c r="D1167" s="240"/>
      <c r="E1167" s="240"/>
      <c r="F1167" s="242"/>
      <c r="G1167" s="242"/>
      <c r="H1167" s="242"/>
      <c r="I1167" s="112"/>
      <c r="J1167" s="112"/>
      <c r="K1167" s="94"/>
      <c r="L1167" s="94"/>
      <c r="M1167" s="94"/>
      <c r="N1167" s="94"/>
      <c r="O1167" s="94"/>
      <c r="P1167" s="94"/>
      <c r="Q1167" s="94"/>
      <c r="R1167" s="94"/>
      <c r="S1167" s="94"/>
      <c r="T1167" s="94"/>
      <c r="U1167" s="94"/>
      <c r="V1167" s="94"/>
      <c r="W1167" s="93">
        <f>AN1167</f>
        <v>0</v>
      </c>
      <c r="X1167" s="108"/>
      <c r="Y1167" s="108"/>
      <c r="Z1167" s="108"/>
      <c r="AA1167" s="108"/>
      <c r="AB1167" s="93">
        <f>IFERROR(VLOOKUP(K1167,'Վարկանիշային չափորոշիչներ'!$G$6:$GE$68,4,FALSE),0)</f>
        <v>0</v>
      </c>
      <c r="AC1167" s="93">
        <f>IFERROR(VLOOKUP(L1167,'Վարկանիշային չափորոշիչներ'!$G$6:$GE$68,4,FALSE),0)</f>
        <v>0</v>
      </c>
      <c r="AD1167" s="93">
        <f>IFERROR(VLOOKUP(M1167,'Վարկանիշային չափորոշիչներ'!$G$6:$GE$68,4,FALSE),0)</f>
        <v>0</v>
      </c>
      <c r="AE1167" s="93">
        <f>IFERROR(VLOOKUP(N1167,'Վարկանիշային չափորոշիչներ'!$G$6:$GE$68,4,FALSE),0)</f>
        <v>0</v>
      </c>
      <c r="AF1167" s="93">
        <f>IFERROR(VLOOKUP(O1167,'Վարկանիշային չափորոշիչներ'!$G$6:$GE$68,4,FALSE),0)</f>
        <v>0</v>
      </c>
      <c r="AG1167" s="93">
        <f>IFERROR(VLOOKUP(P1167,'Վարկանիշային չափորոշիչներ'!$G$6:$GE$68,4,FALSE),0)</f>
        <v>0</v>
      </c>
      <c r="AH1167" s="93">
        <f>IFERROR(VLOOKUP(Q1167,'Վարկանիշային չափորոշիչներ'!$G$6:$GE$68,4,FALSE),0)</f>
        <v>0</v>
      </c>
      <c r="AI1167" s="93">
        <f>IFERROR(VLOOKUP(R1167,'Վարկանիշային չափորոշիչներ'!$G$6:$GE$68,4,FALSE),0)</f>
        <v>0</v>
      </c>
      <c r="AJ1167" s="93">
        <f>IFERROR(VLOOKUP(S1167,'Վարկանիշային չափորոշիչներ'!$G$6:$GE$68,4,FALSE),0)</f>
        <v>0</v>
      </c>
      <c r="AK1167" s="93">
        <f>IFERROR(VLOOKUP(T1167,'Վարկանիշային չափորոշիչներ'!$G$6:$GE$68,4,FALSE),0)</f>
        <v>0</v>
      </c>
      <c r="AL1167" s="93">
        <f>IFERROR(VLOOKUP(U1167,'Վարկանիշային չափորոշիչներ'!$G$6:$GE$68,4,FALSE),0)</f>
        <v>0</v>
      </c>
      <c r="AM1167" s="93">
        <f>IFERROR(VLOOKUP(V1167,'Վարկանիշային չափորոշիչներ'!$G$6:$GE$68,4,FALSE),0)</f>
        <v>0</v>
      </c>
      <c r="AN1167" s="93">
        <f t="shared" si="286"/>
        <v>0</v>
      </c>
    </row>
    <row r="1168" spans="1:40" outlineLevel="1">
      <c r="A1168" s="243">
        <v>9999</v>
      </c>
      <c r="B1168" s="239"/>
      <c r="C1168" s="333" t="s">
        <v>104</v>
      </c>
      <c r="D1168" s="240"/>
      <c r="E1168" s="240"/>
      <c r="F1168" s="241"/>
      <c r="G1168" s="242"/>
      <c r="H1168" s="242"/>
      <c r="I1168" s="112"/>
      <c r="J1168" s="112"/>
      <c r="K1168" s="94"/>
      <c r="L1168" s="94"/>
      <c r="M1168" s="94"/>
      <c r="N1168" s="94"/>
      <c r="O1168" s="94"/>
      <c r="P1168" s="94"/>
      <c r="Q1168" s="94"/>
      <c r="R1168" s="94"/>
      <c r="S1168" s="94"/>
      <c r="T1168" s="94"/>
      <c r="U1168" s="94"/>
      <c r="V1168" s="94"/>
      <c r="W1168" s="93">
        <f>AN1168</f>
        <v>0</v>
      </c>
      <c r="X1168" s="108"/>
      <c r="Y1168" s="108"/>
      <c r="Z1168" s="108"/>
      <c r="AA1168" s="108"/>
      <c r="AB1168" s="93">
        <f>IFERROR(VLOOKUP(K1168,'Վարկանիշային չափորոշիչներ'!$G$6:$GE$68,4,FALSE),0)</f>
        <v>0</v>
      </c>
      <c r="AC1168" s="93">
        <f>IFERROR(VLOOKUP(L1168,'Վարկանիշային չափորոշիչներ'!$G$6:$GE$68,4,FALSE),0)</f>
        <v>0</v>
      </c>
      <c r="AD1168" s="93">
        <f>IFERROR(VLOOKUP(M1168,'Վարկանիշային չափորոշիչներ'!$G$6:$GE$68,4,FALSE),0)</f>
        <v>0</v>
      </c>
      <c r="AE1168" s="93">
        <f>IFERROR(VLOOKUP(N1168,'Վարկանիշային չափորոշիչներ'!$G$6:$GE$68,4,FALSE),0)</f>
        <v>0</v>
      </c>
      <c r="AF1168" s="93">
        <f>IFERROR(VLOOKUP(O1168,'Վարկանիշային չափորոշիչներ'!$G$6:$GE$68,4,FALSE),0)</f>
        <v>0</v>
      </c>
      <c r="AG1168" s="93">
        <f>IFERROR(VLOOKUP(P1168,'Վարկանիշային չափորոշիչներ'!$G$6:$GE$68,4,FALSE),0)</f>
        <v>0</v>
      </c>
      <c r="AH1168" s="93">
        <f>IFERROR(VLOOKUP(Q1168,'Վարկանիշային չափորոշիչներ'!$G$6:$GE$68,4,FALSE),0)</f>
        <v>0</v>
      </c>
      <c r="AI1168" s="93">
        <f>IFERROR(VLOOKUP(R1168,'Վարկանիշային չափորոշիչներ'!$G$6:$GE$68,4,FALSE),0)</f>
        <v>0</v>
      </c>
      <c r="AJ1168" s="93">
        <f>IFERROR(VLOOKUP(S1168,'Վարկանիշային չափորոշիչներ'!$G$6:$GE$68,4,FALSE),0)</f>
        <v>0</v>
      </c>
      <c r="AK1168" s="93">
        <f>IFERROR(VLOOKUP(T1168,'Վարկանիշային չափորոշիչներ'!$G$6:$GE$68,4,FALSE),0)</f>
        <v>0</v>
      </c>
      <c r="AL1168" s="93">
        <f>IFERROR(VLOOKUP(U1168,'Վարկանիշային չափորոշիչներ'!$G$6:$GE$68,4,FALSE),0)</f>
        <v>0</v>
      </c>
      <c r="AM1168" s="93">
        <f>IFERROR(VLOOKUP(V1168,'Վարկանիշային չափորոշիչներ'!$G$6:$GE$68,4,FALSE),0)</f>
        <v>0</v>
      </c>
      <c r="AN1168" s="93">
        <f t="shared" si="286"/>
        <v>0</v>
      </c>
    </row>
    <row r="1169" spans="1:40">
      <c r="A1169" s="244" t="s">
        <v>0</v>
      </c>
      <c r="B1169" s="283"/>
      <c r="C1169" s="367" t="s">
        <v>1226</v>
      </c>
      <c r="D1169" s="320">
        <f>D1170+D1186+D1184</f>
        <v>0</v>
      </c>
      <c r="E1169" s="245">
        <f>E1170+E1186+E1184</f>
        <v>0</v>
      </c>
      <c r="F1169" s="246">
        <f t="shared" ref="F1169:H1169" si="300">F1170+F1186+F1184</f>
        <v>0</v>
      </c>
      <c r="G1169" s="246">
        <f t="shared" si="300"/>
        <v>0</v>
      </c>
      <c r="H1169" s="246">
        <f t="shared" si="300"/>
        <v>0</v>
      </c>
      <c r="I1169" s="113" t="s">
        <v>79</v>
      </c>
      <c r="J1169" s="113" t="s">
        <v>79</v>
      </c>
      <c r="K1169" s="113" t="s">
        <v>79</v>
      </c>
      <c r="L1169" s="113" t="s">
        <v>79</v>
      </c>
      <c r="M1169" s="113" t="s">
        <v>79</v>
      </c>
      <c r="N1169" s="113" t="s">
        <v>79</v>
      </c>
      <c r="O1169" s="113" t="s">
        <v>79</v>
      </c>
      <c r="P1169" s="113" t="s">
        <v>79</v>
      </c>
      <c r="Q1169" s="113" t="s">
        <v>79</v>
      </c>
      <c r="R1169" s="113" t="s">
        <v>79</v>
      </c>
      <c r="S1169" s="113" t="s">
        <v>79</v>
      </c>
      <c r="T1169" s="113" t="s">
        <v>79</v>
      </c>
      <c r="U1169" s="113" t="s">
        <v>79</v>
      </c>
      <c r="V1169" s="113" t="s">
        <v>79</v>
      </c>
      <c r="W1169" s="113" t="s">
        <v>79</v>
      </c>
      <c r="X1169" s="108"/>
      <c r="Y1169" s="108"/>
      <c r="Z1169" s="108"/>
      <c r="AA1169" s="108"/>
      <c r="AB1169" s="93">
        <f>IFERROR(VLOOKUP(K1169,'Վարկանիշային չափորոշիչներ'!$G$6:$GE$68,4,FALSE),0)</f>
        <v>0</v>
      </c>
      <c r="AC1169" s="93">
        <f>IFERROR(VLOOKUP(L1169,'Վարկանիշային չափորոշիչներ'!$G$6:$GE$68,4,FALSE),0)</f>
        <v>0</v>
      </c>
      <c r="AD1169" s="93">
        <f>IFERROR(VLOOKUP(M1169,'Վարկանիշային չափորոշիչներ'!$G$6:$GE$68,4,FALSE),0)</f>
        <v>0</v>
      </c>
      <c r="AE1169" s="93">
        <f>IFERROR(VLOOKUP(N1169,'Վարկանիշային չափորոշիչներ'!$G$6:$GE$68,4,FALSE),0)</f>
        <v>0</v>
      </c>
      <c r="AF1169" s="93">
        <f>IFERROR(VLOOKUP(O1169,'Վարկանիշային չափորոշիչներ'!$G$6:$GE$68,4,FALSE),0)</f>
        <v>0</v>
      </c>
      <c r="AG1169" s="93">
        <f>IFERROR(VLOOKUP(P1169,'Վարկանիշային չափորոշիչներ'!$G$6:$GE$68,4,FALSE),0)</f>
        <v>0</v>
      </c>
      <c r="AH1169" s="93">
        <f>IFERROR(VLOOKUP(Q1169,'Վարկանիշային չափորոշիչներ'!$G$6:$GE$68,4,FALSE),0)</f>
        <v>0</v>
      </c>
      <c r="AI1169" s="93">
        <f>IFERROR(VLOOKUP(R1169,'Վարկանիշային չափորոշիչներ'!$G$6:$GE$68,4,FALSE),0)</f>
        <v>0</v>
      </c>
      <c r="AJ1169" s="93">
        <f>IFERROR(VLOOKUP(S1169,'Վարկանիշային չափորոշիչներ'!$G$6:$GE$68,4,FALSE),0)</f>
        <v>0</v>
      </c>
      <c r="AK1169" s="93">
        <f>IFERROR(VLOOKUP(T1169,'Վարկանիշային չափորոշիչներ'!$G$6:$GE$68,4,FALSE),0)</f>
        <v>0</v>
      </c>
      <c r="AL1169" s="93">
        <f>IFERROR(VLOOKUP(U1169,'Վարկանիշային չափորոշիչներ'!$G$6:$GE$68,4,FALSE),0)</f>
        <v>0</v>
      </c>
      <c r="AM1169" s="93">
        <f>IFERROR(VLOOKUP(V1169,'Վարկանիշային չափորոշիչներ'!$G$6:$GE$68,4,FALSE),0)</f>
        <v>0</v>
      </c>
      <c r="AN1169" s="93">
        <f t="shared" si="286"/>
        <v>0</v>
      </c>
    </row>
    <row r="1170" spans="1:40" outlineLevel="1">
      <c r="A1170" s="323">
        <v>1023</v>
      </c>
      <c r="B1170" s="283"/>
      <c r="C1170" s="366" t="s">
        <v>1227</v>
      </c>
      <c r="D1170" s="321">
        <f>SUM(D1171:D1183)</f>
        <v>0</v>
      </c>
      <c r="E1170" s="237">
        <f>SUM(E1171:E1183)</f>
        <v>0</v>
      </c>
      <c r="F1170" s="238">
        <f t="shared" ref="F1170:H1170" si="301">SUM(F1171:F1183)</f>
        <v>0</v>
      </c>
      <c r="G1170" s="238">
        <f t="shared" si="301"/>
        <v>0</v>
      </c>
      <c r="H1170" s="238">
        <f t="shared" si="301"/>
        <v>0</v>
      </c>
      <c r="I1170" s="114" t="s">
        <v>79</v>
      </c>
      <c r="J1170" s="114" t="s">
        <v>79</v>
      </c>
      <c r="K1170" s="114" t="s">
        <v>79</v>
      </c>
      <c r="L1170" s="114" t="s">
        <v>79</v>
      </c>
      <c r="M1170" s="114" t="s">
        <v>79</v>
      </c>
      <c r="N1170" s="114" t="s">
        <v>79</v>
      </c>
      <c r="O1170" s="114" t="s">
        <v>79</v>
      </c>
      <c r="P1170" s="114" t="s">
        <v>79</v>
      </c>
      <c r="Q1170" s="114" t="s">
        <v>79</v>
      </c>
      <c r="R1170" s="114" t="s">
        <v>79</v>
      </c>
      <c r="S1170" s="114" t="s">
        <v>79</v>
      </c>
      <c r="T1170" s="114" t="s">
        <v>79</v>
      </c>
      <c r="U1170" s="114" t="s">
        <v>79</v>
      </c>
      <c r="V1170" s="114" t="s">
        <v>79</v>
      </c>
      <c r="W1170" s="114" t="s">
        <v>79</v>
      </c>
      <c r="X1170" s="108"/>
      <c r="Y1170" s="108"/>
      <c r="Z1170" s="108"/>
      <c r="AA1170" s="108"/>
      <c r="AB1170" s="93">
        <f>IFERROR(VLOOKUP(K1170,'Վարկանիշային չափորոշիչներ'!$G$6:$GE$68,4,FALSE),0)</f>
        <v>0</v>
      </c>
      <c r="AC1170" s="93">
        <f>IFERROR(VLOOKUP(L1170,'Վարկանիշային չափորոշիչներ'!$G$6:$GE$68,4,FALSE),0)</f>
        <v>0</v>
      </c>
      <c r="AD1170" s="93">
        <f>IFERROR(VLOOKUP(M1170,'Վարկանիշային չափորոշիչներ'!$G$6:$GE$68,4,FALSE),0)</f>
        <v>0</v>
      </c>
      <c r="AE1170" s="93">
        <f>IFERROR(VLOOKUP(N1170,'Վարկանիշային չափորոշիչներ'!$G$6:$GE$68,4,FALSE),0)</f>
        <v>0</v>
      </c>
      <c r="AF1170" s="93">
        <f>IFERROR(VLOOKUP(O1170,'Վարկանիշային չափորոշիչներ'!$G$6:$GE$68,4,FALSE),0)</f>
        <v>0</v>
      </c>
      <c r="AG1170" s="93">
        <f>IFERROR(VLOOKUP(P1170,'Վարկանիշային չափորոշիչներ'!$G$6:$GE$68,4,FALSE),0)</f>
        <v>0</v>
      </c>
      <c r="AH1170" s="93">
        <f>IFERROR(VLOOKUP(Q1170,'Վարկանիշային չափորոշիչներ'!$G$6:$GE$68,4,FALSE),0)</f>
        <v>0</v>
      </c>
      <c r="AI1170" s="93">
        <f>IFERROR(VLOOKUP(R1170,'Վարկանիշային չափորոշիչներ'!$G$6:$GE$68,4,FALSE),0)</f>
        <v>0</v>
      </c>
      <c r="AJ1170" s="93">
        <f>IFERROR(VLOOKUP(S1170,'Վարկանիշային չափորոշիչներ'!$G$6:$GE$68,4,FALSE),0)</f>
        <v>0</v>
      </c>
      <c r="AK1170" s="93">
        <f>IFERROR(VLOOKUP(T1170,'Վարկանիշային չափորոշիչներ'!$G$6:$GE$68,4,FALSE),0)</f>
        <v>0</v>
      </c>
      <c r="AL1170" s="93">
        <f>IFERROR(VLOOKUP(U1170,'Վարկանիշային չափորոշիչներ'!$G$6:$GE$68,4,FALSE),0)</f>
        <v>0</v>
      </c>
      <c r="AM1170" s="93">
        <f>IFERROR(VLOOKUP(V1170,'Վարկանիշային չափորոշիչներ'!$G$6:$GE$68,4,FALSE),0)</f>
        <v>0</v>
      </c>
      <c r="AN1170" s="93">
        <f t="shared" si="286"/>
        <v>0</v>
      </c>
    </row>
    <row r="1171" spans="1:40" outlineLevel="2">
      <c r="A1171" s="239">
        <v>1023</v>
      </c>
      <c r="B1171" s="239">
        <v>11001</v>
      </c>
      <c r="C1171" s="373" t="s">
        <v>1227</v>
      </c>
      <c r="D1171" s="255"/>
      <c r="E1171" s="255"/>
      <c r="F1171" s="241"/>
      <c r="G1171" s="242"/>
      <c r="H1171" s="242"/>
      <c r="I1171" s="112"/>
      <c r="J1171" s="112"/>
      <c r="K1171" s="94"/>
      <c r="L1171" s="94"/>
      <c r="M1171" s="94"/>
      <c r="N1171" s="94"/>
      <c r="O1171" s="94"/>
      <c r="P1171" s="94"/>
      <c r="Q1171" s="94"/>
      <c r="R1171" s="94"/>
      <c r="S1171" s="94"/>
      <c r="T1171" s="94"/>
      <c r="U1171" s="94"/>
      <c r="V1171" s="94"/>
      <c r="W1171" s="93">
        <f t="shared" ref="W1171:W1183" si="302">AN1171</f>
        <v>0</v>
      </c>
      <c r="X1171" s="108"/>
      <c r="Y1171" s="108"/>
      <c r="Z1171" s="108"/>
      <c r="AA1171" s="108"/>
      <c r="AB1171" s="93">
        <f>IFERROR(VLOOKUP(K1171,'Վարկանիշային չափորոշիչներ'!$G$6:$GE$68,4,FALSE),0)</f>
        <v>0</v>
      </c>
      <c r="AC1171" s="93">
        <f>IFERROR(VLOOKUP(L1171,'Վարկանիշային չափորոշիչներ'!$G$6:$GE$68,4,FALSE),0)</f>
        <v>0</v>
      </c>
      <c r="AD1171" s="93">
        <f>IFERROR(VLOOKUP(M1171,'Վարկանիշային չափորոշիչներ'!$G$6:$GE$68,4,FALSE),0)</f>
        <v>0</v>
      </c>
      <c r="AE1171" s="93">
        <f>IFERROR(VLOOKUP(N1171,'Վարկանիշային չափորոշիչներ'!$G$6:$GE$68,4,FALSE),0)</f>
        <v>0</v>
      </c>
      <c r="AF1171" s="93">
        <f>IFERROR(VLOOKUP(O1171,'Վարկանիշային չափորոշիչներ'!$G$6:$GE$68,4,FALSE),0)</f>
        <v>0</v>
      </c>
      <c r="AG1171" s="93">
        <f>IFERROR(VLOOKUP(P1171,'Վարկանիշային չափորոշիչներ'!$G$6:$GE$68,4,FALSE),0)</f>
        <v>0</v>
      </c>
      <c r="AH1171" s="93">
        <f>IFERROR(VLOOKUP(Q1171,'Վարկանիշային չափորոշիչներ'!$G$6:$GE$68,4,FALSE),0)</f>
        <v>0</v>
      </c>
      <c r="AI1171" s="93">
        <f>IFERROR(VLOOKUP(R1171,'Վարկանիշային չափորոշիչներ'!$G$6:$GE$68,4,FALSE),0)</f>
        <v>0</v>
      </c>
      <c r="AJ1171" s="93">
        <f>IFERROR(VLOOKUP(S1171,'Վարկանիշային չափորոշիչներ'!$G$6:$GE$68,4,FALSE),0)</f>
        <v>0</v>
      </c>
      <c r="AK1171" s="93">
        <f>IFERROR(VLOOKUP(T1171,'Վարկանիշային չափորոշիչներ'!$G$6:$GE$68,4,FALSE),0)</f>
        <v>0</v>
      </c>
      <c r="AL1171" s="93">
        <f>IFERROR(VLOOKUP(U1171,'Վարկանիշային չափորոշիչներ'!$G$6:$GE$68,4,FALSE),0)</f>
        <v>0</v>
      </c>
      <c r="AM1171" s="93">
        <f>IFERROR(VLOOKUP(V1171,'Վարկանիշային չափորոշիչներ'!$G$6:$GE$68,4,FALSE),0)</f>
        <v>0</v>
      </c>
      <c r="AN1171" s="93">
        <f t="shared" si="286"/>
        <v>0</v>
      </c>
    </row>
    <row r="1172" spans="1:40" outlineLevel="2">
      <c r="A1172" s="239">
        <v>1023</v>
      </c>
      <c r="B1172" s="239">
        <v>11003</v>
      </c>
      <c r="C1172" s="333" t="s">
        <v>1228</v>
      </c>
      <c r="D1172" s="240"/>
      <c r="E1172" s="240"/>
      <c r="F1172" s="241"/>
      <c r="G1172" s="242"/>
      <c r="H1172" s="242"/>
      <c r="I1172" s="112"/>
      <c r="J1172" s="112"/>
      <c r="K1172" s="94"/>
      <c r="L1172" s="94"/>
      <c r="M1172" s="94"/>
      <c r="N1172" s="94"/>
      <c r="O1172" s="94"/>
      <c r="P1172" s="94"/>
      <c r="Q1172" s="94"/>
      <c r="R1172" s="94"/>
      <c r="S1172" s="94"/>
      <c r="T1172" s="94"/>
      <c r="U1172" s="94"/>
      <c r="V1172" s="94"/>
      <c r="W1172" s="93">
        <f t="shared" si="302"/>
        <v>0</v>
      </c>
      <c r="X1172" s="108"/>
      <c r="Y1172" s="108"/>
      <c r="Z1172" s="108"/>
      <c r="AA1172" s="108"/>
      <c r="AB1172" s="93">
        <f>IFERROR(VLOOKUP(K1172,'Վարկանիշային չափորոշիչներ'!$G$6:$GE$68,4,FALSE),0)</f>
        <v>0</v>
      </c>
      <c r="AC1172" s="93">
        <f>IFERROR(VLOOKUP(L1172,'Վարկանիշային չափորոշիչներ'!$G$6:$GE$68,4,FALSE),0)</f>
        <v>0</v>
      </c>
      <c r="AD1172" s="93">
        <f>IFERROR(VLOOKUP(M1172,'Վարկանիշային չափորոշիչներ'!$G$6:$GE$68,4,FALSE),0)</f>
        <v>0</v>
      </c>
      <c r="AE1172" s="93">
        <f>IFERROR(VLOOKUP(N1172,'Վարկանիշային չափորոշիչներ'!$G$6:$GE$68,4,FALSE),0)</f>
        <v>0</v>
      </c>
      <c r="AF1172" s="93">
        <f>IFERROR(VLOOKUP(O1172,'Վարկանիշային չափորոշիչներ'!$G$6:$GE$68,4,FALSE),0)</f>
        <v>0</v>
      </c>
      <c r="AG1172" s="93">
        <f>IFERROR(VLOOKUP(P1172,'Վարկանիշային չափորոշիչներ'!$G$6:$GE$68,4,FALSE),0)</f>
        <v>0</v>
      </c>
      <c r="AH1172" s="93">
        <f>IFERROR(VLOOKUP(Q1172,'Վարկանիշային չափորոշիչներ'!$G$6:$GE$68,4,FALSE),0)</f>
        <v>0</v>
      </c>
      <c r="AI1172" s="93">
        <f>IFERROR(VLOOKUP(R1172,'Վարկանիշային չափորոշիչներ'!$G$6:$GE$68,4,FALSE),0)</f>
        <v>0</v>
      </c>
      <c r="AJ1172" s="93">
        <f>IFERROR(VLOOKUP(S1172,'Վարկանիշային չափորոշիչներ'!$G$6:$GE$68,4,FALSE),0)</f>
        <v>0</v>
      </c>
      <c r="AK1172" s="93">
        <f>IFERROR(VLOOKUP(T1172,'Վարկանիշային չափորոշիչներ'!$G$6:$GE$68,4,FALSE),0)</f>
        <v>0</v>
      </c>
      <c r="AL1172" s="93">
        <f>IFERROR(VLOOKUP(U1172,'Վարկանիշային չափորոշիչներ'!$G$6:$GE$68,4,FALSE),0)</f>
        <v>0</v>
      </c>
      <c r="AM1172" s="93">
        <f>IFERROR(VLOOKUP(V1172,'Վարկանիշային չափորոշիչներ'!$G$6:$GE$68,4,FALSE),0)</f>
        <v>0</v>
      </c>
      <c r="AN1172" s="93">
        <f t="shared" si="286"/>
        <v>0</v>
      </c>
    </row>
    <row r="1173" spans="1:40" outlineLevel="2">
      <c r="A1173" s="239">
        <v>1023</v>
      </c>
      <c r="B1173" s="239">
        <v>11004</v>
      </c>
      <c r="C1173" s="333" t="s">
        <v>1229</v>
      </c>
      <c r="D1173" s="240"/>
      <c r="E1173" s="240"/>
      <c r="F1173" s="241"/>
      <c r="G1173" s="242"/>
      <c r="H1173" s="242"/>
      <c r="I1173" s="112"/>
      <c r="J1173" s="112"/>
      <c r="K1173" s="94"/>
      <c r="L1173" s="94"/>
      <c r="M1173" s="94"/>
      <c r="N1173" s="94"/>
      <c r="O1173" s="94"/>
      <c r="P1173" s="94"/>
      <c r="Q1173" s="94"/>
      <c r="R1173" s="94"/>
      <c r="S1173" s="94"/>
      <c r="T1173" s="94"/>
      <c r="U1173" s="94"/>
      <c r="V1173" s="94"/>
      <c r="W1173" s="93">
        <f t="shared" si="302"/>
        <v>0</v>
      </c>
      <c r="X1173" s="108"/>
      <c r="Y1173" s="108"/>
      <c r="Z1173" s="108"/>
      <c r="AA1173" s="108"/>
      <c r="AB1173" s="93">
        <f>IFERROR(VLOOKUP(K1173,'Վարկանիշային չափորոշիչներ'!$G$6:$GE$68,4,FALSE),0)</f>
        <v>0</v>
      </c>
      <c r="AC1173" s="93">
        <f>IFERROR(VLOOKUP(L1173,'Վարկանիշային չափորոշիչներ'!$G$6:$GE$68,4,FALSE),0)</f>
        <v>0</v>
      </c>
      <c r="AD1173" s="93">
        <f>IFERROR(VLOOKUP(M1173,'Վարկանիշային չափորոշիչներ'!$G$6:$GE$68,4,FALSE),0)</f>
        <v>0</v>
      </c>
      <c r="AE1173" s="93">
        <f>IFERROR(VLOOKUP(N1173,'Վարկանիշային չափորոշիչներ'!$G$6:$GE$68,4,FALSE),0)</f>
        <v>0</v>
      </c>
      <c r="AF1173" s="93">
        <f>IFERROR(VLOOKUP(O1173,'Վարկանիշային չափորոշիչներ'!$G$6:$GE$68,4,FALSE),0)</f>
        <v>0</v>
      </c>
      <c r="AG1173" s="93">
        <f>IFERROR(VLOOKUP(P1173,'Վարկանիշային չափորոշիչներ'!$G$6:$GE$68,4,FALSE),0)</f>
        <v>0</v>
      </c>
      <c r="AH1173" s="93">
        <f>IFERROR(VLOOKUP(Q1173,'Վարկանիշային չափորոշիչներ'!$G$6:$GE$68,4,FALSE),0)</f>
        <v>0</v>
      </c>
      <c r="AI1173" s="93">
        <f>IFERROR(VLOOKUP(R1173,'Վարկանիշային չափորոշիչներ'!$G$6:$GE$68,4,FALSE),0)</f>
        <v>0</v>
      </c>
      <c r="AJ1173" s="93">
        <f>IFERROR(VLOOKUP(S1173,'Վարկանիշային չափորոշիչներ'!$G$6:$GE$68,4,FALSE),0)</f>
        <v>0</v>
      </c>
      <c r="AK1173" s="93">
        <f>IFERROR(VLOOKUP(T1173,'Վարկանիշային չափորոշիչներ'!$G$6:$GE$68,4,FALSE),0)</f>
        <v>0</v>
      </c>
      <c r="AL1173" s="93">
        <f>IFERROR(VLOOKUP(U1173,'Վարկանիշային չափորոշիչներ'!$G$6:$GE$68,4,FALSE),0)</f>
        <v>0</v>
      </c>
      <c r="AM1173" s="93">
        <f>IFERROR(VLOOKUP(V1173,'Վարկանիշային չափորոշիչներ'!$G$6:$GE$68,4,FALSE),0)</f>
        <v>0</v>
      </c>
      <c r="AN1173" s="93">
        <f t="shared" si="286"/>
        <v>0</v>
      </c>
    </row>
    <row r="1174" spans="1:40" outlineLevel="2">
      <c r="A1174" s="239">
        <v>1023</v>
      </c>
      <c r="B1174" s="239">
        <v>11005</v>
      </c>
      <c r="C1174" s="333" t="s">
        <v>1230</v>
      </c>
      <c r="D1174" s="240"/>
      <c r="E1174" s="240"/>
      <c r="F1174" s="241"/>
      <c r="G1174" s="242"/>
      <c r="H1174" s="242"/>
      <c r="I1174" s="112"/>
      <c r="J1174" s="112"/>
      <c r="K1174" s="94"/>
      <c r="L1174" s="94"/>
      <c r="M1174" s="94"/>
      <c r="N1174" s="94"/>
      <c r="O1174" s="94"/>
      <c r="P1174" s="94"/>
      <c r="Q1174" s="94"/>
      <c r="R1174" s="94"/>
      <c r="S1174" s="94"/>
      <c r="T1174" s="94"/>
      <c r="U1174" s="94"/>
      <c r="V1174" s="94"/>
      <c r="W1174" s="93">
        <f t="shared" si="302"/>
        <v>0</v>
      </c>
      <c r="X1174" s="108"/>
      <c r="Y1174" s="108"/>
      <c r="Z1174" s="108"/>
      <c r="AA1174" s="108"/>
      <c r="AB1174" s="93">
        <f>IFERROR(VLOOKUP(K1174,'Վարկանիշային չափորոշիչներ'!$G$6:$GE$68,4,FALSE),0)</f>
        <v>0</v>
      </c>
      <c r="AC1174" s="93">
        <f>IFERROR(VLOOKUP(L1174,'Վարկանիշային չափորոշիչներ'!$G$6:$GE$68,4,FALSE),0)</f>
        <v>0</v>
      </c>
      <c r="AD1174" s="93">
        <f>IFERROR(VLOOKUP(M1174,'Վարկանիշային չափորոշիչներ'!$G$6:$GE$68,4,FALSE),0)</f>
        <v>0</v>
      </c>
      <c r="AE1174" s="93">
        <f>IFERROR(VLOOKUP(N1174,'Վարկանիշային չափորոշիչներ'!$G$6:$GE$68,4,FALSE),0)</f>
        <v>0</v>
      </c>
      <c r="AF1174" s="93">
        <f>IFERROR(VLOOKUP(O1174,'Վարկանիշային չափորոշիչներ'!$G$6:$GE$68,4,FALSE),0)</f>
        <v>0</v>
      </c>
      <c r="AG1174" s="93">
        <f>IFERROR(VLOOKUP(P1174,'Վարկանիշային չափորոշիչներ'!$G$6:$GE$68,4,FALSE),0)</f>
        <v>0</v>
      </c>
      <c r="AH1174" s="93">
        <f>IFERROR(VLOOKUP(Q1174,'Վարկանիշային չափորոշիչներ'!$G$6:$GE$68,4,FALSE),0)</f>
        <v>0</v>
      </c>
      <c r="AI1174" s="93">
        <f>IFERROR(VLOOKUP(R1174,'Վարկանիշային չափորոշիչներ'!$G$6:$GE$68,4,FALSE),0)</f>
        <v>0</v>
      </c>
      <c r="AJ1174" s="93">
        <f>IFERROR(VLOOKUP(S1174,'Վարկանիշային չափորոշիչներ'!$G$6:$GE$68,4,FALSE),0)</f>
        <v>0</v>
      </c>
      <c r="AK1174" s="93">
        <f>IFERROR(VLOOKUP(T1174,'Վարկանիշային չափորոշիչներ'!$G$6:$GE$68,4,FALSE),0)</f>
        <v>0</v>
      </c>
      <c r="AL1174" s="93">
        <f>IFERROR(VLOOKUP(U1174,'Վարկանիշային չափորոշիչներ'!$G$6:$GE$68,4,FALSE),0)</f>
        <v>0</v>
      </c>
      <c r="AM1174" s="93">
        <f>IFERROR(VLOOKUP(V1174,'Վարկանիշային չափորոշիչներ'!$G$6:$GE$68,4,FALSE),0)</f>
        <v>0</v>
      </c>
      <c r="AN1174" s="93">
        <f t="shared" ref="AN1174:AN1222" si="303">SUM(AB1174:AM1174)</f>
        <v>0</v>
      </c>
    </row>
    <row r="1175" spans="1:40" ht="24" outlineLevel="2">
      <c r="A1175" s="239">
        <v>1023</v>
      </c>
      <c r="B1175" s="239">
        <v>11012</v>
      </c>
      <c r="C1175" s="333" t="s">
        <v>1231</v>
      </c>
      <c r="D1175" s="240"/>
      <c r="E1175" s="240"/>
      <c r="F1175" s="241"/>
      <c r="G1175" s="242"/>
      <c r="H1175" s="242"/>
      <c r="I1175" s="112"/>
      <c r="J1175" s="112"/>
      <c r="K1175" s="94"/>
      <c r="L1175" s="94"/>
      <c r="M1175" s="94"/>
      <c r="N1175" s="94"/>
      <c r="O1175" s="94"/>
      <c r="P1175" s="94"/>
      <c r="Q1175" s="94"/>
      <c r="R1175" s="94"/>
      <c r="S1175" s="94"/>
      <c r="T1175" s="94"/>
      <c r="U1175" s="94"/>
      <c r="V1175" s="94"/>
      <c r="W1175" s="93">
        <f t="shared" si="302"/>
        <v>0</v>
      </c>
      <c r="X1175" s="108"/>
      <c r="Y1175" s="108"/>
      <c r="Z1175" s="108"/>
      <c r="AA1175" s="108"/>
      <c r="AB1175" s="93">
        <f>IFERROR(VLOOKUP(K1175,'Վարկանիշային չափորոշիչներ'!$G$6:$GE$68,4,FALSE),0)</f>
        <v>0</v>
      </c>
      <c r="AC1175" s="93">
        <f>IFERROR(VLOOKUP(L1175,'Վարկանիշային չափորոշիչներ'!$G$6:$GE$68,4,FALSE),0)</f>
        <v>0</v>
      </c>
      <c r="AD1175" s="93">
        <f>IFERROR(VLOOKUP(M1175,'Վարկանիշային չափորոշիչներ'!$G$6:$GE$68,4,FALSE),0)</f>
        <v>0</v>
      </c>
      <c r="AE1175" s="93">
        <f>IFERROR(VLOOKUP(N1175,'Վարկանիշային չափորոշիչներ'!$G$6:$GE$68,4,FALSE),0)</f>
        <v>0</v>
      </c>
      <c r="AF1175" s="93">
        <f>IFERROR(VLOOKUP(O1175,'Վարկանիշային չափորոշիչներ'!$G$6:$GE$68,4,FALSE),0)</f>
        <v>0</v>
      </c>
      <c r="AG1175" s="93">
        <f>IFERROR(VLOOKUP(P1175,'Վարկանիշային չափորոշիչներ'!$G$6:$GE$68,4,FALSE),0)</f>
        <v>0</v>
      </c>
      <c r="AH1175" s="93">
        <f>IFERROR(VLOOKUP(Q1175,'Վարկանիշային չափորոշիչներ'!$G$6:$GE$68,4,FALSE),0)</f>
        <v>0</v>
      </c>
      <c r="AI1175" s="93">
        <f>IFERROR(VLOOKUP(R1175,'Վարկանիշային չափորոշիչներ'!$G$6:$GE$68,4,FALSE),0)</f>
        <v>0</v>
      </c>
      <c r="AJ1175" s="93">
        <f>IFERROR(VLOOKUP(S1175,'Վարկանիշային չափորոշիչներ'!$G$6:$GE$68,4,FALSE),0)</f>
        <v>0</v>
      </c>
      <c r="AK1175" s="93">
        <f>IFERROR(VLOOKUP(T1175,'Վարկանիշային չափորոշիչներ'!$G$6:$GE$68,4,FALSE),0)</f>
        <v>0</v>
      </c>
      <c r="AL1175" s="93">
        <f>IFERROR(VLOOKUP(U1175,'Վարկանիշային չափորոշիչներ'!$G$6:$GE$68,4,FALSE),0)</f>
        <v>0</v>
      </c>
      <c r="AM1175" s="93">
        <f>IFERROR(VLOOKUP(V1175,'Վարկանիշային չափորոշիչներ'!$G$6:$GE$68,4,FALSE),0)</f>
        <v>0</v>
      </c>
      <c r="AN1175" s="93">
        <f t="shared" si="303"/>
        <v>0</v>
      </c>
    </row>
    <row r="1176" spans="1:40" ht="24" outlineLevel="2">
      <c r="A1176" s="239">
        <v>1023</v>
      </c>
      <c r="B1176" s="239">
        <v>12001</v>
      </c>
      <c r="C1176" s="333" t="s">
        <v>1232</v>
      </c>
      <c r="D1176" s="240"/>
      <c r="E1176" s="240"/>
      <c r="F1176" s="241"/>
      <c r="G1176" s="242"/>
      <c r="H1176" s="242"/>
      <c r="I1176" s="112"/>
      <c r="J1176" s="112"/>
      <c r="K1176" s="94"/>
      <c r="L1176" s="94"/>
      <c r="M1176" s="94"/>
      <c r="N1176" s="94"/>
      <c r="O1176" s="94"/>
      <c r="P1176" s="94"/>
      <c r="Q1176" s="94"/>
      <c r="R1176" s="94"/>
      <c r="S1176" s="94"/>
      <c r="T1176" s="94"/>
      <c r="U1176" s="94"/>
      <c r="V1176" s="94"/>
      <c r="W1176" s="93">
        <f t="shared" si="302"/>
        <v>0</v>
      </c>
      <c r="X1176" s="108"/>
      <c r="Y1176" s="108"/>
      <c r="Z1176" s="108"/>
      <c r="AA1176" s="108"/>
      <c r="AB1176" s="93">
        <f>IFERROR(VLOOKUP(K1176,'Վարկանիշային չափորոշիչներ'!$G$6:$GE$68,4,FALSE),0)</f>
        <v>0</v>
      </c>
      <c r="AC1176" s="93">
        <f>IFERROR(VLOOKUP(L1176,'Վարկանիշային չափորոշիչներ'!$G$6:$GE$68,4,FALSE),0)</f>
        <v>0</v>
      </c>
      <c r="AD1176" s="93">
        <f>IFERROR(VLOOKUP(M1176,'Վարկանիշային չափորոշիչներ'!$G$6:$GE$68,4,FALSE),0)</f>
        <v>0</v>
      </c>
      <c r="AE1176" s="93">
        <f>IFERROR(VLOOKUP(N1176,'Վարկանիշային չափորոշիչներ'!$G$6:$GE$68,4,FALSE),0)</f>
        <v>0</v>
      </c>
      <c r="AF1176" s="93">
        <f>IFERROR(VLOOKUP(O1176,'Վարկանիշային չափորոշիչներ'!$G$6:$GE$68,4,FALSE),0)</f>
        <v>0</v>
      </c>
      <c r="AG1176" s="93">
        <f>IFERROR(VLOOKUP(P1176,'Վարկանիշային չափորոշիչներ'!$G$6:$GE$68,4,FALSE),0)</f>
        <v>0</v>
      </c>
      <c r="AH1176" s="93">
        <f>IFERROR(VLOOKUP(Q1176,'Վարկանիշային չափորոշիչներ'!$G$6:$GE$68,4,FALSE),0)</f>
        <v>0</v>
      </c>
      <c r="AI1176" s="93">
        <f>IFERROR(VLOOKUP(R1176,'Վարկանիշային չափորոշիչներ'!$G$6:$GE$68,4,FALSE),0)</f>
        <v>0</v>
      </c>
      <c r="AJ1176" s="93">
        <f>IFERROR(VLOOKUP(S1176,'Վարկանիշային չափորոշիչներ'!$G$6:$GE$68,4,FALSE),0)</f>
        <v>0</v>
      </c>
      <c r="AK1176" s="93">
        <f>IFERROR(VLOOKUP(T1176,'Վարկանիշային չափորոշիչներ'!$G$6:$GE$68,4,FALSE),0)</f>
        <v>0</v>
      </c>
      <c r="AL1176" s="93">
        <f>IFERROR(VLOOKUP(U1176,'Վարկանիշային չափորոշիչներ'!$G$6:$GE$68,4,FALSE),0)</f>
        <v>0</v>
      </c>
      <c r="AM1176" s="93">
        <f>IFERROR(VLOOKUP(V1176,'Վարկանիշային չափորոշիչներ'!$G$6:$GE$68,4,FALSE),0)</f>
        <v>0</v>
      </c>
      <c r="AN1176" s="93">
        <f t="shared" si="303"/>
        <v>0</v>
      </c>
    </row>
    <row r="1177" spans="1:40" ht="24" outlineLevel="2">
      <c r="A1177" s="239">
        <v>1023</v>
      </c>
      <c r="B1177" s="239">
        <v>31001</v>
      </c>
      <c r="C1177" s="333" t="s">
        <v>1233</v>
      </c>
      <c r="D1177" s="247"/>
      <c r="E1177" s="247"/>
      <c r="F1177" s="241"/>
      <c r="G1177" s="242"/>
      <c r="H1177" s="242"/>
      <c r="I1177" s="112"/>
      <c r="J1177" s="112"/>
      <c r="K1177" s="94"/>
      <c r="L1177" s="94"/>
      <c r="M1177" s="94"/>
      <c r="N1177" s="94"/>
      <c r="O1177" s="94"/>
      <c r="P1177" s="94"/>
      <c r="Q1177" s="94"/>
      <c r="R1177" s="94"/>
      <c r="S1177" s="94"/>
      <c r="T1177" s="94"/>
      <c r="U1177" s="94"/>
      <c r="V1177" s="94"/>
      <c r="W1177" s="93">
        <f t="shared" si="302"/>
        <v>0</v>
      </c>
      <c r="X1177" s="108"/>
      <c r="Y1177" s="108"/>
      <c r="Z1177" s="108"/>
      <c r="AA1177" s="108"/>
      <c r="AB1177" s="93">
        <f>IFERROR(VLOOKUP(K1177,'Վարկանիշային չափորոշիչներ'!$G$6:$GE$68,4,FALSE),0)</f>
        <v>0</v>
      </c>
      <c r="AC1177" s="93">
        <f>IFERROR(VLOOKUP(L1177,'Վարկանիշային չափորոշիչներ'!$G$6:$GE$68,4,FALSE),0)</f>
        <v>0</v>
      </c>
      <c r="AD1177" s="93">
        <f>IFERROR(VLOOKUP(M1177,'Վարկանիշային չափորոշիչներ'!$G$6:$GE$68,4,FALSE),0)</f>
        <v>0</v>
      </c>
      <c r="AE1177" s="93">
        <f>IFERROR(VLOOKUP(N1177,'Վարկանիշային չափորոշիչներ'!$G$6:$GE$68,4,FALSE),0)</f>
        <v>0</v>
      </c>
      <c r="AF1177" s="93">
        <f>IFERROR(VLOOKUP(O1177,'Վարկանիշային չափորոշիչներ'!$G$6:$GE$68,4,FALSE),0)</f>
        <v>0</v>
      </c>
      <c r="AG1177" s="93">
        <f>IFERROR(VLOOKUP(P1177,'Վարկանիշային չափորոշիչներ'!$G$6:$GE$68,4,FALSE),0)</f>
        <v>0</v>
      </c>
      <c r="AH1177" s="93">
        <f>IFERROR(VLOOKUP(Q1177,'Վարկանիշային չափորոշիչներ'!$G$6:$GE$68,4,FALSE),0)</f>
        <v>0</v>
      </c>
      <c r="AI1177" s="93">
        <f>IFERROR(VLOOKUP(R1177,'Վարկանիշային չափորոշիչներ'!$G$6:$GE$68,4,FALSE),0)</f>
        <v>0</v>
      </c>
      <c r="AJ1177" s="93">
        <f>IFERROR(VLOOKUP(S1177,'Վարկանիշային չափորոշիչներ'!$G$6:$GE$68,4,FALSE),0)</f>
        <v>0</v>
      </c>
      <c r="AK1177" s="93">
        <f>IFERROR(VLOOKUP(T1177,'Վարկանիշային չափորոշիչներ'!$G$6:$GE$68,4,FALSE),0)</f>
        <v>0</v>
      </c>
      <c r="AL1177" s="93">
        <f>IFERROR(VLOOKUP(U1177,'Վարկանիշային չափորոշիչներ'!$G$6:$GE$68,4,FALSE),0)</f>
        <v>0</v>
      </c>
      <c r="AM1177" s="93">
        <f>IFERROR(VLOOKUP(V1177,'Վարկանիշային չափորոշիչներ'!$G$6:$GE$68,4,FALSE),0)</f>
        <v>0</v>
      </c>
      <c r="AN1177" s="93">
        <f t="shared" si="303"/>
        <v>0</v>
      </c>
    </row>
    <row r="1178" spans="1:40" ht="48" outlineLevel="2">
      <c r="A1178" s="239">
        <v>1023</v>
      </c>
      <c r="B1178" s="239">
        <v>31003</v>
      </c>
      <c r="C1178" s="333" t="s">
        <v>1234</v>
      </c>
      <c r="D1178" s="240"/>
      <c r="E1178" s="240"/>
      <c r="F1178" s="241"/>
      <c r="G1178" s="242"/>
      <c r="H1178" s="242"/>
      <c r="I1178" s="112"/>
      <c r="J1178" s="112"/>
      <c r="K1178" s="94"/>
      <c r="L1178" s="94"/>
      <c r="M1178" s="94"/>
      <c r="N1178" s="94"/>
      <c r="O1178" s="94"/>
      <c r="P1178" s="94"/>
      <c r="Q1178" s="94"/>
      <c r="R1178" s="94"/>
      <c r="S1178" s="94"/>
      <c r="T1178" s="94"/>
      <c r="U1178" s="94"/>
      <c r="V1178" s="94"/>
      <c r="W1178" s="93">
        <f t="shared" si="302"/>
        <v>0</v>
      </c>
      <c r="X1178" s="108"/>
      <c r="Y1178" s="108"/>
      <c r="Z1178" s="108"/>
      <c r="AA1178" s="108"/>
      <c r="AB1178" s="93">
        <f>IFERROR(VLOOKUP(K1178,'Վարկանիշային չափորոշիչներ'!$G$6:$GE$68,4,FALSE),0)</f>
        <v>0</v>
      </c>
      <c r="AC1178" s="93">
        <f>IFERROR(VLOOKUP(L1178,'Վարկանիշային չափորոշիչներ'!$G$6:$GE$68,4,FALSE),0)</f>
        <v>0</v>
      </c>
      <c r="AD1178" s="93">
        <f>IFERROR(VLOOKUP(M1178,'Վարկանիշային չափորոշիչներ'!$G$6:$GE$68,4,FALSE),0)</f>
        <v>0</v>
      </c>
      <c r="AE1178" s="93">
        <f>IFERROR(VLOOKUP(N1178,'Վարկանիշային չափորոշիչներ'!$G$6:$GE$68,4,FALSE),0)</f>
        <v>0</v>
      </c>
      <c r="AF1178" s="93">
        <f>IFERROR(VLOOKUP(O1178,'Վարկանիշային չափորոշիչներ'!$G$6:$GE$68,4,FALSE),0)</f>
        <v>0</v>
      </c>
      <c r="AG1178" s="93">
        <f>IFERROR(VLOOKUP(P1178,'Վարկանիշային չափորոշիչներ'!$G$6:$GE$68,4,FALSE),0)</f>
        <v>0</v>
      </c>
      <c r="AH1178" s="93">
        <f>IFERROR(VLOOKUP(Q1178,'Վարկանիշային չափորոշիչներ'!$G$6:$GE$68,4,FALSE),0)</f>
        <v>0</v>
      </c>
      <c r="AI1178" s="93">
        <f>IFERROR(VLOOKUP(R1178,'Վարկանիշային չափորոշիչներ'!$G$6:$GE$68,4,FALSE),0)</f>
        <v>0</v>
      </c>
      <c r="AJ1178" s="93">
        <f>IFERROR(VLOOKUP(S1178,'Վարկանիշային չափորոշիչներ'!$G$6:$GE$68,4,FALSE),0)</f>
        <v>0</v>
      </c>
      <c r="AK1178" s="93">
        <f>IFERROR(VLOOKUP(T1178,'Վարկանիշային չափորոշիչներ'!$G$6:$GE$68,4,FALSE),0)</f>
        <v>0</v>
      </c>
      <c r="AL1178" s="93">
        <f>IFERROR(VLOOKUP(U1178,'Վարկանիշային չափորոշիչներ'!$G$6:$GE$68,4,FALSE),0)</f>
        <v>0</v>
      </c>
      <c r="AM1178" s="93">
        <f>IFERROR(VLOOKUP(V1178,'Վարկանիշային չափորոշիչներ'!$G$6:$GE$68,4,FALSE),0)</f>
        <v>0</v>
      </c>
      <c r="AN1178" s="93">
        <f t="shared" si="303"/>
        <v>0</v>
      </c>
    </row>
    <row r="1179" spans="1:40" ht="48" outlineLevel="2">
      <c r="A1179" s="239">
        <v>1023</v>
      </c>
      <c r="B1179" s="239">
        <v>31004</v>
      </c>
      <c r="C1179" s="333" t="s">
        <v>1235</v>
      </c>
      <c r="D1179" s="240"/>
      <c r="E1179" s="240"/>
      <c r="F1179" s="241"/>
      <c r="G1179" s="242"/>
      <c r="H1179" s="242"/>
      <c r="I1179" s="112"/>
      <c r="J1179" s="112"/>
      <c r="K1179" s="94"/>
      <c r="L1179" s="94"/>
      <c r="M1179" s="94"/>
      <c r="N1179" s="94"/>
      <c r="O1179" s="94"/>
      <c r="P1179" s="94"/>
      <c r="Q1179" s="94"/>
      <c r="R1179" s="94"/>
      <c r="S1179" s="94"/>
      <c r="T1179" s="94"/>
      <c r="U1179" s="94"/>
      <c r="V1179" s="94"/>
      <c r="W1179" s="93">
        <f t="shared" si="302"/>
        <v>0</v>
      </c>
      <c r="X1179" s="108"/>
      <c r="Y1179" s="108"/>
      <c r="Z1179" s="108"/>
      <c r="AA1179" s="108"/>
      <c r="AB1179" s="93">
        <f>IFERROR(VLOOKUP(K1179,'Վարկանիշային չափորոշիչներ'!$G$6:$GE$68,4,FALSE),0)</f>
        <v>0</v>
      </c>
      <c r="AC1179" s="93">
        <f>IFERROR(VLOOKUP(L1179,'Վարկանիշային չափորոշիչներ'!$G$6:$GE$68,4,FALSE),0)</f>
        <v>0</v>
      </c>
      <c r="AD1179" s="93">
        <f>IFERROR(VLOOKUP(M1179,'Վարկանիշային չափորոշիչներ'!$G$6:$GE$68,4,FALSE),0)</f>
        <v>0</v>
      </c>
      <c r="AE1179" s="93">
        <f>IFERROR(VLOOKUP(N1179,'Վարկանիշային չափորոշիչներ'!$G$6:$GE$68,4,FALSE),0)</f>
        <v>0</v>
      </c>
      <c r="AF1179" s="93">
        <f>IFERROR(VLOOKUP(O1179,'Վարկանիշային չափորոշիչներ'!$G$6:$GE$68,4,FALSE),0)</f>
        <v>0</v>
      </c>
      <c r="AG1179" s="93">
        <f>IFERROR(VLOOKUP(P1179,'Վարկանիշային չափորոշիչներ'!$G$6:$GE$68,4,FALSE),0)</f>
        <v>0</v>
      </c>
      <c r="AH1179" s="93">
        <f>IFERROR(VLOOKUP(Q1179,'Վարկանիշային չափորոշիչներ'!$G$6:$GE$68,4,FALSE),0)</f>
        <v>0</v>
      </c>
      <c r="AI1179" s="93">
        <f>IFERROR(VLOOKUP(R1179,'Վարկանիշային չափորոշիչներ'!$G$6:$GE$68,4,FALSE),0)</f>
        <v>0</v>
      </c>
      <c r="AJ1179" s="93">
        <f>IFERROR(VLOOKUP(S1179,'Վարկանիշային չափորոշիչներ'!$G$6:$GE$68,4,FALSE),0)</f>
        <v>0</v>
      </c>
      <c r="AK1179" s="93">
        <f>IFERROR(VLOOKUP(T1179,'Վարկանիշային չափորոշիչներ'!$G$6:$GE$68,4,FALSE),0)</f>
        <v>0</v>
      </c>
      <c r="AL1179" s="93">
        <f>IFERROR(VLOOKUP(U1179,'Վարկանիշային չափորոշիչներ'!$G$6:$GE$68,4,FALSE),0)</f>
        <v>0</v>
      </c>
      <c r="AM1179" s="93">
        <f>IFERROR(VLOOKUP(V1179,'Վարկանիշային չափորոշիչներ'!$G$6:$GE$68,4,FALSE),0)</f>
        <v>0</v>
      </c>
      <c r="AN1179" s="93">
        <f t="shared" si="303"/>
        <v>0</v>
      </c>
    </row>
    <row r="1180" spans="1:40" ht="48" outlineLevel="2">
      <c r="A1180" s="239">
        <v>1023</v>
      </c>
      <c r="B1180" s="239">
        <v>31006</v>
      </c>
      <c r="C1180" s="333" t="s">
        <v>1236</v>
      </c>
      <c r="D1180" s="240"/>
      <c r="E1180" s="240"/>
      <c r="F1180" s="241"/>
      <c r="G1180" s="242"/>
      <c r="H1180" s="242"/>
      <c r="I1180" s="112"/>
      <c r="J1180" s="112"/>
      <c r="K1180" s="94"/>
      <c r="L1180" s="94"/>
      <c r="M1180" s="94"/>
      <c r="N1180" s="94"/>
      <c r="O1180" s="94"/>
      <c r="P1180" s="94"/>
      <c r="Q1180" s="94"/>
      <c r="R1180" s="94"/>
      <c r="S1180" s="94"/>
      <c r="T1180" s="94"/>
      <c r="U1180" s="94"/>
      <c r="V1180" s="94"/>
      <c r="W1180" s="93">
        <f t="shared" si="302"/>
        <v>0</v>
      </c>
      <c r="X1180" s="108"/>
      <c r="Y1180" s="108"/>
      <c r="Z1180" s="108"/>
      <c r="AA1180" s="108"/>
      <c r="AB1180" s="93">
        <f>IFERROR(VLOOKUP(K1180,'Վարկանիշային չափորոշիչներ'!$G$6:$GE$68,4,FALSE),0)</f>
        <v>0</v>
      </c>
      <c r="AC1180" s="93">
        <f>IFERROR(VLOOKUP(L1180,'Վարկանիշային չափորոշիչներ'!$G$6:$GE$68,4,FALSE),0)</f>
        <v>0</v>
      </c>
      <c r="AD1180" s="93">
        <f>IFERROR(VLOOKUP(M1180,'Վարկանիշային չափորոշիչներ'!$G$6:$GE$68,4,FALSE),0)</f>
        <v>0</v>
      </c>
      <c r="AE1180" s="93">
        <f>IFERROR(VLOOKUP(N1180,'Վարկանիշային չափորոշիչներ'!$G$6:$GE$68,4,FALSE),0)</f>
        <v>0</v>
      </c>
      <c r="AF1180" s="93">
        <f>IFERROR(VLOOKUP(O1180,'Վարկանիշային չափորոշիչներ'!$G$6:$GE$68,4,FALSE),0)</f>
        <v>0</v>
      </c>
      <c r="AG1180" s="93">
        <f>IFERROR(VLOOKUP(P1180,'Վարկանիշային չափորոշիչներ'!$G$6:$GE$68,4,FALSE),0)</f>
        <v>0</v>
      </c>
      <c r="AH1180" s="93">
        <f>IFERROR(VLOOKUP(Q1180,'Վարկանիշային չափորոշիչներ'!$G$6:$GE$68,4,FALSE),0)</f>
        <v>0</v>
      </c>
      <c r="AI1180" s="93">
        <f>IFERROR(VLOOKUP(R1180,'Վարկանիշային չափորոշիչներ'!$G$6:$GE$68,4,FALSE),0)</f>
        <v>0</v>
      </c>
      <c r="AJ1180" s="93">
        <f>IFERROR(VLOOKUP(S1180,'Վարկանիշային չափորոշիչներ'!$G$6:$GE$68,4,FALSE),0)</f>
        <v>0</v>
      </c>
      <c r="AK1180" s="93">
        <f>IFERROR(VLOOKUP(T1180,'Վարկանիշային չափորոշիչներ'!$G$6:$GE$68,4,FALSE),0)</f>
        <v>0</v>
      </c>
      <c r="AL1180" s="93">
        <f>IFERROR(VLOOKUP(U1180,'Վարկանիշային չափորոշիչներ'!$G$6:$GE$68,4,FALSE),0)</f>
        <v>0</v>
      </c>
      <c r="AM1180" s="93">
        <f>IFERROR(VLOOKUP(V1180,'Վարկանիշային չափորոշիչներ'!$G$6:$GE$68,4,FALSE),0)</f>
        <v>0</v>
      </c>
      <c r="AN1180" s="93">
        <f t="shared" si="303"/>
        <v>0</v>
      </c>
    </row>
    <row r="1181" spans="1:40" ht="48" outlineLevel="2">
      <c r="A1181" s="239">
        <v>1023</v>
      </c>
      <c r="B1181" s="239">
        <v>31007</v>
      </c>
      <c r="C1181" s="333" t="s">
        <v>1237</v>
      </c>
      <c r="D1181" s="240"/>
      <c r="E1181" s="240"/>
      <c r="F1181" s="241"/>
      <c r="G1181" s="242"/>
      <c r="H1181" s="242"/>
      <c r="I1181" s="112"/>
      <c r="J1181" s="112"/>
      <c r="K1181" s="94"/>
      <c r="L1181" s="94"/>
      <c r="M1181" s="94"/>
      <c r="N1181" s="94"/>
      <c r="O1181" s="94"/>
      <c r="P1181" s="94"/>
      <c r="Q1181" s="94"/>
      <c r="R1181" s="94"/>
      <c r="S1181" s="94"/>
      <c r="T1181" s="94"/>
      <c r="U1181" s="94"/>
      <c r="V1181" s="94"/>
      <c r="W1181" s="93">
        <f t="shared" si="302"/>
        <v>0</v>
      </c>
      <c r="X1181" s="108"/>
      <c r="Y1181" s="108"/>
      <c r="Z1181" s="108"/>
      <c r="AA1181" s="108"/>
      <c r="AB1181" s="93">
        <f>IFERROR(VLOOKUP(K1181,'Վարկանիշային չափորոշիչներ'!$G$6:$GE$68,4,FALSE),0)</f>
        <v>0</v>
      </c>
      <c r="AC1181" s="93">
        <f>IFERROR(VLOOKUP(L1181,'Վարկանիշային չափորոշիչներ'!$G$6:$GE$68,4,FALSE),0)</f>
        <v>0</v>
      </c>
      <c r="AD1181" s="93">
        <f>IFERROR(VLOOKUP(M1181,'Վարկանիշային չափորոշիչներ'!$G$6:$GE$68,4,FALSE),0)</f>
        <v>0</v>
      </c>
      <c r="AE1181" s="93">
        <f>IFERROR(VLOOKUP(N1181,'Վարկանիշային չափորոշիչներ'!$G$6:$GE$68,4,FALSE),0)</f>
        <v>0</v>
      </c>
      <c r="AF1181" s="93">
        <f>IFERROR(VLOOKUP(O1181,'Վարկանիշային չափորոշիչներ'!$G$6:$GE$68,4,FALSE),0)</f>
        <v>0</v>
      </c>
      <c r="AG1181" s="93">
        <f>IFERROR(VLOOKUP(P1181,'Վարկանիշային չափորոշիչներ'!$G$6:$GE$68,4,FALSE),0)</f>
        <v>0</v>
      </c>
      <c r="AH1181" s="93">
        <f>IFERROR(VLOOKUP(Q1181,'Վարկանիշային չափորոշիչներ'!$G$6:$GE$68,4,FALSE),0)</f>
        <v>0</v>
      </c>
      <c r="AI1181" s="93">
        <f>IFERROR(VLOOKUP(R1181,'Վարկանիշային չափորոշիչներ'!$G$6:$GE$68,4,FALSE),0)</f>
        <v>0</v>
      </c>
      <c r="AJ1181" s="93">
        <f>IFERROR(VLOOKUP(S1181,'Վարկանիշային չափորոշիչներ'!$G$6:$GE$68,4,FALSE),0)</f>
        <v>0</v>
      </c>
      <c r="AK1181" s="93">
        <f>IFERROR(VLOOKUP(T1181,'Վարկանիշային չափորոշիչներ'!$G$6:$GE$68,4,FALSE),0)</f>
        <v>0</v>
      </c>
      <c r="AL1181" s="93">
        <f>IFERROR(VLOOKUP(U1181,'Վարկանիշային չափորոշիչներ'!$G$6:$GE$68,4,FALSE),0)</f>
        <v>0</v>
      </c>
      <c r="AM1181" s="93">
        <f>IFERROR(VLOOKUP(V1181,'Վարկանիշային չափորոշիչներ'!$G$6:$GE$68,4,FALSE),0)</f>
        <v>0</v>
      </c>
      <c r="AN1181" s="93">
        <f t="shared" si="303"/>
        <v>0</v>
      </c>
    </row>
    <row r="1182" spans="1:40" ht="48" outlineLevel="2">
      <c r="A1182" s="239">
        <v>1023</v>
      </c>
      <c r="B1182" s="239">
        <v>31009</v>
      </c>
      <c r="C1182" s="333" t="s">
        <v>1238</v>
      </c>
      <c r="D1182" s="285"/>
      <c r="E1182" s="263"/>
      <c r="F1182" s="241"/>
      <c r="G1182" s="242"/>
      <c r="H1182" s="242"/>
      <c r="I1182" s="112"/>
      <c r="J1182" s="112"/>
      <c r="K1182" s="94"/>
      <c r="L1182" s="94"/>
      <c r="M1182" s="94"/>
      <c r="N1182" s="94"/>
      <c r="O1182" s="94"/>
      <c r="P1182" s="94"/>
      <c r="Q1182" s="94"/>
      <c r="R1182" s="94"/>
      <c r="S1182" s="94"/>
      <c r="T1182" s="94"/>
      <c r="U1182" s="94"/>
      <c r="V1182" s="94"/>
      <c r="W1182" s="93">
        <f t="shared" si="302"/>
        <v>0</v>
      </c>
      <c r="X1182" s="108"/>
      <c r="Y1182" s="108"/>
      <c r="Z1182" s="108"/>
      <c r="AA1182" s="108"/>
      <c r="AB1182" s="93">
        <f>IFERROR(VLOOKUP(K1182,'Վարկանիշային չափորոշիչներ'!$G$6:$GE$68,4,FALSE),0)</f>
        <v>0</v>
      </c>
      <c r="AC1182" s="93">
        <f>IFERROR(VLOOKUP(L1182,'Վարկանիշային չափորոշիչներ'!$G$6:$GE$68,4,FALSE),0)</f>
        <v>0</v>
      </c>
      <c r="AD1182" s="93">
        <f>IFERROR(VLOOKUP(M1182,'Վարկանիշային չափորոշիչներ'!$G$6:$GE$68,4,FALSE),0)</f>
        <v>0</v>
      </c>
      <c r="AE1182" s="93">
        <f>IFERROR(VLOOKUP(N1182,'Վարկանիշային չափորոշիչներ'!$G$6:$GE$68,4,FALSE),0)</f>
        <v>0</v>
      </c>
      <c r="AF1182" s="93">
        <f>IFERROR(VLOOKUP(O1182,'Վարկանիշային չափորոշիչներ'!$G$6:$GE$68,4,FALSE),0)</f>
        <v>0</v>
      </c>
      <c r="AG1182" s="93">
        <f>IFERROR(VLOOKUP(P1182,'Վարկանիշային չափորոշիչներ'!$G$6:$GE$68,4,FALSE),0)</f>
        <v>0</v>
      </c>
      <c r="AH1182" s="93">
        <f>IFERROR(VLOOKUP(Q1182,'Վարկանիշային չափորոշիչներ'!$G$6:$GE$68,4,FALSE),0)</f>
        <v>0</v>
      </c>
      <c r="AI1182" s="93">
        <f>IFERROR(VLOOKUP(R1182,'Վարկանիշային չափորոշիչներ'!$G$6:$GE$68,4,FALSE),0)</f>
        <v>0</v>
      </c>
      <c r="AJ1182" s="93">
        <f>IFERROR(VLOOKUP(S1182,'Վարկանիշային չափորոշիչներ'!$G$6:$GE$68,4,FALSE),0)</f>
        <v>0</v>
      </c>
      <c r="AK1182" s="93">
        <f>IFERROR(VLOOKUP(T1182,'Վարկանիշային չափորոշիչներ'!$G$6:$GE$68,4,FALSE),0)</f>
        <v>0</v>
      </c>
      <c r="AL1182" s="93">
        <f>IFERROR(VLOOKUP(U1182,'Վարկանիշային չափորոշիչներ'!$G$6:$GE$68,4,FALSE),0)</f>
        <v>0</v>
      </c>
      <c r="AM1182" s="93">
        <f>IFERROR(VLOOKUP(V1182,'Վարկանիշային չափորոշիչներ'!$G$6:$GE$68,4,FALSE),0)</f>
        <v>0</v>
      </c>
      <c r="AN1182" s="93">
        <f t="shared" si="303"/>
        <v>0</v>
      </c>
    </row>
    <row r="1183" spans="1:40" ht="48" outlineLevel="2">
      <c r="A1183" s="239">
        <v>1023</v>
      </c>
      <c r="B1183" s="239">
        <v>31010</v>
      </c>
      <c r="C1183" s="333" t="s">
        <v>1239</v>
      </c>
      <c r="D1183" s="240"/>
      <c r="E1183" s="240"/>
      <c r="F1183" s="241"/>
      <c r="G1183" s="242"/>
      <c r="H1183" s="242"/>
      <c r="I1183" s="112"/>
      <c r="J1183" s="112"/>
      <c r="K1183" s="94"/>
      <c r="L1183" s="94"/>
      <c r="M1183" s="94"/>
      <c r="N1183" s="94"/>
      <c r="O1183" s="94"/>
      <c r="P1183" s="94"/>
      <c r="Q1183" s="94"/>
      <c r="R1183" s="94"/>
      <c r="S1183" s="94"/>
      <c r="T1183" s="94"/>
      <c r="U1183" s="94"/>
      <c r="V1183" s="94"/>
      <c r="W1183" s="93">
        <f t="shared" si="302"/>
        <v>0</v>
      </c>
      <c r="X1183" s="108"/>
      <c r="Y1183" s="108"/>
      <c r="Z1183" s="108"/>
      <c r="AA1183" s="108"/>
      <c r="AB1183" s="93">
        <f>IFERROR(VLOOKUP(K1183,'Վարկանիշային չափորոշիչներ'!$G$6:$GE$68,4,FALSE),0)</f>
        <v>0</v>
      </c>
      <c r="AC1183" s="93">
        <f>IFERROR(VLOOKUP(L1183,'Վարկանիշային չափորոշիչներ'!$G$6:$GE$68,4,FALSE),0)</f>
        <v>0</v>
      </c>
      <c r="AD1183" s="93">
        <f>IFERROR(VLOOKUP(M1183,'Վարկանիշային չափորոշիչներ'!$G$6:$GE$68,4,FALSE),0)</f>
        <v>0</v>
      </c>
      <c r="AE1183" s="93">
        <f>IFERROR(VLOOKUP(N1183,'Վարկանիշային չափորոշիչներ'!$G$6:$GE$68,4,FALSE),0)</f>
        <v>0</v>
      </c>
      <c r="AF1183" s="93">
        <f>IFERROR(VLOOKUP(O1183,'Վարկանիշային չափորոշիչներ'!$G$6:$GE$68,4,FALSE),0)</f>
        <v>0</v>
      </c>
      <c r="AG1183" s="93">
        <f>IFERROR(VLOOKUP(P1183,'Վարկանիշային չափորոշիչներ'!$G$6:$GE$68,4,FALSE),0)</f>
        <v>0</v>
      </c>
      <c r="AH1183" s="93">
        <f>IFERROR(VLOOKUP(Q1183,'Վարկանիշային չափորոշիչներ'!$G$6:$GE$68,4,FALSE),0)</f>
        <v>0</v>
      </c>
      <c r="AI1183" s="93">
        <f>IFERROR(VLOOKUP(R1183,'Վարկանիշային չափորոշիչներ'!$G$6:$GE$68,4,FALSE),0)</f>
        <v>0</v>
      </c>
      <c r="AJ1183" s="93">
        <f>IFERROR(VLOOKUP(S1183,'Վարկանիշային չափորոշիչներ'!$G$6:$GE$68,4,FALSE),0)</f>
        <v>0</v>
      </c>
      <c r="AK1183" s="93">
        <f>IFERROR(VLOOKUP(T1183,'Վարկանիշային չափորոշիչներ'!$G$6:$GE$68,4,FALSE),0)</f>
        <v>0</v>
      </c>
      <c r="AL1183" s="93">
        <f>IFERROR(VLOOKUP(U1183,'Վարկանիշային չափորոշիչներ'!$G$6:$GE$68,4,FALSE),0)</f>
        <v>0</v>
      </c>
      <c r="AM1183" s="93">
        <f>IFERROR(VLOOKUP(V1183,'Վարկանիշային չափորոշիչներ'!$G$6:$GE$68,4,FALSE),0)</f>
        <v>0</v>
      </c>
      <c r="AN1183" s="93">
        <f t="shared" si="303"/>
        <v>0</v>
      </c>
    </row>
    <row r="1184" spans="1:40" outlineLevel="2">
      <c r="A1184" s="236">
        <v>1239</v>
      </c>
      <c r="B1184" s="283"/>
      <c r="C1184" s="381" t="s">
        <v>1240</v>
      </c>
      <c r="D1184" s="321">
        <f>SUM(D1185)</f>
        <v>0</v>
      </c>
      <c r="E1184" s="237">
        <f>SUM(E1185)</f>
        <v>0</v>
      </c>
      <c r="F1184" s="238">
        <f t="shared" ref="F1184:H1184" si="304">SUM(F1185)</f>
        <v>0</v>
      </c>
      <c r="G1184" s="238">
        <f t="shared" si="304"/>
        <v>0</v>
      </c>
      <c r="H1184" s="238">
        <f t="shared" si="304"/>
        <v>0</v>
      </c>
      <c r="I1184" s="114" t="s">
        <v>79</v>
      </c>
      <c r="J1184" s="114" t="s">
        <v>79</v>
      </c>
      <c r="K1184" s="114" t="s">
        <v>79</v>
      </c>
      <c r="L1184" s="114" t="s">
        <v>79</v>
      </c>
      <c r="M1184" s="114" t="s">
        <v>79</v>
      </c>
      <c r="N1184" s="114" t="s">
        <v>79</v>
      </c>
      <c r="O1184" s="114" t="s">
        <v>79</v>
      </c>
      <c r="P1184" s="114" t="s">
        <v>79</v>
      </c>
      <c r="Q1184" s="114" t="s">
        <v>79</v>
      </c>
      <c r="R1184" s="114" t="s">
        <v>79</v>
      </c>
      <c r="S1184" s="114" t="s">
        <v>79</v>
      </c>
      <c r="T1184" s="114" t="s">
        <v>79</v>
      </c>
      <c r="U1184" s="114" t="s">
        <v>79</v>
      </c>
      <c r="V1184" s="114" t="s">
        <v>79</v>
      </c>
      <c r="W1184" s="114" t="s">
        <v>79</v>
      </c>
      <c r="X1184" s="108"/>
      <c r="Y1184" s="108"/>
      <c r="Z1184" s="108"/>
      <c r="AA1184" s="108"/>
      <c r="AB1184" s="93">
        <f>IFERROR(VLOOKUP(K1184,'Վարկանիշային չափորոշիչներ'!$G$6:$GE$68,4,FALSE),0)</f>
        <v>0</v>
      </c>
      <c r="AC1184" s="93">
        <f>IFERROR(VLOOKUP(L1184,'Վարկանիշային չափորոշիչներ'!$G$6:$GE$68,4,FALSE),0)</f>
        <v>0</v>
      </c>
      <c r="AD1184" s="93">
        <f>IFERROR(VLOOKUP(M1184,'Վարկանիշային չափորոշիչներ'!$G$6:$GE$68,4,FALSE),0)</f>
        <v>0</v>
      </c>
      <c r="AE1184" s="93">
        <f>IFERROR(VLOOKUP(N1184,'Վարկանիշային չափորոշիչներ'!$G$6:$GE$68,4,FALSE),0)</f>
        <v>0</v>
      </c>
      <c r="AF1184" s="93">
        <f>IFERROR(VLOOKUP(O1184,'Վարկանիշային չափորոշիչներ'!$G$6:$GE$68,4,FALSE),0)</f>
        <v>0</v>
      </c>
      <c r="AG1184" s="93">
        <f>IFERROR(VLOOKUP(P1184,'Վարկանիշային չափորոշիչներ'!$G$6:$GE$68,4,FALSE),0)</f>
        <v>0</v>
      </c>
      <c r="AH1184" s="93">
        <f>IFERROR(VLOOKUP(Q1184,'Վարկանիշային չափորոշիչներ'!$G$6:$GE$68,4,FALSE),0)</f>
        <v>0</v>
      </c>
      <c r="AI1184" s="93">
        <f>IFERROR(VLOOKUP(R1184,'Վարկանիշային չափորոշիչներ'!$G$6:$GE$68,4,FALSE),0)</f>
        <v>0</v>
      </c>
      <c r="AJ1184" s="93">
        <f>IFERROR(VLOOKUP(S1184,'Վարկանիշային չափորոշիչներ'!$G$6:$GE$68,4,FALSE),0)</f>
        <v>0</v>
      </c>
      <c r="AK1184" s="93">
        <f>IFERROR(VLOOKUP(T1184,'Վարկանիշային չափորոշիչներ'!$G$6:$GE$68,4,FALSE),0)</f>
        <v>0</v>
      </c>
      <c r="AL1184" s="93">
        <f>IFERROR(VLOOKUP(U1184,'Վարկանիշային չափորոշիչներ'!$G$6:$GE$68,4,FALSE),0)</f>
        <v>0</v>
      </c>
      <c r="AM1184" s="93">
        <f>IFERROR(VLOOKUP(V1184,'Վարկանիշային չափորոշիչներ'!$G$6:$GE$68,4,FALSE),0)</f>
        <v>0</v>
      </c>
      <c r="AN1184" s="93">
        <f t="shared" si="303"/>
        <v>0</v>
      </c>
    </row>
    <row r="1185" spans="1:40" outlineLevel="2">
      <c r="A1185" s="239">
        <v>1239</v>
      </c>
      <c r="B1185" s="239">
        <v>11001</v>
      </c>
      <c r="C1185" s="333" t="s">
        <v>1240</v>
      </c>
      <c r="D1185" s="240"/>
      <c r="E1185" s="240"/>
      <c r="F1185" s="241"/>
      <c r="G1185" s="242"/>
      <c r="H1185" s="242"/>
      <c r="I1185" s="112"/>
      <c r="J1185" s="112"/>
      <c r="K1185" s="94"/>
      <c r="L1185" s="94"/>
      <c r="M1185" s="94"/>
      <c r="N1185" s="94"/>
      <c r="O1185" s="94"/>
      <c r="P1185" s="94"/>
      <c r="Q1185" s="94"/>
      <c r="R1185" s="94"/>
      <c r="S1185" s="94"/>
      <c r="T1185" s="94"/>
      <c r="U1185" s="94"/>
      <c r="V1185" s="94"/>
      <c r="W1185" s="93">
        <f>AN1185</f>
        <v>0</v>
      </c>
      <c r="X1185" s="108"/>
      <c r="Y1185" s="108"/>
      <c r="Z1185" s="108"/>
      <c r="AA1185" s="108"/>
      <c r="AB1185" s="93">
        <f>IFERROR(VLOOKUP(K1185,'Վարկանիշային չափորոշիչներ'!$G$6:$GE$68,4,FALSE),0)</f>
        <v>0</v>
      </c>
      <c r="AC1185" s="93">
        <f>IFERROR(VLOOKUP(L1185,'Վարկանիշային չափորոշիչներ'!$G$6:$GE$68,4,FALSE),0)</f>
        <v>0</v>
      </c>
      <c r="AD1185" s="93">
        <f>IFERROR(VLOOKUP(M1185,'Վարկանիշային չափորոշիչներ'!$G$6:$GE$68,4,FALSE),0)</f>
        <v>0</v>
      </c>
      <c r="AE1185" s="93">
        <f>IFERROR(VLOOKUP(N1185,'Վարկանիշային չափորոշիչներ'!$G$6:$GE$68,4,FALSE),0)</f>
        <v>0</v>
      </c>
      <c r="AF1185" s="93">
        <f>IFERROR(VLOOKUP(O1185,'Վարկանիշային չափորոշիչներ'!$G$6:$GE$68,4,FALSE),0)</f>
        <v>0</v>
      </c>
      <c r="AG1185" s="93">
        <f>IFERROR(VLOOKUP(P1185,'Վարկանիշային չափորոշիչներ'!$G$6:$GE$68,4,FALSE),0)</f>
        <v>0</v>
      </c>
      <c r="AH1185" s="93">
        <f>IFERROR(VLOOKUP(Q1185,'Վարկանիշային չափորոշիչներ'!$G$6:$GE$68,4,FALSE),0)</f>
        <v>0</v>
      </c>
      <c r="AI1185" s="93">
        <f>IFERROR(VLOOKUP(R1185,'Վարկանիշային չափորոշիչներ'!$G$6:$GE$68,4,FALSE),0)</f>
        <v>0</v>
      </c>
      <c r="AJ1185" s="93">
        <f>IFERROR(VLOOKUP(S1185,'Վարկանիշային չափորոշիչներ'!$G$6:$GE$68,4,FALSE),0)</f>
        <v>0</v>
      </c>
      <c r="AK1185" s="93">
        <f>IFERROR(VLOOKUP(T1185,'Վարկանիշային չափորոշիչներ'!$G$6:$GE$68,4,FALSE),0)</f>
        <v>0</v>
      </c>
      <c r="AL1185" s="93">
        <f>IFERROR(VLOOKUP(U1185,'Վարկանիշային չափորոշիչներ'!$G$6:$GE$68,4,FALSE),0)</f>
        <v>0</v>
      </c>
      <c r="AM1185" s="93">
        <f>IFERROR(VLOOKUP(V1185,'Վարկանիշային չափորոշիչներ'!$G$6:$GE$68,4,FALSE),0)</f>
        <v>0</v>
      </c>
      <c r="AN1185" s="93">
        <f t="shared" si="303"/>
        <v>0</v>
      </c>
    </row>
    <row r="1186" spans="1:40" outlineLevel="1">
      <c r="A1186" s="243">
        <v>9999</v>
      </c>
      <c r="B1186" s="239"/>
      <c r="C1186" s="333" t="s">
        <v>104</v>
      </c>
      <c r="D1186" s="240"/>
      <c r="E1186" s="240"/>
      <c r="F1186" s="241"/>
      <c r="G1186" s="242"/>
      <c r="H1186" s="242"/>
      <c r="I1186" s="112"/>
      <c r="J1186" s="112"/>
      <c r="K1186" s="94"/>
      <c r="L1186" s="94"/>
      <c r="M1186" s="94"/>
      <c r="N1186" s="94"/>
      <c r="O1186" s="94"/>
      <c r="P1186" s="94"/>
      <c r="Q1186" s="94"/>
      <c r="R1186" s="94"/>
      <c r="S1186" s="94"/>
      <c r="T1186" s="94"/>
      <c r="U1186" s="94"/>
      <c r="V1186" s="94"/>
      <c r="W1186" s="93">
        <f>AN1186</f>
        <v>0</v>
      </c>
      <c r="X1186" s="108"/>
      <c r="Y1186" s="108"/>
      <c r="Z1186" s="108"/>
      <c r="AA1186" s="108"/>
      <c r="AB1186" s="93">
        <f>IFERROR(VLOOKUP(K1186,'Վարկանիշային չափորոշիչներ'!$G$6:$GE$68,4,FALSE),0)</f>
        <v>0</v>
      </c>
      <c r="AC1186" s="93">
        <f>IFERROR(VLOOKUP(L1186,'Վարկանիշային չափորոշիչներ'!$G$6:$GE$68,4,FALSE),0)</f>
        <v>0</v>
      </c>
      <c r="AD1186" s="93">
        <f>IFERROR(VLOOKUP(M1186,'Վարկանիշային չափորոշիչներ'!$G$6:$GE$68,4,FALSE),0)</f>
        <v>0</v>
      </c>
      <c r="AE1186" s="93">
        <f>IFERROR(VLOOKUP(N1186,'Վարկանիշային չափորոշիչներ'!$G$6:$GE$68,4,FALSE),0)</f>
        <v>0</v>
      </c>
      <c r="AF1186" s="93">
        <f>IFERROR(VLOOKUP(O1186,'Վարկանիշային չափորոշիչներ'!$G$6:$GE$68,4,FALSE),0)</f>
        <v>0</v>
      </c>
      <c r="AG1186" s="93">
        <f>IFERROR(VLOOKUP(P1186,'Վարկանիշային չափորոշիչներ'!$G$6:$GE$68,4,FALSE),0)</f>
        <v>0</v>
      </c>
      <c r="AH1186" s="93">
        <f>IFERROR(VLOOKUP(Q1186,'Վարկանիշային չափորոշիչներ'!$G$6:$GE$68,4,FALSE),0)</f>
        <v>0</v>
      </c>
      <c r="AI1186" s="93">
        <f>IFERROR(VLOOKUP(R1186,'Վարկանիշային չափորոշիչներ'!$G$6:$GE$68,4,FALSE),0)</f>
        <v>0</v>
      </c>
      <c r="AJ1186" s="93">
        <f>IFERROR(VLOOKUP(S1186,'Վարկանիշային չափորոշիչներ'!$G$6:$GE$68,4,FALSE),0)</f>
        <v>0</v>
      </c>
      <c r="AK1186" s="93">
        <f>IFERROR(VLOOKUP(T1186,'Վարկանիշային չափորոշիչներ'!$G$6:$GE$68,4,FALSE),0)</f>
        <v>0</v>
      </c>
      <c r="AL1186" s="93">
        <f>IFERROR(VLOOKUP(U1186,'Վարկանիշային չափորոշիչներ'!$G$6:$GE$68,4,FALSE),0)</f>
        <v>0</v>
      </c>
      <c r="AM1186" s="93">
        <f>IFERROR(VLOOKUP(V1186,'Վարկանիշային չափորոշիչներ'!$G$6:$GE$68,4,FALSE),0)</f>
        <v>0</v>
      </c>
      <c r="AN1186" s="93">
        <f t="shared" si="303"/>
        <v>0</v>
      </c>
    </row>
    <row r="1187" spans="1:40">
      <c r="A1187" s="244" t="s">
        <v>0</v>
      </c>
      <c r="B1187" s="283"/>
      <c r="C1187" s="367" t="s">
        <v>1241</v>
      </c>
      <c r="D1187" s="320">
        <f>D1188</f>
        <v>0</v>
      </c>
      <c r="E1187" s="320">
        <f t="shared" ref="E1187:H1187" si="305">E1188</f>
        <v>0</v>
      </c>
      <c r="F1187" s="246">
        <f t="shared" si="305"/>
        <v>0</v>
      </c>
      <c r="G1187" s="246">
        <f t="shared" si="305"/>
        <v>0</v>
      </c>
      <c r="H1187" s="246">
        <f t="shared" si="305"/>
        <v>0</v>
      </c>
      <c r="I1187" s="113" t="s">
        <v>79</v>
      </c>
      <c r="J1187" s="113" t="s">
        <v>79</v>
      </c>
      <c r="K1187" s="113" t="s">
        <v>79</v>
      </c>
      <c r="L1187" s="113" t="s">
        <v>79</v>
      </c>
      <c r="M1187" s="113" t="s">
        <v>79</v>
      </c>
      <c r="N1187" s="113" t="s">
        <v>79</v>
      </c>
      <c r="O1187" s="113" t="s">
        <v>79</v>
      </c>
      <c r="P1187" s="113" t="s">
        <v>79</v>
      </c>
      <c r="Q1187" s="113" t="s">
        <v>79</v>
      </c>
      <c r="R1187" s="113" t="s">
        <v>79</v>
      </c>
      <c r="S1187" s="113" t="s">
        <v>79</v>
      </c>
      <c r="T1187" s="113" t="s">
        <v>79</v>
      </c>
      <c r="U1187" s="113" t="s">
        <v>79</v>
      </c>
      <c r="V1187" s="113" t="s">
        <v>79</v>
      </c>
      <c r="W1187" s="113" t="s">
        <v>79</v>
      </c>
      <c r="X1187" s="108"/>
      <c r="Y1187" s="108"/>
      <c r="Z1187" s="108"/>
      <c r="AA1187" s="108"/>
      <c r="AB1187" s="93">
        <f>IFERROR(VLOOKUP(K1187,'Վարկանիշային չափորոշիչներ'!$G$6:$GE$68,4,FALSE),0)</f>
        <v>0</v>
      </c>
      <c r="AC1187" s="93">
        <f>IFERROR(VLOOKUP(L1187,'Վարկանիշային չափորոշիչներ'!$G$6:$GE$68,4,FALSE),0)</f>
        <v>0</v>
      </c>
      <c r="AD1187" s="93">
        <f>IFERROR(VLOOKUP(M1187,'Վարկանիշային չափորոշիչներ'!$G$6:$GE$68,4,FALSE),0)</f>
        <v>0</v>
      </c>
      <c r="AE1187" s="93">
        <f>IFERROR(VLOOKUP(N1187,'Վարկանիշային չափորոշիչներ'!$G$6:$GE$68,4,FALSE),0)</f>
        <v>0</v>
      </c>
      <c r="AF1187" s="93">
        <f>IFERROR(VLOOKUP(O1187,'Վարկանիշային չափորոշիչներ'!$G$6:$GE$68,4,FALSE),0)</f>
        <v>0</v>
      </c>
      <c r="AG1187" s="93">
        <f>IFERROR(VLOOKUP(P1187,'Վարկանիշային չափորոշիչներ'!$G$6:$GE$68,4,FALSE),0)</f>
        <v>0</v>
      </c>
      <c r="AH1187" s="93">
        <f>IFERROR(VLOOKUP(Q1187,'Վարկանիշային չափորոշիչներ'!$G$6:$GE$68,4,FALSE),0)</f>
        <v>0</v>
      </c>
      <c r="AI1187" s="93">
        <f>IFERROR(VLOOKUP(R1187,'Վարկանիշային չափորոշիչներ'!$G$6:$GE$68,4,FALSE),0)</f>
        <v>0</v>
      </c>
      <c r="AJ1187" s="93">
        <f>IFERROR(VLOOKUP(S1187,'Վարկանիշային չափորոշիչներ'!$G$6:$GE$68,4,FALSE),0)</f>
        <v>0</v>
      </c>
      <c r="AK1187" s="93">
        <f>IFERROR(VLOOKUP(T1187,'Վարկանիշային չափորոշիչներ'!$G$6:$GE$68,4,FALSE),0)</f>
        <v>0</v>
      </c>
      <c r="AL1187" s="93">
        <f>IFERROR(VLOOKUP(U1187,'Վարկանիշային չափորոշիչներ'!$G$6:$GE$68,4,FALSE),0)</f>
        <v>0</v>
      </c>
      <c r="AM1187" s="93">
        <f>IFERROR(VLOOKUP(V1187,'Վարկանիշային չափորոշիչներ'!$G$6:$GE$68,4,FALSE),0)</f>
        <v>0</v>
      </c>
      <c r="AN1187" s="93">
        <f t="shared" si="303"/>
        <v>0</v>
      </c>
    </row>
    <row r="1188" spans="1:40" outlineLevel="1">
      <c r="A1188" s="323">
        <v>1138</v>
      </c>
      <c r="B1188" s="283"/>
      <c r="C1188" s="366" t="s">
        <v>1242</v>
      </c>
      <c r="D1188" s="237">
        <f>SUM(D1189:D1194)</f>
        <v>0</v>
      </c>
      <c r="E1188" s="237">
        <f>SUM(E1189:E1194)</f>
        <v>0</v>
      </c>
      <c r="F1188" s="238">
        <f t="shared" ref="F1188:H1188" si="306">SUM(F1189:F1194)</f>
        <v>0</v>
      </c>
      <c r="G1188" s="238">
        <f t="shared" si="306"/>
        <v>0</v>
      </c>
      <c r="H1188" s="238">
        <f t="shared" si="306"/>
        <v>0</v>
      </c>
      <c r="I1188" s="114" t="s">
        <v>79</v>
      </c>
      <c r="J1188" s="114" t="s">
        <v>79</v>
      </c>
      <c r="K1188" s="114" t="s">
        <v>79</v>
      </c>
      <c r="L1188" s="114" t="s">
        <v>79</v>
      </c>
      <c r="M1188" s="114" t="s">
        <v>79</v>
      </c>
      <c r="N1188" s="114" t="s">
        <v>79</v>
      </c>
      <c r="O1188" s="114" t="s">
        <v>79</v>
      </c>
      <c r="P1188" s="114" t="s">
        <v>79</v>
      </c>
      <c r="Q1188" s="114" t="s">
        <v>79</v>
      </c>
      <c r="R1188" s="114" t="s">
        <v>79</v>
      </c>
      <c r="S1188" s="114" t="s">
        <v>79</v>
      </c>
      <c r="T1188" s="114" t="s">
        <v>79</v>
      </c>
      <c r="U1188" s="114" t="s">
        <v>79</v>
      </c>
      <c r="V1188" s="114" t="s">
        <v>79</v>
      </c>
      <c r="W1188" s="114" t="s">
        <v>79</v>
      </c>
      <c r="X1188" s="108"/>
      <c r="Y1188" s="108"/>
      <c r="Z1188" s="108"/>
      <c r="AA1188" s="108"/>
      <c r="AB1188" s="93">
        <f>IFERROR(VLOOKUP(K1188,'Վարկանիշային չափորոշիչներ'!$G$6:$GE$68,4,FALSE),0)</f>
        <v>0</v>
      </c>
      <c r="AC1188" s="93">
        <f>IFERROR(VLOOKUP(L1188,'Վարկանիշային չափորոշիչներ'!$G$6:$GE$68,4,FALSE),0)</f>
        <v>0</v>
      </c>
      <c r="AD1188" s="93">
        <f>IFERROR(VLOOKUP(M1188,'Վարկանիշային չափորոշիչներ'!$G$6:$GE$68,4,FALSE),0)</f>
        <v>0</v>
      </c>
      <c r="AE1188" s="93">
        <f>IFERROR(VLOOKUP(N1188,'Վարկանիշային չափորոշիչներ'!$G$6:$GE$68,4,FALSE),0)</f>
        <v>0</v>
      </c>
      <c r="AF1188" s="93">
        <f>IFERROR(VLOOKUP(O1188,'Վարկանիշային չափորոշիչներ'!$G$6:$GE$68,4,FALSE),0)</f>
        <v>0</v>
      </c>
      <c r="AG1188" s="93">
        <f>IFERROR(VLOOKUP(P1188,'Վարկանիշային չափորոշիչներ'!$G$6:$GE$68,4,FALSE),0)</f>
        <v>0</v>
      </c>
      <c r="AH1188" s="93">
        <f>IFERROR(VLOOKUP(Q1188,'Վարկանիշային չափորոշիչներ'!$G$6:$GE$68,4,FALSE),0)</f>
        <v>0</v>
      </c>
      <c r="AI1188" s="93">
        <f>IFERROR(VLOOKUP(R1188,'Վարկանիշային չափորոշիչներ'!$G$6:$GE$68,4,FALSE),0)</f>
        <v>0</v>
      </c>
      <c r="AJ1188" s="93">
        <f>IFERROR(VLOOKUP(S1188,'Վարկանիշային չափորոշիչներ'!$G$6:$GE$68,4,FALSE),0)</f>
        <v>0</v>
      </c>
      <c r="AK1188" s="93">
        <f>IFERROR(VLOOKUP(T1188,'Վարկանիշային չափորոշիչներ'!$G$6:$GE$68,4,FALSE),0)</f>
        <v>0</v>
      </c>
      <c r="AL1188" s="93">
        <f>IFERROR(VLOOKUP(U1188,'Վարկանիշային չափորոշիչներ'!$G$6:$GE$68,4,FALSE),0)</f>
        <v>0</v>
      </c>
      <c r="AM1188" s="93">
        <f>IFERROR(VLOOKUP(V1188,'Վարկանիշային չափորոշիչներ'!$G$6:$GE$68,4,FALSE),0)</f>
        <v>0</v>
      </c>
      <c r="AN1188" s="93">
        <f t="shared" si="303"/>
        <v>0</v>
      </c>
    </row>
    <row r="1189" spans="1:40" ht="36" outlineLevel="2">
      <c r="A1189" s="239">
        <v>1138</v>
      </c>
      <c r="B1189" s="239">
        <v>11001</v>
      </c>
      <c r="C1189" s="333" t="s">
        <v>1243</v>
      </c>
      <c r="D1189" s="240"/>
      <c r="E1189" s="240"/>
      <c r="F1189" s="242"/>
      <c r="G1189" s="242"/>
      <c r="H1189" s="242"/>
      <c r="I1189" s="112"/>
      <c r="J1189" s="112"/>
      <c r="K1189" s="94"/>
      <c r="L1189" s="94"/>
      <c r="M1189" s="94"/>
      <c r="N1189" s="94"/>
      <c r="O1189" s="94"/>
      <c r="P1189" s="94"/>
      <c r="Q1189" s="94"/>
      <c r="R1189" s="94"/>
      <c r="S1189" s="94"/>
      <c r="T1189" s="94"/>
      <c r="U1189" s="94"/>
      <c r="V1189" s="94"/>
      <c r="W1189" s="93">
        <f t="shared" ref="W1189:W1194" si="307">AN1189</f>
        <v>0</v>
      </c>
      <c r="X1189" s="108"/>
      <c r="Y1189" s="108"/>
      <c r="Z1189" s="108"/>
      <c r="AA1189" s="108"/>
      <c r="AB1189" s="93">
        <f>IFERROR(VLOOKUP(K1189,'Վարկանիշային չափորոշիչներ'!$G$6:$GE$68,4,FALSE),0)</f>
        <v>0</v>
      </c>
      <c r="AC1189" s="93">
        <f>IFERROR(VLOOKUP(L1189,'Վարկանիշային չափորոշիչներ'!$G$6:$GE$68,4,FALSE),0)</f>
        <v>0</v>
      </c>
      <c r="AD1189" s="93">
        <f>IFERROR(VLOOKUP(M1189,'Վարկանիշային չափորոշիչներ'!$G$6:$GE$68,4,FALSE),0)</f>
        <v>0</v>
      </c>
      <c r="AE1189" s="93">
        <f>IFERROR(VLOOKUP(N1189,'Վարկանիշային չափորոշիչներ'!$G$6:$GE$68,4,FALSE),0)</f>
        <v>0</v>
      </c>
      <c r="AF1189" s="93">
        <f>IFERROR(VLOOKUP(O1189,'Վարկանիշային չափորոշիչներ'!$G$6:$GE$68,4,FALSE),0)</f>
        <v>0</v>
      </c>
      <c r="AG1189" s="93">
        <f>IFERROR(VLOOKUP(P1189,'Վարկանիշային չափորոշիչներ'!$G$6:$GE$68,4,FALSE),0)</f>
        <v>0</v>
      </c>
      <c r="AH1189" s="93">
        <f>IFERROR(VLOOKUP(Q1189,'Վարկանիշային չափորոշիչներ'!$G$6:$GE$68,4,FALSE),0)</f>
        <v>0</v>
      </c>
      <c r="AI1189" s="93">
        <f>IFERROR(VLOOKUP(R1189,'Վարկանիշային չափորոշիչներ'!$G$6:$GE$68,4,FALSE),0)</f>
        <v>0</v>
      </c>
      <c r="AJ1189" s="93">
        <f>IFERROR(VLOOKUP(S1189,'Վարկանիշային չափորոշիչներ'!$G$6:$GE$68,4,FALSE),0)</f>
        <v>0</v>
      </c>
      <c r="AK1189" s="93">
        <f>IFERROR(VLOOKUP(T1189,'Վարկանիշային չափորոշիչներ'!$G$6:$GE$68,4,FALSE),0)</f>
        <v>0</v>
      </c>
      <c r="AL1189" s="93">
        <f>IFERROR(VLOOKUP(U1189,'Վարկանիշային չափորոշիչներ'!$G$6:$GE$68,4,FALSE),0)</f>
        <v>0</v>
      </c>
      <c r="AM1189" s="93">
        <f>IFERROR(VLOOKUP(V1189,'Վարկանիշային չափորոշիչներ'!$G$6:$GE$68,4,FALSE),0)</f>
        <v>0</v>
      </c>
      <c r="AN1189" s="93">
        <f t="shared" si="303"/>
        <v>0</v>
      </c>
    </row>
    <row r="1190" spans="1:40" ht="24" outlineLevel="2">
      <c r="A1190" s="239">
        <v>1138</v>
      </c>
      <c r="B1190" s="239">
        <v>11002</v>
      </c>
      <c r="C1190" s="333" t="s">
        <v>1244</v>
      </c>
      <c r="D1190" s="240"/>
      <c r="E1190" s="240"/>
      <c r="F1190" s="242"/>
      <c r="G1190" s="242"/>
      <c r="H1190" s="242"/>
      <c r="I1190" s="112"/>
      <c r="J1190" s="112"/>
      <c r="K1190" s="94"/>
      <c r="L1190" s="94"/>
      <c r="M1190" s="94"/>
      <c r="N1190" s="94"/>
      <c r="O1190" s="94"/>
      <c r="P1190" s="94"/>
      <c r="Q1190" s="94"/>
      <c r="R1190" s="94"/>
      <c r="S1190" s="94"/>
      <c r="T1190" s="94"/>
      <c r="U1190" s="94"/>
      <c r="V1190" s="94"/>
      <c r="W1190" s="93">
        <f t="shared" si="307"/>
        <v>0</v>
      </c>
      <c r="X1190" s="108"/>
      <c r="Y1190" s="108"/>
      <c r="Z1190" s="108"/>
      <c r="AA1190" s="108"/>
      <c r="AB1190" s="93">
        <f>IFERROR(VLOOKUP(K1190,'Վարկանիշային չափորոշիչներ'!$G$6:$GE$68,4,FALSE),0)</f>
        <v>0</v>
      </c>
      <c r="AC1190" s="93">
        <f>IFERROR(VLOOKUP(L1190,'Վարկանիշային չափորոշիչներ'!$G$6:$GE$68,4,FALSE),0)</f>
        <v>0</v>
      </c>
      <c r="AD1190" s="93">
        <f>IFERROR(VLOOKUP(M1190,'Վարկանիշային չափորոշիչներ'!$G$6:$GE$68,4,FALSE),0)</f>
        <v>0</v>
      </c>
      <c r="AE1190" s="93">
        <f>IFERROR(VLOOKUP(N1190,'Վարկանիշային չափորոշիչներ'!$G$6:$GE$68,4,FALSE),0)</f>
        <v>0</v>
      </c>
      <c r="AF1190" s="93">
        <f>IFERROR(VLOOKUP(O1190,'Վարկանիշային չափորոշիչներ'!$G$6:$GE$68,4,FALSE),0)</f>
        <v>0</v>
      </c>
      <c r="AG1190" s="93">
        <f>IFERROR(VLOOKUP(P1190,'Վարկանիշային չափորոշիչներ'!$G$6:$GE$68,4,FALSE),0)</f>
        <v>0</v>
      </c>
      <c r="AH1190" s="93">
        <f>IFERROR(VLOOKUP(Q1190,'Վարկանիշային չափորոշիչներ'!$G$6:$GE$68,4,FALSE),0)</f>
        <v>0</v>
      </c>
      <c r="AI1190" s="93">
        <f>IFERROR(VLOOKUP(R1190,'Վարկանիշային չափորոշիչներ'!$G$6:$GE$68,4,FALSE),0)</f>
        <v>0</v>
      </c>
      <c r="AJ1190" s="93">
        <f>IFERROR(VLOOKUP(S1190,'Վարկանիշային չափորոշիչներ'!$G$6:$GE$68,4,FALSE),0)</f>
        <v>0</v>
      </c>
      <c r="AK1190" s="93">
        <f>IFERROR(VLOOKUP(T1190,'Վարկանիշային չափորոշիչներ'!$G$6:$GE$68,4,FALSE),0)</f>
        <v>0</v>
      </c>
      <c r="AL1190" s="93">
        <f>IFERROR(VLOOKUP(U1190,'Վարկանիշային չափորոշիչներ'!$G$6:$GE$68,4,FALSE),0)</f>
        <v>0</v>
      </c>
      <c r="AM1190" s="93">
        <f>IFERROR(VLOOKUP(V1190,'Վարկանիշային չափորոշիչներ'!$G$6:$GE$68,4,FALSE),0)</f>
        <v>0</v>
      </c>
      <c r="AN1190" s="93">
        <f t="shared" si="303"/>
        <v>0</v>
      </c>
    </row>
    <row r="1191" spans="1:40" outlineLevel="2">
      <c r="A1191" s="239">
        <v>1138</v>
      </c>
      <c r="B1191" s="239">
        <v>11004</v>
      </c>
      <c r="C1191" s="333" t="s">
        <v>1245</v>
      </c>
      <c r="D1191" s="240"/>
      <c r="E1191" s="240"/>
      <c r="F1191" s="242"/>
      <c r="G1191" s="242"/>
      <c r="H1191" s="242"/>
      <c r="I1191" s="112"/>
      <c r="J1191" s="112"/>
      <c r="K1191" s="94"/>
      <c r="L1191" s="94"/>
      <c r="M1191" s="94"/>
      <c r="N1191" s="94"/>
      <c r="O1191" s="94"/>
      <c r="P1191" s="94"/>
      <c r="Q1191" s="94"/>
      <c r="R1191" s="94"/>
      <c r="S1191" s="94"/>
      <c r="T1191" s="94"/>
      <c r="U1191" s="94"/>
      <c r="V1191" s="94"/>
      <c r="W1191" s="93">
        <f t="shared" si="307"/>
        <v>0</v>
      </c>
      <c r="X1191" s="108"/>
      <c r="Y1191" s="108"/>
      <c r="Z1191" s="108"/>
      <c r="AA1191" s="108"/>
      <c r="AB1191" s="93">
        <f>IFERROR(VLOOKUP(K1191,'Վարկանիշային չափորոշիչներ'!$G$6:$GE$68,4,FALSE),0)</f>
        <v>0</v>
      </c>
      <c r="AC1191" s="93">
        <f>IFERROR(VLOOKUP(L1191,'Վարկանիշային չափորոշիչներ'!$G$6:$GE$68,4,FALSE),0)</f>
        <v>0</v>
      </c>
      <c r="AD1191" s="93">
        <f>IFERROR(VLOOKUP(M1191,'Վարկանիշային չափորոշիչներ'!$G$6:$GE$68,4,FALSE),0)</f>
        <v>0</v>
      </c>
      <c r="AE1191" s="93">
        <f>IFERROR(VLOOKUP(N1191,'Վարկանիշային չափորոշիչներ'!$G$6:$GE$68,4,FALSE),0)</f>
        <v>0</v>
      </c>
      <c r="AF1191" s="93">
        <f>IFERROR(VLOOKUP(O1191,'Վարկանիշային չափորոշիչներ'!$G$6:$GE$68,4,FALSE),0)</f>
        <v>0</v>
      </c>
      <c r="AG1191" s="93">
        <f>IFERROR(VLOOKUP(P1191,'Վարկանիշային չափորոշիչներ'!$G$6:$GE$68,4,FALSE),0)</f>
        <v>0</v>
      </c>
      <c r="AH1191" s="93">
        <f>IFERROR(VLOOKUP(Q1191,'Վարկանիշային չափորոշիչներ'!$G$6:$GE$68,4,FALSE),0)</f>
        <v>0</v>
      </c>
      <c r="AI1191" s="93">
        <f>IFERROR(VLOOKUP(R1191,'Վարկանիշային չափորոշիչներ'!$G$6:$GE$68,4,FALSE),0)</f>
        <v>0</v>
      </c>
      <c r="AJ1191" s="93">
        <f>IFERROR(VLOOKUP(S1191,'Վարկանիշային չափորոշիչներ'!$G$6:$GE$68,4,FALSE),0)</f>
        <v>0</v>
      </c>
      <c r="AK1191" s="93">
        <f>IFERROR(VLOOKUP(T1191,'Վարկանիշային չափորոշիչներ'!$G$6:$GE$68,4,FALSE),0)</f>
        <v>0</v>
      </c>
      <c r="AL1191" s="93">
        <f>IFERROR(VLOOKUP(U1191,'Վարկանիշային չափորոշիչներ'!$G$6:$GE$68,4,FALSE),0)</f>
        <v>0</v>
      </c>
      <c r="AM1191" s="93">
        <f>IFERROR(VLOOKUP(V1191,'Վարկանիշային չափորոշիչներ'!$G$6:$GE$68,4,FALSE),0)</f>
        <v>0</v>
      </c>
      <c r="AN1191" s="93">
        <f t="shared" si="303"/>
        <v>0</v>
      </c>
    </row>
    <row r="1192" spans="1:40" ht="24" outlineLevel="2">
      <c r="A1192" s="239">
        <v>1138</v>
      </c>
      <c r="B1192" s="239">
        <v>31001</v>
      </c>
      <c r="C1192" s="333" t="s">
        <v>1246</v>
      </c>
      <c r="D1192" s="240"/>
      <c r="E1192" s="240"/>
      <c r="F1192" s="242"/>
      <c r="G1192" s="242"/>
      <c r="H1192" s="242"/>
      <c r="I1192" s="112"/>
      <c r="J1192" s="112"/>
      <c r="K1192" s="94"/>
      <c r="L1192" s="94"/>
      <c r="M1192" s="94"/>
      <c r="N1192" s="94"/>
      <c r="O1192" s="94"/>
      <c r="P1192" s="94"/>
      <c r="Q1192" s="94"/>
      <c r="R1192" s="94"/>
      <c r="S1192" s="94"/>
      <c r="T1192" s="94"/>
      <c r="U1192" s="94"/>
      <c r="V1192" s="94"/>
      <c r="W1192" s="93">
        <f t="shared" si="307"/>
        <v>0</v>
      </c>
      <c r="X1192" s="108"/>
      <c r="Y1192" s="108"/>
      <c r="Z1192" s="108"/>
      <c r="AA1192" s="108"/>
      <c r="AB1192" s="93">
        <f>IFERROR(VLOOKUP(K1192,'Վարկանիշային չափորոշիչներ'!$G$6:$GE$68,4,FALSE),0)</f>
        <v>0</v>
      </c>
      <c r="AC1192" s="93">
        <f>IFERROR(VLOOKUP(L1192,'Վարկանիշային չափորոշիչներ'!$G$6:$GE$68,4,FALSE),0)</f>
        <v>0</v>
      </c>
      <c r="AD1192" s="93">
        <f>IFERROR(VLOOKUP(M1192,'Վարկանիշային չափորոշիչներ'!$G$6:$GE$68,4,FALSE),0)</f>
        <v>0</v>
      </c>
      <c r="AE1192" s="93">
        <f>IFERROR(VLOOKUP(N1192,'Վարկանիշային չափորոշիչներ'!$G$6:$GE$68,4,FALSE),0)</f>
        <v>0</v>
      </c>
      <c r="AF1192" s="93">
        <f>IFERROR(VLOOKUP(O1192,'Վարկանիշային չափորոշիչներ'!$G$6:$GE$68,4,FALSE),0)</f>
        <v>0</v>
      </c>
      <c r="AG1192" s="93">
        <f>IFERROR(VLOOKUP(P1192,'Վարկանիշային չափորոշիչներ'!$G$6:$GE$68,4,FALSE),0)</f>
        <v>0</v>
      </c>
      <c r="AH1192" s="93">
        <f>IFERROR(VLOOKUP(Q1192,'Վարկանիշային չափորոշիչներ'!$G$6:$GE$68,4,FALSE),0)</f>
        <v>0</v>
      </c>
      <c r="AI1192" s="93">
        <f>IFERROR(VLOOKUP(R1192,'Վարկանիշային չափորոշիչներ'!$G$6:$GE$68,4,FALSE),0)</f>
        <v>0</v>
      </c>
      <c r="AJ1192" s="93">
        <f>IFERROR(VLOOKUP(S1192,'Վարկանիշային չափորոշիչներ'!$G$6:$GE$68,4,FALSE),0)</f>
        <v>0</v>
      </c>
      <c r="AK1192" s="93">
        <f>IFERROR(VLOOKUP(T1192,'Վարկանիշային չափորոշիչներ'!$G$6:$GE$68,4,FALSE),0)</f>
        <v>0</v>
      </c>
      <c r="AL1192" s="93">
        <f>IFERROR(VLOOKUP(U1192,'Վարկանիշային չափորոշիչներ'!$G$6:$GE$68,4,FALSE),0)</f>
        <v>0</v>
      </c>
      <c r="AM1192" s="93">
        <f>IFERROR(VLOOKUP(V1192,'Վարկանիշային չափորոշիչներ'!$G$6:$GE$68,4,FALSE),0)</f>
        <v>0</v>
      </c>
      <c r="AN1192" s="93">
        <f t="shared" si="303"/>
        <v>0</v>
      </c>
    </row>
    <row r="1193" spans="1:40" ht="24" outlineLevel="2">
      <c r="A1193" s="239">
        <v>1138</v>
      </c>
      <c r="B1193" s="239">
        <v>31002</v>
      </c>
      <c r="C1193" s="333" t="s">
        <v>1247</v>
      </c>
      <c r="D1193" s="240"/>
      <c r="E1193" s="240"/>
      <c r="F1193" s="242"/>
      <c r="G1193" s="242"/>
      <c r="H1193" s="242"/>
      <c r="I1193" s="112"/>
      <c r="J1193" s="112"/>
      <c r="K1193" s="94"/>
      <c r="L1193" s="94"/>
      <c r="M1193" s="94"/>
      <c r="N1193" s="94"/>
      <c r="O1193" s="94"/>
      <c r="P1193" s="94"/>
      <c r="Q1193" s="94"/>
      <c r="R1193" s="94"/>
      <c r="S1193" s="94"/>
      <c r="T1193" s="94"/>
      <c r="U1193" s="94"/>
      <c r="V1193" s="94"/>
      <c r="W1193" s="93">
        <f t="shared" si="307"/>
        <v>0</v>
      </c>
      <c r="X1193" s="108"/>
      <c r="Y1193" s="108"/>
      <c r="Z1193" s="108"/>
      <c r="AA1193" s="108"/>
      <c r="AB1193" s="93">
        <f>IFERROR(VLOOKUP(K1193,'Վարկանիշային չափորոշիչներ'!$G$6:$GE$68,4,FALSE),0)</f>
        <v>0</v>
      </c>
      <c r="AC1193" s="93">
        <f>IFERROR(VLOOKUP(L1193,'Վարկանիշային չափորոշիչներ'!$G$6:$GE$68,4,FALSE),0)</f>
        <v>0</v>
      </c>
      <c r="AD1193" s="93">
        <f>IFERROR(VLOOKUP(M1193,'Վարկանիշային չափորոշիչներ'!$G$6:$GE$68,4,FALSE),0)</f>
        <v>0</v>
      </c>
      <c r="AE1193" s="93">
        <f>IFERROR(VLOOKUP(N1193,'Վարկանիշային չափորոշիչներ'!$G$6:$GE$68,4,FALSE),0)</f>
        <v>0</v>
      </c>
      <c r="AF1193" s="93">
        <f>IFERROR(VLOOKUP(O1193,'Վարկանիշային չափորոշիչներ'!$G$6:$GE$68,4,FALSE),0)</f>
        <v>0</v>
      </c>
      <c r="AG1193" s="93">
        <f>IFERROR(VLOOKUP(P1193,'Վարկանիշային չափորոշիչներ'!$G$6:$GE$68,4,FALSE),0)</f>
        <v>0</v>
      </c>
      <c r="AH1193" s="93">
        <f>IFERROR(VLOOKUP(Q1193,'Վարկանիշային չափորոշիչներ'!$G$6:$GE$68,4,FALSE),0)</f>
        <v>0</v>
      </c>
      <c r="AI1193" s="93">
        <f>IFERROR(VLOOKUP(R1193,'Վարկանիշային չափորոշիչներ'!$G$6:$GE$68,4,FALSE),0)</f>
        <v>0</v>
      </c>
      <c r="AJ1193" s="93">
        <f>IFERROR(VLOOKUP(S1193,'Վարկանիշային չափորոշիչներ'!$G$6:$GE$68,4,FALSE),0)</f>
        <v>0</v>
      </c>
      <c r="AK1193" s="93">
        <f>IFERROR(VLOOKUP(T1193,'Վարկանիշային չափորոշիչներ'!$G$6:$GE$68,4,FALSE),0)</f>
        <v>0</v>
      </c>
      <c r="AL1193" s="93">
        <f>IFERROR(VLOOKUP(U1193,'Վարկանիշային չափորոշիչներ'!$G$6:$GE$68,4,FALSE),0)</f>
        <v>0</v>
      </c>
      <c r="AM1193" s="93">
        <f>IFERROR(VLOOKUP(V1193,'Վարկանիշային չափորոշիչներ'!$G$6:$GE$68,4,FALSE),0)</f>
        <v>0</v>
      </c>
      <c r="AN1193" s="93">
        <f t="shared" si="303"/>
        <v>0</v>
      </c>
    </row>
    <row r="1194" spans="1:40" ht="24" outlineLevel="2">
      <c r="A1194" s="239">
        <v>1138</v>
      </c>
      <c r="B1194" s="239">
        <v>31003</v>
      </c>
      <c r="C1194" s="333" t="s">
        <v>1248</v>
      </c>
      <c r="D1194" s="240"/>
      <c r="E1194" s="240"/>
      <c r="F1194" s="242"/>
      <c r="G1194" s="242"/>
      <c r="H1194" s="242"/>
      <c r="I1194" s="112"/>
      <c r="J1194" s="112"/>
      <c r="K1194" s="94"/>
      <c r="L1194" s="94"/>
      <c r="M1194" s="94"/>
      <c r="N1194" s="94"/>
      <c r="O1194" s="94"/>
      <c r="P1194" s="94"/>
      <c r="Q1194" s="94"/>
      <c r="R1194" s="94"/>
      <c r="S1194" s="94"/>
      <c r="T1194" s="94"/>
      <c r="U1194" s="94"/>
      <c r="V1194" s="94"/>
      <c r="W1194" s="93">
        <f t="shared" si="307"/>
        <v>0</v>
      </c>
      <c r="X1194" s="108"/>
      <c r="Y1194" s="108"/>
      <c r="Z1194" s="108"/>
      <c r="AA1194" s="108"/>
      <c r="AB1194" s="93">
        <f>IFERROR(VLOOKUP(K1194,'Վարկանիշային չափորոշիչներ'!$G$6:$GE$68,4,FALSE),0)</f>
        <v>0</v>
      </c>
      <c r="AC1194" s="93">
        <f>IFERROR(VLOOKUP(L1194,'Վարկանիշային չափորոշիչներ'!$G$6:$GE$68,4,FALSE),0)</f>
        <v>0</v>
      </c>
      <c r="AD1194" s="93">
        <f>IFERROR(VLOOKUP(M1194,'Վարկանիշային չափորոշիչներ'!$G$6:$GE$68,4,FALSE),0)</f>
        <v>0</v>
      </c>
      <c r="AE1194" s="93">
        <f>IFERROR(VLOOKUP(N1194,'Վարկանիշային չափորոշիչներ'!$G$6:$GE$68,4,FALSE),0)</f>
        <v>0</v>
      </c>
      <c r="AF1194" s="93">
        <f>IFERROR(VLOOKUP(O1194,'Վարկանիշային չափորոշիչներ'!$G$6:$GE$68,4,FALSE),0)</f>
        <v>0</v>
      </c>
      <c r="AG1194" s="93">
        <f>IFERROR(VLOOKUP(P1194,'Վարկանիշային չափորոշիչներ'!$G$6:$GE$68,4,FALSE),0)</f>
        <v>0</v>
      </c>
      <c r="AH1194" s="93">
        <f>IFERROR(VLOOKUP(Q1194,'Վարկանիշային չափորոշիչներ'!$G$6:$GE$68,4,FALSE),0)</f>
        <v>0</v>
      </c>
      <c r="AI1194" s="93">
        <f>IFERROR(VLOOKUP(R1194,'Վարկանիշային չափորոշիչներ'!$G$6:$GE$68,4,FALSE),0)</f>
        <v>0</v>
      </c>
      <c r="AJ1194" s="93">
        <f>IFERROR(VLOOKUP(S1194,'Վարկանիշային չափորոշիչներ'!$G$6:$GE$68,4,FALSE),0)</f>
        <v>0</v>
      </c>
      <c r="AK1194" s="93">
        <f>IFERROR(VLOOKUP(T1194,'Վարկանիշային չափորոշիչներ'!$G$6:$GE$68,4,FALSE),0)</f>
        <v>0</v>
      </c>
      <c r="AL1194" s="93">
        <f>IFERROR(VLOOKUP(U1194,'Վարկանիշային չափորոշիչներ'!$G$6:$GE$68,4,FALSE),0)</f>
        <v>0</v>
      </c>
      <c r="AM1194" s="93">
        <f>IFERROR(VLOOKUP(V1194,'Վարկանիշային չափորոշիչներ'!$G$6:$GE$68,4,FALSE),0)</f>
        <v>0</v>
      </c>
      <c r="AN1194" s="93">
        <f t="shared" si="303"/>
        <v>0</v>
      </c>
    </row>
    <row r="1195" spans="1:40">
      <c r="A1195" s="244" t="s">
        <v>0</v>
      </c>
      <c r="B1195" s="283"/>
      <c r="C1195" s="367" t="s">
        <v>1249</v>
      </c>
      <c r="D1195" s="245">
        <f>+D1196</f>
        <v>0</v>
      </c>
      <c r="E1195" s="245">
        <f>+E1196</f>
        <v>0</v>
      </c>
      <c r="F1195" s="246">
        <f t="shared" ref="F1195:H1195" si="308">+F1196</f>
        <v>0</v>
      </c>
      <c r="G1195" s="246">
        <f t="shared" si="308"/>
        <v>0</v>
      </c>
      <c r="H1195" s="246">
        <f t="shared" si="308"/>
        <v>0</v>
      </c>
      <c r="I1195" s="113" t="s">
        <v>79</v>
      </c>
      <c r="J1195" s="113" t="s">
        <v>79</v>
      </c>
      <c r="K1195" s="113" t="s">
        <v>79</v>
      </c>
      <c r="L1195" s="113" t="s">
        <v>79</v>
      </c>
      <c r="M1195" s="113" t="s">
        <v>79</v>
      </c>
      <c r="N1195" s="113" t="s">
        <v>79</v>
      </c>
      <c r="O1195" s="113" t="s">
        <v>79</v>
      </c>
      <c r="P1195" s="113" t="s">
        <v>79</v>
      </c>
      <c r="Q1195" s="113" t="s">
        <v>79</v>
      </c>
      <c r="R1195" s="113" t="s">
        <v>79</v>
      </c>
      <c r="S1195" s="113" t="s">
        <v>79</v>
      </c>
      <c r="T1195" s="113" t="s">
        <v>79</v>
      </c>
      <c r="U1195" s="113" t="s">
        <v>79</v>
      </c>
      <c r="V1195" s="113" t="s">
        <v>79</v>
      </c>
      <c r="W1195" s="113" t="s">
        <v>79</v>
      </c>
      <c r="X1195" s="108"/>
      <c r="Y1195" s="108"/>
      <c r="Z1195" s="108"/>
      <c r="AA1195" s="108"/>
      <c r="AB1195" s="93">
        <f>IFERROR(VLOOKUP(K1195,'Վարկանիշային չափորոշիչներ'!$G$6:$GE$68,4,FALSE),0)</f>
        <v>0</v>
      </c>
      <c r="AC1195" s="93">
        <f>IFERROR(VLOOKUP(L1195,'Վարկանիշային չափորոշիչներ'!$G$6:$GE$68,4,FALSE),0)</f>
        <v>0</v>
      </c>
      <c r="AD1195" s="93">
        <f>IFERROR(VLOOKUP(M1195,'Վարկանիշային չափորոշիչներ'!$G$6:$GE$68,4,FALSE),0)</f>
        <v>0</v>
      </c>
      <c r="AE1195" s="93">
        <f>IFERROR(VLOOKUP(N1195,'Վարկանիշային չափորոշիչներ'!$G$6:$GE$68,4,FALSE),0)</f>
        <v>0</v>
      </c>
      <c r="AF1195" s="93">
        <f>IFERROR(VLOOKUP(O1195,'Վարկանիշային չափորոշիչներ'!$G$6:$GE$68,4,FALSE),0)</f>
        <v>0</v>
      </c>
      <c r="AG1195" s="93">
        <f>IFERROR(VLOOKUP(P1195,'Վարկանիշային չափորոշիչներ'!$G$6:$GE$68,4,FALSE),0)</f>
        <v>0</v>
      </c>
      <c r="AH1195" s="93">
        <f>IFERROR(VLOOKUP(Q1195,'Վարկանիշային չափորոշիչներ'!$G$6:$GE$68,4,FALSE),0)</f>
        <v>0</v>
      </c>
      <c r="AI1195" s="93">
        <f>IFERROR(VLOOKUP(R1195,'Վարկանիշային չափորոշիչներ'!$G$6:$GE$68,4,FALSE),0)</f>
        <v>0</v>
      </c>
      <c r="AJ1195" s="93">
        <f>IFERROR(VLOOKUP(S1195,'Վարկանիշային չափորոշիչներ'!$G$6:$GE$68,4,FALSE),0)</f>
        <v>0</v>
      </c>
      <c r="AK1195" s="93">
        <f>IFERROR(VLOOKUP(T1195,'Վարկանիշային չափորոշիչներ'!$G$6:$GE$68,4,FALSE),0)</f>
        <v>0</v>
      </c>
      <c r="AL1195" s="93">
        <f>IFERROR(VLOOKUP(U1195,'Վարկանիշային չափորոշիչներ'!$G$6:$GE$68,4,FALSE),0)</f>
        <v>0</v>
      </c>
      <c r="AM1195" s="93">
        <f>IFERROR(VLOOKUP(V1195,'Վարկանիշային չափորոշիչներ'!$G$6:$GE$68,4,FALSE),0)</f>
        <v>0</v>
      </c>
      <c r="AN1195" s="93">
        <f t="shared" si="303"/>
        <v>0</v>
      </c>
    </row>
    <row r="1196" spans="1:40" outlineLevel="1">
      <c r="A1196" s="323">
        <v>1237</v>
      </c>
      <c r="B1196" s="283"/>
      <c r="C1196" s="366" t="s">
        <v>1250</v>
      </c>
      <c r="D1196" s="237">
        <f>+D1197+D1198+D1199+D1200</f>
        <v>0</v>
      </c>
      <c r="E1196" s="237">
        <f>+E1197+E1198+E1199+E1200</f>
        <v>0</v>
      </c>
      <c r="F1196" s="238">
        <f t="shared" ref="F1196:H1196" si="309">+F1197+F1198+F1199+F1200</f>
        <v>0</v>
      </c>
      <c r="G1196" s="238">
        <f t="shared" si="309"/>
        <v>0</v>
      </c>
      <c r="H1196" s="238">
        <f t="shared" si="309"/>
        <v>0</v>
      </c>
      <c r="I1196" s="114" t="s">
        <v>79</v>
      </c>
      <c r="J1196" s="114" t="s">
        <v>79</v>
      </c>
      <c r="K1196" s="114" t="s">
        <v>79</v>
      </c>
      <c r="L1196" s="114" t="s">
        <v>79</v>
      </c>
      <c r="M1196" s="114" t="s">
        <v>79</v>
      </c>
      <c r="N1196" s="114" t="s">
        <v>79</v>
      </c>
      <c r="O1196" s="114" t="s">
        <v>79</v>
      </c>
      <c r="P1196" s="114" t="s">
        <v>79</v>
      </c>
      <c r="Q1196" s="114" t="s">
        <v>79</v>
      </c>
      <c r="R1196" s="114" t="s">
        <v>79</v>
      </c>
      <c r="S1196" s="114" t="s">
        <v>79</v>
      </c>
      <c r="T1196" s="114" t="s">
        <v>79</v>
      </c>
      <c r="U1196" s="114" t="s">
        <v>79</v>
      </c>
      <c r="V1196" s="114" t="s">
        <v>79</v>
      </c>
      <c r="W1196" s="114" t="s">
        <v>79</v>
      </c>
      <c r="X1196" s="108"/>
      <c r="Y1196" s="108"/>
      <c r="Z1196" s="108"/>
      <c r="AA1196" s="108"/>
      <c r="AB1196" s="93">
        <f>IFERROR(VLOOKUP(K1196,'Վարկանիշային չափորոշիչներ'!$G$6:$GE$68,4,FALSE),0)</f>
        <v>0</v>
      </c>
      <c r="AC1196" s="93">
        <f>IFERROR(VLOOKUP(L1196,'Վարկանիշային չափորոշիչներ'!$G$6:$GE$68,4,FALSE),0)</f>
        <v>0</v>
      </c>
      <c r="AD1196" s="93">
        <f>IFERROR(VLOOKUP(M1196,'Վարկանիշային չափորոշիչներ'!$G$6:$GE$68,4,FALSE),0)</f>
        <v>0</v>
      </c>
      <c r="AE1196" s="93">
        <f>IFERROR(VLOOKUP(N1196,'Վարկանիշային չափորոշիչներ'!$G$6:$GE$68,4,FALSE),0)</f>
        <v>0</v>
      </c>
      <c r="AF1196" s="93">
        <f>IFERROR(VLOOKUP(O1196,'Վարկանիշային չափորոշիչներ'!$G$6:$GE$68,4,FALSE),0)</f>
        <v>0</v>
      </c>
      <c r="AG1196" s="93">
        <f>IFERROR(VLOOKUP(P1196,'Վարկանիշային չափորոշիչներ'!$G$6:$GE$68,4,FALSE),0)</f>
        <v>0</v>
      </c>
      <c r="AH1196" s="93">
        <f>IFERROR(VLOOKUP(Q1196,'Վարկանիշային չափորոշիչներ'!$G$6:$GE$68,4,FALSE),0)</f>
        <v>0</v>
      </c>
      <c r="AI1196" s="93">
        <f>IFERROR(VLOOKUP(R1196,'Վարկանիշային չափորոշիչներ'!$G$6:$GE$68,4,FALSE),0)</f>
        <v>0</v>
      </c>
      <c r="AJ1196" s="93">
        <f>IFERROR(VLOOKUP(S1196,'Վարկանիշային չափորոշիչներ'!$G$6:$GE$68,4,FALSE),0)</f>
        <v>0</v>
      </c>
      <c r="AK1196" s="93">
        <f>IFERROR(VLOOKUP(T1196,'Վարկանիշային չափորոշիչներ'!$G$6:$GE$68,4,FALSE),0)</f>
        <v>0</v>
      </c>
      <c r="AL1196" s="93">
        <f>IFERROR(VLOOKUP(U1196,'Վարկանիշային չափորոշիչներ'!$G$6:$GE$68,4,FALSE),0)</f>
        <v>0</v>
      </c>
      <c r="AM1196" s="93">
        <f>IFERROR(VLOOKUP(V1196,'Վարկանիշային չափորոշիչներ'!$G$6:$GE$68,4,FALSE),0)</f>
        <v>0</v>
      </c>
      <c r="AN1196" s="93">
        <f t="shared" si="303"/>
        <v>0</v>
      </c>
    </row>
    <row r="1197" spans="1:40" outlineLevel="1">
      <c r="A1197" s="239">
        <v>1237</v>
      </c>
      <c r="B1197" s="239">
        <v>11001</v>
      </c>
      <c r="C1197" s="333" t="s">
        <v>1251</v>
      </c>
      <c r="D1197" s="240"/>
      <c r="E1197" s="240"/>
      <c r="F1197" s="242"/>
      <c r="G1197" s="242"/>
      <c r="H1197" s="242"/>
      <c r="I1197" s="112"/>
      <c r="J1197" s="112"/>
      <c r="K1197" s="94"/>
      <c r="L1197" s="94"/>
      <c r="M1197" s="94"/>
      <c r="N1197" s="94"/>
      <c r="O1197" s="94"/>
      <c r="P1197" s="94"/>
      <c r="Q1197" s="94"/>
      <c r="R1197" s="94"/>
      <c r="S1197" s="94"/>
      <c r="T1197" s="94"/>
      <c r="U1197" s="94"/>
      <c r="V1197" s="94"/>
      <c r="W1197" s="93">
        <f>AN1197</f>
        <v>0</v>
      </c>
      <c r="X1197" s="108"/>
      <c r="Y1197" s="108"/>
      <c r="Z1197" s="108"/>
      <c r="AA1197" s="108"/>
      <c r="AB1197" s="93">
        <f>IFERROR(VLOOKUP(K1197,'Վարկանիշային չափորոշիչներ'!$G$6:$GE$68,4,FALSE),0)</f>
        <v>0</v>
      </c>
      <c r="AC1197" s="93">
        <f>IFERROR(VLOOKUP(L1197,'Վարկանիշային չափորոշիչներ'!$G$6:$GE$68,4,FALSE),0)</f>
        <v>0</v>
      </c>
      <c r="AD1197" s="93">
        <f>IFERROR(VLOOKUP(M1197,'Վարկանիշային չափորոշիչներ'!$G$6:$GE$68,4,FALSE),0)</f>
        <v>0</v>
      </c>
      <c r="AE1197" s="93">
        <f>IFERROR(VLOOKUP(N1197,'Վարկանիշային չափորոշիչներ'!$G$6:$GE$68,4,FALSE),0)</f>
        <v>0</v>
      </c>
      <c r="AF1197" s="93">
        <f>IFERROR(VLOOKUP(O1197,'Վարկանիշային չափորոշիչներ'!$G$6:$GE$68,4,FALSE),0)</f>
        <v>0</v>
      </c>
      <c r="AG1197" s="93">
        <f>IFERROR(VLOOKUP(P1197,'Վարկանիշային չափորոշիչներ'!$G$6:$GE$68,4,FALSE),0)</f>
        <v>0</v>
      </c>
      <c r="AH1197" s="93">
        <f>IFERROR(VLOOKUP(Q1197,'Վարկանիշային չափորոշիչներ'!$G$6:$GE$68,4,FALSE),0)</f>
        <v>0</v>
      </c>
      <c r="AI1197" s="93">
        <f>IFERROR(VLOOKUP(R1197,'Վարկանիշային չափորոշիչներ'!$G$6:$GE$68,4,FALSE),0)</f>
        <v>0</v>
      </c>
      <c r="AJ1197" s="93">
        <f>IFERROR(VLOOKUP(S1197,'Վարկանիշային չափորոշիչներ'!$G$6:$GE$68,4,FALSE),0)</f>
        <v>0</v>
      </c>
      <c r="AK1197" s="93">
        <f>IFERROR(VLOOKUP(T1197,'Վարկանիշային չափորոշիչներ'!$G$6:$GE$68,4,FALSE),0)</f>
        <v>0</v>
      </c>
      <c r="AL1197" s="93">
        <f>IFERROR(VLOOKUP(U1197,'Վարկանիշային չափորոշիչներ'!$G$6:$GE$68,4,FALSE),0)</f>
        <v>0</v>
      </c>
      <c r="AM1197" s="93">
        <f>IFERROR(VLOOKUP(V1197,'Վարկանիշային չափորոշիչներ'!$G$6:$GE$68,4,FALSE),0)</f>
        <v>0</v>
      </c>
      <c r="AN1197" s="93">
        <f t="shared" si="303"/>
        <v>0</v>
      </c>
    </row>
    <row r="1198" spans="1:40" ht="24" outlineLevel="1">
      <c r="A1198" s="239">
        <v>1237</v>
      </c>
      <c r="B1198" s="239">
        <v>31001</v>
      </c>
      <c r="C1198" s="333" t="s">
        <v>1252</v>
      </c>
      <c r="D1198" s="240"/>
      <c r="E1198" s="240"/>
      <c r="F1198" s="242"/>
      <c r="G1198" s="242"/>
      <c r="H1198" s="242"/>
      <c r="I1198" s="112"/>
      <c r="J1198" s="112"/>
      <c r="K1198" s="94"/>
      <c r="L1198" s="94"/>
      <c r="M1198" s="94"/>
      <c r="N1198" s="94"/>
      <c r="O1198" s="94"/>
      <c r="P1198" s="94"/>
      <c r="Q1198" s="94"/>
      <c r="R1198" s="94"/>
      <c r="S1198" s="94"/>
      <c r="T1198" s="94"/>
      <c r="U1198" s="94"/>
      <c r="V1198" s="94"/>
      <c r="W1198" s="93">
        <f>AN1198</f>
        <v>0</v>
      </c>
      <c r="X1198" s="108"/>
      <c r="Y1198" s="108"/>
      <c r="Z1198" s="108"/>
      <c r="AA1198" s="108"/>
      <c r="AB1198" s="93">
        <f>IFERROR(VLOOKUP(K1198,'Վարկանիշային չափորոշիչներ'!$G$6:$GE$68,4,FALSE),0)</f>
        <v>0</v>
      </c>
      <c r="AC1198" s="93">
        <f>IFERROR(VLOOKUP(L1198,'Վարկանիշային չափորոշիչներ'!$G$6:$GE$68,4,FALSE),0)</f>
        <v>0</v>
      </c>
      <c r="AD1198" s="93">
        <f>IFERROR(VLOOKUP(M1198,'Վարկանիշային չափորոշիչներ'!$G$6:$GE$68,4,FALSE),0)</f>
        <v>0</v>
      </c>
      <c r="AE1198" s="93">
        <f>IFERROR(VLOOKUP(N1198,'Վարկանիշային չափորոշիչներ'!$G$6:$GE$68,4,FALSE),0)</f>
        <v>0</v>
      </c>
      <c r="AF1198" s="93">
        <f>IFERROR(VLOOKUP(O1198,'Վարկանիշային չափորոշիչներ'!$G$6:$GE$68,4,FALSE),0)</f>
        <v>0</v>
      </c>
      <c r="AG1198" s="93">
        <f>IFERROR(VLOOKUP(P1198,'Վարկանիշային չափորոշիչներ'!$G$6:$GE$68,4,FALSE),0)</f>
        <v>0</v>
      </c>
      <c r="AH1198" s="93">
        <f>IFERROR(VLOOKUP(Q1198,'Վարկանիշային չափորոշիչներ'!$G$6:$GE$68,4,FALSE),0)</f>
        <v>0</v>
      </c>
      <c r="AI1198" s="93">
        <f>IFERROR(VLOOKUP(R1198,'Վարկանիշային չափորոշիչներ'!$G$6:$GE$68,4,FALSE),0)</f>
        <v>0</v>
      </c>
      <c r="AJ1198" s="93">
        <f>IFERROR(VLOOKUP(S1198,'Վարկանիշային չափորոշիչներ'!$G$6:$GE$68,4,FALSE),0)</f>
        <v>0</v>
      </c>
      <c r="AK1198" s="93">
        <f>IFERROR(VLOOKUP(T1198,'Վարկանիշային չափորոշիչներ'!$G$6:$GE$68,4,FALSE),0)</f>
        <v>0</v>
      </c>
      <c r="AL1198" s="93">
        <f>IFERROR(VLOOKUP(U1198,'Վարկանիշային չափորոշիչներ'!$G$6:$GE$68,4,FALSE),0)</f>
        <v>0</v>
      </c>
      <c r="AM1198" s="93">
        <f>IFERROR(VLOOKUP(V1198,'Վարկանիշային չափորոշիչներ'!$G$6:$GE$68,4,FALSE),0)</f>
        <v>0</v>
      </c>
      <c r="AN1198" s="93">
        <f t="shared" si="303"/>
        <v>0</v>
      </c>
    </row>
    <row r="1199" spans="1:40" ht="24" outlineLevel="1">
      <c r="A1199" s="239">
        <v>1237</v>
      </c>
      <c r="B1199" s="239">
        <v>31002</v>
      </c>
      <c r="C1199" s="333" t="s">
        <v>1253</v>
      </c>
      <c r="D1199" s="240"/>
      <c r="E1199" s="240"/>
      <c r="F1199" s="242"/>
      <c r="G1199" s="242"/>
      <c r="H1199" s="242"/>
      <c r="I1199" s="112"/>
      <c r="J1199" s="112"/>
      <c r="K1199" s="94"/>
      <c r="L1199" s="94"/>
      <c r="M1199" s="94"/>
      <c r="N1199" s="94"/>
      <c r="O1199" s="94"/>
      <c r="P1199" s="94"/>
      <c r="Q1199" s="94"/>
      <c r="R1199" s="94"/>
      <c r="S1199" s="94"/>
      <c r="T1199" s="94"/>
      <c r="U1199" s="94"/>
      <c r="V1199" s="94"/>
      <c r="W1199" s="93">
        <f>AN1199</f>
        <v>0</v>
      </c>
      <c r="X1199" s="108"/>
      <c r="Y1199" s="108"/>
      <c r="Z1199" s="108"/>
      <c r="AA1199" s="108"/>
      <c r="AB1199" s="93">
        <f>IFERROR(VLOOKUP(K1199,'Վարկանիշային չափորոշիչներ'!$G$6:$GE$68,4,FALSE),0)</f>
        <v>0</v>
      </c>
      <c r="AC1199" s="93">
        <f>IFERROR(VLOOKUP(L1199,'Վարկանիշային չափորոշիչներ'!$G$6:$GE$68,4,FALSE),0)</f>
        <v>0</v>
      </c>
      <c r="AD1199" s="93">
        <f>IFERROR(VLOOKUP(M1199,'Վարկանիշային չափորոշիչներ'!$G$6:$GE$68,4,FALSE),0)</f>
        <v>0</v>
      </c>
      <c r="AE1199" s="93">
        <f>IFERROR(VLOOKUP(N1199,'Վարկանիշային չափորոշիչներ'!$G$6:$GE$68,4,FALSE),0)</f>
        <v>0</v>
      </c>
      <c r="AF1199" s="93">
        <f>IFERROR(VLOOKUP(O1199,'Վարկանիշային չափորոշիչներ'!$G$6:$GE$68,4,FALSE),0)</f>
        <v>0</v>
      </c>
      <c r="AG1199" s="93">
        <f>IFERROR(VLOOKUP(P1199,'Վարկանիշային չափորոշիչներ'!$G$6:$GE$68,4,FALSE),0)</f>
        <v>0</v>
      </c>
      <c r="AH1199" s="93">
        <f>IFERROR(VLOOKUP(Q1199,'Վարկանիշային չափորոշիչներ'!$G$6:$GE$68,4,FALSE),0)</f>
        <v>0</v>
      </c>
      <c r="AI1199" s="93">
        <f>IFERROR(VLOOKUP(R1199,'Վարկանիշային չափորոշիչներ'!$G$6:$GE$68,4,FALSE),0)</f>
        <v>0</v>
      </c>
      <c r="AJ1199" s="93">
        <f>IFERROR(VLOOKUP(S1199,'Վարկանիշային չափորոշիչներ'!$G$6:$GE$68,4,FALSE),0)</f>
        <v>0</v>
      </c>
      <c r="AK1199" s="93">
        <f>IFERROR(VLOOKUP(T1199,'Վարկանիշային չափորոշիչներ'!$G$6:$GE$68,4,FALSE),0)</f>
        <v>0</v>
      </c>
      <c r="AL1199" s="93">
        <f>IFERROR(VLOOKUP(U1199,'Վարկանիշային չափորոշիչներ'!$G$6:$GE$68,4,FALSE),0)</f>
        <v>0</v>
      </c>
      <c r="AM1199" s="93">
        <f>IFERROR(VLOOKUP(V1199,'Վարկանիշային չափորոշիչներ'!$G$6:$GE$68,4,FALSE),0)</f>
        <v>0</v>
      </c>
      <c r="AN1199" s="93">
        <f t="shared" si="303"/>
        <v>0</v>
      </c>
    </row>
    <row r="1200" spans="1:40" ht="24" outlineLevel="1">
      <c r="A1200" s="239">
        <v>1237</v>
      </c>
      <c r="B1200" s="239">
        <v>31003</v>
      </c>
      <c r="C1200" s="333" t="s">
        <v>1254</v>
      </c>
      <c r="D1200" s="240"/>
      <c r="E1200" s="240"/>
      <c r="F1200" s="242"/>
      <c r="G1200" s="242"/>
      <c r="H1200" s="242"/>
      <c r="I1200" s="112"/>
      <c r="J1200" s="112"/>
      <c r="K1200" s="94"/>
      <c r="L1200" s="94"/>
      <c r="M1200" s="94"/>
      <c r="N1200" s="94"/>
      <c r="O1200" s="94"/>
      <c r="P1200" s="94"/>
      <c r="Q1200" s="94"/>
      <c r="R1200" s="94"/>
      <c r="S1200" s="94"/>
      <c r="T1200" s="94"/>
      <c r="U1200" s="94"/>
      <c r="V1200" s="94"/>
      <c r="W1200" s="93">
        <f>AN1200</f>
        <v>0</v>
      </c>
      <c r="X1200" s="108"/>
      <c r="Y1200" s="108"/>
      <c r="Z1200" s="108"/>
      <c r="AA1200" s="108"/>
      <c r="AB1200" s="93">
        <f>IFERROR(VLOOKUP(K1200,'Վարկանիշային չափորոշիչներ'!$G$6:$GE$68,4,FALSE),0)</f>
        <v>0</v>
      </c>
      <c r="AC1200" s="93">
        <f>IFERROR(VLOOKUP(L1200,'Վարկանիշային չափորոշիչներ'!$G$6:$GE$68,4,FALSE),0)</f>
        <v>0</v>
      </c>
      <c r="AD1200" s="93">
        <f>IFERROR(VLOOKUP(M1200,'Վարկանիշային չափորոշիչներ'!$G$6:$GE$68,4,FALSE),0)</f>
        <v>0</v>
      </c>
      <c r="AE1200" s="93">
        <f>IFERROR(VLOOKUP(N1200,'Վարկանիշային չափորոշիչներ'!$G$6:$GE$68,4,FALSE),0)</f>
        <v>0</v>
      </c>
      <c r="AF1200" s="93">
        <f>IFERROR(VLOOKUP(O1200,'Վարկանիշային չափորոշիչներ'!$G$6:$GE$68,4,FALSE),0)</f>
        <v>0</v>
      </c>
      <c r="AG1200" s="93">
        <f>IFERROR(VLOOKUP(P1200,'Վարկանիշային չափորոշիչներ'!$G$6:$GE$68,4,FALSE),0)</f>
        <v>0</v>
      </c>
      <c r="AH1200" s="93">
        <f>IFERROR(VLOOKUP(Q1200,'Վարկանիշային չափորոշիչներ'!$G$6:$GE$68,4,FALSE),0)</f>
        <v>0</v>
      </c>
      <c r="AI1200" s="93">
        <f>IFERROR(VLOOKUP(R1200,'Վարկանիշային չափորոշիչներ'!$G$6:$GE$68,4,FALSE),0)</f>
        <v>0</v>
      </c>
      <c r="AJ1200" s="93">
        <f>IFERROR(VLOOKUP(S1200,'Վարկանիշային չափորոշիչներ'!$G$6:$GE$68,4,FALSE),0)</f>
        <v>0</v>
      </c>
      <c r="AK1200" s="93">
        <f>IFERROR(VLOOKUP(T1200,'Վարկանիշային չափորոշիչներ'!$G$6:$GE$68,4,FALSE),0)</f>
        <v>0</v>
      </c>
      <c r="AL1200" s="93">
        <f>IFERROR(VLOOKUP(U1200,'Վարկանիշային չափորոշիչներ'!$G$6:$GE$68,4,FALSE),0)</f>
        <v>0</v>
      </c>
      <c r="AM1200" s="93">
        <f>IFERROR(VLOOKUP(V1200,'Վարկանիշային չափորոշիչներ'!$G$6:$GE$68,4,FALSE),0)</f>
        <v>0</v>
      </c>
      <c r="AN1200" s="93">
        <f t="shared" si="303"/>
        <v>0</v>
      </c>
    </row>
    <row r="1201" spans="1:40">
      <c r="A1201" s="244" t="s">
        <v>0</v>
      </c>
      <c r="B1201" s="283"/>
      <c r="C1201" s="367" t="s">
        <v>1255</v>
      </c>
      <c r="D1201" s="245">
        <f>D1202</f>
        <v>0</v>
      </c>
      <c r="E1201" s="245">
        <f t="shared" ref="E1201:H1201" si="310">E1202</f>
        <v>0</v>
      </c>
      <c r="F1201" s="246">
        <f t="shared" si="310"/>
        <v>0</v>
      </c>
      <c r="G1201" s="246">
        <f t="shared" si="310"/>
        <v>0</v>
      </c>
      <c r="H1201" s="246">
        <f t="shared" si="310"/>
        <v>0</v>
      </c>
      <c r="I1201" s="113" t="s">
        <v>79</v>
      </c>
      <c r="J1201" s="113" t="s">
        <v>79</v>
      </c>
      <c r="K1201" s="113" t="s">
        <v>79</v>
      </c>
      <c r="L1201" s="113" t="s">
        <v>79</v>
      </c>
      <c r="M1201" s="113" t="s">
        <v>79</v>
      </c>
      <c r="N1201" s="113" t="s">
        <v>79</v>
      </c>
      <c r="O1201" s="113" t="s">
        <v>79</v>
      </c>
      <c r="P1201" s="113" t="s">
        <v>79</v>
      </c>
      <c r="Q1201" s="113" t="s">
        <v>79</v>
      </c>
      <c r="R1201" s="113" t="s">
        <v>79</v>
      </c>
      <c r="S1201" s="113" t="s">
        <v>79</v>
      </c>
      <c r="T1201" s="113" t="s">
        <v>79</v>
      </c>
      <c r="U1201" s="113" t="s">
        <v>79</v>
      </c>
      <c r="V1201" s="113" t="s">
        <v>79</v>
      </c>
      <c r="W1201" s="113" t="s">
        <v>79</v>
      </c>
      <c r="X1201" s="108"/>
      <c r="Y1201" s="108"/>
      <c r="Z1201" s="108"/>
      <c r="AA1201" s="108"/>
      <c r="AB1201" s="93">
        <f>IFERROR(VLOOKUP(K1201,'Վարկանիշային չափորոշիչներ'!$G$6:$GE$68,4,FALSE),0)</f>
        <v>0</v>
      </c>
      <c r="AC1201" s="93">
        <f>IFERROR(VLOOKUP(L1201,'Վարկանիշային չափորոշիչներ'!$G$6:$GE$68,4,FALSE),0)</f>
        <v>0</v>
      </c>
      <c r="AD1201" s="93">
        <f>IFERROR(VLOOKUP(M1201,'Վարկանիշային չափորոշիչներ'!$G$6:$GE$68,4,FALSE),0)</f>
        <v>0</v>
      </c>
      <c r="AE1201" s="93">
        <f>IFERROR(VLOOKUP(N1201,'Վարկանիշային չափորոշիչներ'!$G$6:$GE$68,4,FALSE),0)</f>
        <v>0</v>
      </c>
      <c r="AF1201" s="93">
        <f>IFERROR(VLOOKUP(O1201,'Վարկանիշային չափորոշիչներ'!$G$6:$GE$68,4,FALSE),0)</f>
        <v>0</v>
      </c>
      <c r="AG1201" s="93">
        <f>IFERROR(VLOOKUP(P1201,'Վարկանիշային չափորոշիչներ'!$G$6:$GE$68,4,FALSE),0)</f>
        <v>0</v>
      </c>
      <c r="AH1201" s="93">
        <f>IFERROR(VLOOKUP(Q1201,'Վարկանիշային չափորոշիչներ'!$G$6:$GE$68,4,FALSE),0)</f>
        <v>0</v>
      </c>
      <c r="AI1201" s="93">
        <f>IFERROR(VLOOKUP(R1201,'Վարկանիշային չափորոշիչներ'!$G$6:$GE$68,4,FALSE),0)</f>
        <v>0</v>
      </c>
      <c r="AJ1201" s="93">
        <f>IFERROR(VLOOKUP(S1201,'Վարկանիշային չափորոշիչներ'!$G$6:$GE$68,4,FALSE),0)</f>
        <v>0</v>
      </c>
      <c r="AK1201" s="93">
        <f>IFERROR(VLOOKUP(T1201,'Վարկանիշային չափորոշիչներ'!$G$6:$GE$68,4,FALSE),0)</f>
        <v>0</v>
      </c>
      <c r="AL1201" s="93">
        <f>IFERROR(VLOOKUP(U1201,'Վարկանիշային չափորոշիչներ'!$G$6:$GE$68,4,FALSE),0)</f>
        <v>0</v>
      </c>
      <c r="AM1201" s="93">
        <f>IFERROR(VLOOKUP(V1201,'Վարկանիշային չափորոշիչներ'!$G$6:$GE$68,4,FALSE),0)</f>
        <v>0</v>
      </c>
      <c r="AN1201" s="93">
        <f t="shared" si="303"/>
        <v>0</v>
      </c>
    </row>
    <row r="1202" spans="1:40" outlineLevel="1">
      <c r="A1202" s="236">
        <v>1042</v>
      </c>
      <c r="B1202" s="283"/>
      <c r="C1202" s="374" t="s">
        <v>1256</v>
      </c>
      <c r="D1202" s="278">
        <f>SUM(D1203:D1210)</f>
        <v>0</v>
      </c>
      <c r="E1202" s="278">
        <f>SUM(E1203:E1210)</f>
        <v>0</v>
      </c>
      <c r="F1202" s="279">
        <f t="shared" ref="F1202:H1202" si="311">SUM(F1203:F1210)</f>
        <v>0</v>
      </c>
      <c r="G1202" s="279">
        <f t="shared" si="311"/>
        <v>0</v>
      </c>
      <c r="H1202" s="279">
        <f t="shared" si="311"/>
        <v>0</v>
      </c>
      <c r="I1202" s="128" t="s">
        <v>79</v>
      </c>
      <c r="J1202" s="128" t="s">
        <v>79</v>
      </c>
      <c r="K1202" s="128" t="s">
        <v>79</v>
      </c>
      <c r="L1202" s="128" t="s">
        <v>79</v>
      </c>
      <c r="M1202" s="128" t="s">
        <v>79</v>
      </c>
      <c r="N1202" s="128" t="s">
        <v>79</v>
      </c>
      <c r="O1202" s="128" t="s">
        <v>79</v>
      </c>
      <c r="P1202" s="128" t="s">
        <v>79</v>
      </c>
      <c r="Q1202" s="128" t="s">
        <v>79</v>
      </c>
      <c r="R1202" s="128" t="s">
        <v>79</v>
      </c>
      <c r="S1202" s="128" t="s">
        <v>79</v>
      </c>
      <c r="T1202" s="128" t="s">
        <v>79</v>
      </c>
      <c r="U1202" s="128" t="s">
        <v>79</v>
      </c>
      <c r="V1202" s="128" t="s">
        <v>79</v>
      </c>
      <c r="W1202" s="114" t="s">
        <v>79</v>
      </c>
      <c r="X1202" s="108"/>
      <c r="Y1202" s="108"/>
      <c r="Z1202" s="108"/>
      <c r="AA1202" s="108"/>
      <c r="AB1202" s="93">
        <f>IFERROR(VLOOKUP(K1202,'Վարկանիշային չափորոշիչներ'!$G$6:$GE$68,4,FALSE),0)</f>
        <v>0</v>
      </c>
      <c r="AC1202" s="93">
        <f>IFERROR(VLOOKUP(L1202,'Վարկանիշային չափորոշիչներ'!$G$6:$GE$68,4,FALSE),0)</f>
        <v>0</v>
      </c>
      <c r="AD1202" s="93">
        <f>IFERROR(VLOOKUP(M1202,'Վարկանիշային չափորոշիչներ'!$G$6:$GE$68,4,FALSE),0)</f>
        <v>0</v>
      </c>
      <c r="AE1202" s="93">
        <f>IFERROR(VLOOKUP(N1202,'Վարկանիշային չափորոշիչներ'!$G$6:$GE$68,4,FALSE),0)</f>
        <v>0</v>
      </c>
      <c r="AF1202" s="93">
        <f>IFERROR(VLOOKUP(O1202,'Վարկանիշային չափորոշիչներ'!$G$6:$GE$68,4,FALSE),0)</f>
        <v>0</v>
      </c>
      <c r="AG1202" s="93">
        <f>IFERROR(VLOOKUP(P1202,'Վարկանիշային չափորոշիչներ'!$G$6:$GE$68,4,FALSE),0)</f>
        <v>0</v>
      </c>
      <c r="AH1202" s="93">
        <f>IFERROR(VLOOKUP(Q1202,'Վարկանիշային չափորոշիչներ'!$G$6:$GE$68,4,FALSE),0)</f>
        <v>0</v>
      </c>
      <c r="AI1202" s="93">
        <f>IFERROR(VLOOKUP(R1202,'Վարկանիշային չափորոշիչներ'!$G$6:$GE$68,4,FALSE),0)</f>
        <v>0</v>
      </c>
      <c r="AJ1202" s="93">
        <f>IFERROR(VLOOKUP(S1202,'Վարկանիշային չափորոշիչներ'!$G$6:$GE$68,4,FALSE),0)</f>
        <v>0</v>
      </c>
      <c r="AK1202" s="93">
        <f>IFERROR(VLOOKUP(T1202,'Վարկանիշային չափորոշիչներ'!$G$6:$GE$68,4,FALSE),0)</f>
        <v>0</v>
      </c>
      <c r="AL1202" s="93">
        <f>IFERROR(VLOOKUP(U1202,'Վարկանիշային չափորոշիչներ'!$G$6:$GE$68,4,FALSE),0)</f>
        <v>0</v>
      </c>
      <c r="AM1202" s="93">
        <f>IFERROR(VLOOKUP(V1202,'Վարկանիշային չափորոշիչներ'!$G$6:$GE$68,4,FALSE),0)</f>
        <v>0</v>
      </c>
      <c r="AN1202" s="93">
        <f t="shared" si="303"/>
        <v>0</v>
      </c>
    </row>
    <row r="1203" spans="1:40" ht="24" outlineLevel="2">
      <c r="A1203" s="239">
        <v>1042</v>
      </c>
      <c r="B1203" s="239">
        <v>11001</v>
      </c>
      <c r="C1203" s="333" t="s">
        <v>1257</v>
      </c>
      <c r="D1203" s="240"/>
      <c r="E1203" s="240"/>
      <c r="F1203" s="242"/>
      <c r="G1203" s="242"/>
      <c r="H1203" s="242"/>
      <c r="I1203" s="112"/>
      <c r="J1203" s="112"/>
      <c r="K1203" s="94"/>
      <c r="L1203" s="94"/>
      <c r="M1203" s="94"/>
      <c r="N1203" s="94"/>
      <c r="O1203" s="94"/>
      <c r="P1203" s="94"/>
      <c r="Q1203" s="94"/>
      <c r="R1203" s="94"/>
      <c r="S1203" s="94"/>
      <c r="T1203" s="94"/>
      <c r="U1203" s="94"/>
      <c r="V1203" s="94"/>
      <c r="W1203" s="93">
        <f t="shared" ref="W1203:W1210" si="312">AN1203</f>
        <v>0</v>
      </c>
      <c r="X1203" s="108"/>
      <c r="Y1203" s="108"/>
      <c r="Z1203" s="108"/>
      <c r="AA1203" s="108"/>
      <c r="AB1203" s="93">
        <f>IFERROR(VLOOKUP(K1203,'Վարկանիշային չափորոշիչներ'!$G$6:$GE$68,4,FALSE),0)</f>
        <v>0</v>
      </c>
      <c r="AC1203" s="93">
        <f>IFERROR(VLOOKUP(L1203,'Վարկանիշային չափորոշիչներ'!$G$6:$GE$68,4,FALSE),0)</f>
        <v>0</v>
      </c>
      <c r="AD1203" s="93">
        <f>IFERROR(VLOOKUP(M1203,'Վարկանիշային չափորոշիչներ'!$G$6:$GE$68,4,FALSE),0)</f>
        <v>0</v>
      </c>
      <c r="AE1203" s="93">
        <f>IFERROR(VLOOKUP(N1203,'Վարկանիշային չափորոշիչներ'!$G$6:$GE$68,4,FALSE),0)</f>
        <v>0</v>
      </c>
      <c r="AF1203" s="93">
        <f>IFERROR(VLOOKUP(O1203,'Վարկանիշային չափորոշիչներ'!$G$6:$GE$68,4,FALSE),0)</f>
        <v>0</v>
      </c>
      <c r="AG1203" s="93">
        <f>IFERROR(VLOOKUP(P1203,'Վարկանիշային չափորոշիչներ'!$G$6:$GE$68,4,FALSE),0)</f>
        <v>0</v>
      </c>
      <c r="AH1203" s="93">
        <f>IFERROR(VLOOKUP(Q1203,'Վարկանիշային չափորոշիչներ'!$G$6:$GE$68,4,FALSE),0)</f>
        <v>0</v>
      </c>
      <c r="AI1203" s="93">
        <f>IFERROR(VLOOKUP(R1203,'Վարկանիշային չափորոշիչներ'!$G$6:$GE$68,4,FALSE),0)</f>
        <v>0</v>
      </c>
      <c r="AJ1203" s="93">
        <f>IFERROR(VLOOKUP(S1203,'Վարկանիշային չափորոշիչներ'!$G$6:$GE$68,4,FALSE),0)</f>
        <v>0</v>
      </c>
      <c r="AK1203" s="93">
        <f>IFERROR(VLOOKUP(T1203,'Վարկանիշային չափորոշիչներ'!$G$6:$GE$68,4,FALSE),0)</f>
        <v>0</v>
      </c>
      <c r="AL1203" s="93">
        <f>IFERROR(VLOOKUP(U1203,'Վարկանիշային չափորոշիչներ'!$G$6:$GE$68,4,FALSE),0)</f>
        <v>0</v>
      </c>
      <c r="AM1203" s="93">
        <f>IFERROR(VLOOKUP(V1203,'Վարկանիշային չափորոշիչներ'!$G$6:$GE$68,4,FALSE),0)</f>
        <v>0</v>
      </c>
      <c r="AN1203" s="93">
        <f t="shared" si="303"/>
        <v>0</v>
      </c>
    </row>
    <row r="1204" spans="1:40" ht="24" outlineLevel="2">
      <c r="A1204" s="239">
        <v>1042</v>
      </c>
      <c r="B1204" s="239">
        <v>11002</v>
      </c>
      <c r="C1204" s="333" t="s">
        <v>1258</v>
      </c>
      <c r="D1204" s="240"/>
      <c r="E1204" s="240"/>
      <c r="F1204" s="242"/>
      <c r="G1204" s="242"/>
      <c r="H1204" s="242"/>
      <c r="I1204" s="112"/>
      <c r="J1204" s="112"/>
      <c r="K1204" s="94"/>
      <c r="L1204" s="94"/>
      <c r="M1204" s="94"/>
      <c r="N1204" s="94"/>
      <c r="O1204" s="94"/>
      <c r="P1204" s="94"/>
      <c r="Q1204" s="94"/>
      <c r="R1204" s="94"/>
      <c r="S1204" s="94"/>
      <c r="T1204" s="94"/>
      <c r="U1204" s="94"/>
      <c r="V1204" s="94"/>
      <c r="W1204" s="93">
        <f t="shared" si="312"/>
        <v>0</v>
      </c>
      <c r="X1204" s="108"/>
      <c r="Y1204" s="108"/>
      <c r="Z1204" s="108"/>
      <c r="AA1204" s="108"/>
      <c r="AB1204" s="93">
        <f>IFERROR(VLOOKUP(K1204,'Վարկանիշային չափորոշիչներ'!$G$6:$GE$68,4,FALSE),0)</f>
        <v>0</v>
      </c>
      <c r="AC1204" s="93">
        <f>IFERROR(VLOOKUP(L1204,'Վարկանիշային չափորոշիչներ'!$G$6:$GE$68,4,FALSE),0)</f>
        <v>0</v>
      </c>
      <c r="AD1204" s="93">
        <f>IFERROR(VLOOKUP(M1204,'Վարկանիշային չափորոշիչներ'!$G$6:$GE$68,4,FALSE),0)</f>
        <v>0</v>
      </c>
      <c r="AE1204" s="93">
        <f>IFERROR(VLOOKUP(N1204,'Վարկանիշային չափորոշիչներ'!$G$6:$GE$68,4,FALSE),0)</f>
        <v>0</v>
      </c>
      <c r="AF1204" s="93">
        <f>IFERROR(VLOOKUP(O1204,'Վարկանիշային չափորոշիչներ'!$G$6:$GE$68,4,FALSE),0)</f>
        <v>0</v>
      </c>
      <c r="AG1204" s="93">
        <f>IFERROR(VLOOKUP(P1204,'Վարկանիշային չափորոշիչներ'!$G$6:$GE$68,4,FALSE),0)</f>
        <v>0</v>
      </c>
      <c r="AH1204" s="93">
        <f>IFERROR(VLOOKUP(Q1204,'Վարկանիշային չափորոշիչներ'!$G$6:$GE$68,4,FALSE),0)</f>
        <v>0</v>
      </c>
      <c r="AI1204" s="93">
        <f>IFERROR(VLOOKUP(R1204,'Վարկանիշային չափորոշիչներ'!$G$6:$GE$68,4,FALSE),0)</f>
        <v>0</v>
      </c>
      <c r="AJ1204" s="93">
        <f>IFERROR(VLOOKUP(S1204,'Վարկանիշային չափորոշիչներ'!$G$6:$GE$68,4,FALSE),0)</f>
        <v>0</v>
      </c>
      <c r="AK1204" s="93">
        <f>IFERROR(VLOOKUP(T1204,'Վարկանիշային չափորոշիչներ'!$G$6:$GE$68,4,FALSE),0)</f>
        <v>0</v>
      </c>
      <c r="AL1204" s="93">
        <f>IFERROR(VLOOKUP(U1204,'Վարկանիշային չափորոշիչներ'!$G$6:$GE$68,4,FALSE),0)</f>
        <v>0</v>
      </c>
      <c r="AM1204" s="93">
        <f>IFERROR(VLOOKUP(V1204,'Վարկանիշային չափորոշիչներ'!$G$6:$GE$68,4,FALSE),0)</f>
        <v>0</v>
      </c>
      <c r="AN1204" s="93">
        <f t="shared" si="303"/>
        <v>0</v>
      </c>
    </row>
    <row r="1205" spans="1:40" outlineLevel="2">
      <c r="A1205" s="239">
        <v>1042</v>
      </c>
      <c r="B1205" s="239">
        <v>11003</v>
      </c>
      <c r="C1205" s="333" t="s">
        <v>1259</v>
      </c>
      <c r="D1205" s="240"/>
      <c r="E1205" s="240"/>
      <c r="F1205" s="242"/>
      <c r="G1205" s="242"/>
      <c r="H1205" s="242"/>
      <c r="I1205" s="112"/>
      <c r="J1205" s="112"/>
      <c r="K1205" s="94"/>
      <c r="L1205" s="94"/>
      <c r="M1205" s="94"/>
      <c r="N1205" s="94"/>
      <c r="O1205" s="94"/>
      <c r="P1205" s="94"/>
      <c r="Q1205" s="94"/>
      <c r="R1205" s="94"/>
      <c r="S1205" s="94"/>
      <c r="T1205" s="94"/>
      <c r="U1205" s="94"/>
      <c r="V1205" s="94"/>
      <c r="W1205" s="93">
        <f t="shared" si="312"/>
        <v>0</v>
      </c>
      <c r="X1205" s="108"/>
      <c r="Y1205" s="108"/>
      <c r="Z1205" s="108"/>
      <c r="AA1205" s="108"/>
      <c r="AB1205" s="93">
        <f>IFERROR(VLOOKUP(K1205,'Վարկանիշային չափորոշիչներ'!$G$6:$GE$68,4,FALSE),0)</f>
        <v>0</v>
      </c>
      <c r="AC1205" s="93">
        <f>IFERROR(VLOOKUP(L1205,'Վարկանիշային չափորոշիչներ'!$G$6:$GE$68,4,FALSE),0)</f>
        <v>0</v>
      </c>
      <c r="AD1205" s="93">
        <f>IFERROR(VLOOKUP(M1205,'Վարկանիշային չափորոշիչներ'!$G$6:$GE$68,4,FALSE),0)</f>
        <v>0</v>
      </c>
      <c r="AE1205" s="93">
        <f>IFERROR(VLOOKUP(N1205,'Վարկանիշային չափորոշիչներ'!$G$6:$GE$68,4,FALSE),0)</f>
        <v>0</v>
      </c>
      <c r="AF1205" s="93">
        <f>IFERROR(VLOOKUP(O1205,'Վարկանիշային չափորոշիչներ'!$G$6:$GE$68,4,FALSE),0)</f>
        <v>0</v>
      </c>
      <c r="AG1205" s="93">
        <f>IFERROR(VLOOKUP(P1205,'Վարկանիշային չափորոշիչներ'!$G$6:$GE$68,4,FALSE),0)</f>
        <v>0</v>
      </c>
      <c r="AH1205" s="93">
        <f>IFERROR(VLOOKUP(Q1205,'Վարկանիշային չափորոշիչներ'!$G$6:$GE$68,4,FALSE),0)</f>
        <v>0</v>
      </c>
      <c r="AI1205" s="93">
        <f>IFERROR(VLOOKUP(R1205,'Վարկանիշային չափորոշիչներ'!$G$6:$GE$68,4,FALSE),0)</f>
        <v>0</v>
      </c>
      <c r="AJ1205" s="93">
        <f>IFERROR(VLOOKUP(S1205,'Վարկանիշային չափորոշիչներ'!$G$6:$GE$68,4,FALSE),0)</f>
        <v>0</v>
      </c>
      <c r="AK1205" s="93">
        <f>IFERROR(VLOOKUP(T1205,'Վարկանիշային չափորոշիչներ'!$G$6:$GE$68,4,FALSE),0)</f>
        <v>0</v>
      </c>
      <c r="AL1205" s="93">
        <f>IFERROR(VLOOKUP(U1205,'Վարկանիշային չափորոշիչներ'!$G$6:$GE$68,4,FALSE),0)</f>
        <v>0</v>
      </c>
      <c r="AM1205" s="93">
        <f>IFERROR(VLOOKUP(V1205,'Վարկանիշային չափորոշիչներ'!$G$6:$GE$68,4,FALSE),0)</f>
        <v>0</v>
      </c>
      <c r="AN1205" s="93">
        <f t="shared" si="303"/>
        <v>0</v>
      </c>
    </row>
    <row r="1206" spans="1:40" ht="24" outlineLevel="2">
      <c r="A1206" s="239">
        <v>1042</v>
      </c>
      <c r="B1206" s="239">
        <v>11005</v>
      </c>
      <c r="C1206" s="333" t="s">
        <v>1260</v>
      </c>
      <c r="D1206" s="240"/>
      <c r="E1206" s="240"/>
      <c r="F1206" s="242"/>
      <c r="G1206" s="242"/>
      <c r="H1206" s="242"/>
      <c r="I1206" s="112"/>
      <c r="J1206" s="112"/>
      <c r="K1206" s="94"/>
      <c r="L1206" s="94"/>
      <c r="M1206" s="94"/>
      <c r="N1206" s="94"/>
      <c r="O1206" s="94"/>
      <c r="P1206" s="94"/>
      <c r="Q1206" s="94"/>
      <c r="R1206" s="94"/>
      <c r="S1206" s="94"/>
      <c r="T1206" s="94"/>
      <c r="U1206" s="94"/>
      <c r="V1206" s="94"/>
      <c r="W1206" s="93">
        <f t="shared" si="312"/>
        <v>0</v>
      </c>
      <c r="X1206" s="108"/>
      <c r="Y1206" s="108"/>
      <c r="Z1206" s="108"/>
      <c r="AA1206" s="108"/>
      <c r="AB1206" s="93">
        <f>IFERROR(VLOOKUP(K1206,'Վարկանիշային չափորոշիչներ'!$G$6:$GE$68,4,FALSE),0)</f>
        <v>0</v>
      </c>
      <c r="AC1206" s="93">
        <f>IFERROR(VLOOKUP(L1206,'Վարկանիշային չափորոշիչներ'!$G$6:$GE$68,4,FALSE),0)</f>
        <v>0</v>
      </c>
      <c r="AD1206" s="93">
        <f>IFERROR(VLOOKUP(M1206,'Վարկանիշային չափորոշիչներ'!$G$6:$GE$68,4,FALSE),0)</f>
        <v>0</v>
      </c>
      <c r="AE1206" s="93">
        <f>IFERROR(VLOOKUP(N1206,'Վարկանիշային չափորոշիչներ'!$G$6:$GE$68,4,FALSE),0)</f>
        <v>0</v>
      </c>
      <c r="AF1206" s="93">
        <f>IFERROR(VLOOKUP(O1206,'Վարկանիշային չափորոշիչներ'!$G$6:$GE$68,4,FALSE),0)</f>
        <v>0</v>
      </c>
      <c r="AG1206" s="93">
        <f>IFERROR(VLOOKUP(P1206,'Վարկանիշային չափորոշիչներ'!$G$6:$GE$68,4,FALSE),0)</f>
        <v>0</v>
      </c>
      <c r="AH1206" s="93">
        <f>IFERROR(VLOOKUP(Q1206,'Վարկանիշային չափորոշիչներ'!$G$6:$GE$68,4,FALSE),0)</f>
        <v>0</v>
      </c>
      <c r="AI1206" s="93">
        <f>IFERROR(VLOOKUP(R1206,'Վարկանիշային չափորոշիչներ'!$G$6:$GE$68,4,FALSE),0)</f>
        <v>0</v>
      </c>
      <c r="AJ1206" s="93">
        <f>IFERROR(VLOOKUP(S1206,'Վարկանիշային չափորոշիչներ'!$G$6:$GE$68,4,FALSE),0)</f>
        <v>0</v>
      </c>
      <c r="AK1206" s="93">
        <f>IFERROR(VLOOKUP(T1206,'Վարկանիշային չափորոշիչներ'!$G$6:$GE$68,4,FALSE),0)</f>
        <v>0</v>
      </c>
      <c r="AL1206" s="93">
        <f>IFERROR(VLOOKUP(U1206,'Վարկանիշային չափորոշիչներ'!$G$6:$GE$68,4,FALSE),0)</f>
        <v>0</v>
      </c>
      <c r="AM1206" s="93">
        <f>IFERROR(VLOOKUP(V1206,'Վարկանիշային չափորոշիչներ'!$G$6:$GE$68,4,FALSE),0)</f>
        <v>0</v>
      </c>
      <c r="AN1206" s="93">
        <f t="shared" si="303"/>
        <v>0</v>
      </c>
    </row>
    <row r="1207" spans="1:40" outlineLevel="2">
      <c r="A1207" s="239">
        <v>1042</v>
      </c>
      <c r="B1207" s="239">
        <v>11007</v>
      </c>
      <c r="C1207" s="333" t="s">
        <v>1261</v>
      </c>
      <c r="D1207" s="240"/>
      <c r="E1207" s="240"/>
      <c r="F1207" s="242"/>
      <c r="G1207" s="242"/>
      <c r="H1207" s="242"/>
      <c r="I1207" s="112"/>
      <c r="J1207" s="112"/>
      <c r="K1207" s="94"/>
      <c r="L1207" s="94"/>
      <c r="M1207" s="94"/>
      <c r="N1207" s="94"/>
      <c r="O1207" s="94"/>
      <c r="P1207" s="94"/>
      <c r="Q1207" s="94"/>
      <c r="R1207" s="94"/>
      <c r="S1207" s="94"/>
      <c r="T1207" s="94"/>
      <c r="U1207" s="94"/>
      <c r="V1207" s="94"/>
      <c r="W1207" s="93">
        <f t="shared" si="312"/>
        <v>0</v>
      </c>
      <c r="X1207" s="108"/>
      <c r="Y1207" s="108"/>
      <c r="Z1207" s="108"/>
      <c r="AA1207" s="108"/>
      <c r="AB1207" s="93">
        <f>IFERROR(VLOOKUP(K1207,'Վարկանիշային չափորոշիչներ'!$G$6:$GE$68,4,FALSE),0)</f>
        <v>0</v>
      </c>
      <c r="AC1207" s="93">
        <f>IFERROR(VLOOKUP(L1207,'Վարկանիշային չափորոշիչներ'!$G$6:$GE$68,4,FALSE),0)</f>
        <v>0</v>
      </c>
      <c r="AD1207" s="93">
        <f>IFERROR(VLOOKUP(M1207,'Վարկանիշային չափորոշիչներ'!$G$6:$GE$68,4,FALSE),0)</f>
        <v>0</v>
      </c>
      <c r="AE1207" s="93">
        <f>IFERROR(VLOOKUP(N1207,'Վարկանիշային չափորոշիչներ'!$G$6:$GE$68,4,FALSE),0)</f>
        <v>0</v>
      </c>
      <c r="AF1207" s="93">
        <f>IFERROR(VLOOKUP(O1207,'Վարկանիշային չափորոշիչներ'!$G$6:$GE$68,4,FALSE),0)</f>
        <v>0</v>
      </c>
      <c r="AG1207" s="93">
        <f>IFERROR(VLOOKUP(P1207,'Վարկանիշային չափորոշիչներ'!$G$6:$GE$68,4,FALSE),0)</f>
        <v>0</v>
      </c>
      <c r="AH1207" s="93">
        <f>IFERROR(VLOOKUP(Q1207,'Վարկանիշային չափորոշիչներ'!$G$6:$GE$68,4,FALSE),0)</f>
        <v>0</v>
      </c>
      <c r="AI1207" s="93">
        <f>IFERROR(VLOOKUP(R1207,'Վարկանիշային չափորոշիչներ'!$G$6:$GE$68,4,FALSE),0)</f>
        <v>0</v>
      </c>
      <c r="AJ1207" s="93">
        <f>IFERROR(VLOOKUP(S1207,'Վարկանիշային չափորոշիչներ'!$G$6:$GE$68,4,FALSE),0)</f>
        <v>0</v>
      </c>
      <c r="AK1207" s="93">
        <f>IFERROR(VLOOKUP(T1207,'Վարկանիշային չափորոշիչներ'!$G$6:$GE$68,4,FALSE),0)</f>
        <v>0</v>
      </c>
      <c r="AL1207" s="93">
        <f>IFERROR(VLOOKUP(U1207,'Վարկանիշային չափորոշիչներ'!$G$6:$GE$68,4,FALSE),0)</f>
        <v>0</v>
      </c>
      <c r="AM1207" s="93">
        <f>IFERROR(VLOOKUP(V1207,'Վարկանիշային չափորոշիչներ'!$G$6:$GE$68,4,FALSE),0)</f>
        <v>0</v>
      </c>
      <c r="AN1207" s="93">
        <f t="shared" si="303"/>
        <v>0</v>
      </c>
    </row>
    <row r="1208" spans="1:40" ht="24" outlineLevel="2">
      <c r="A1208" s="239">
        <v>1042</v>
      </c>
      <c r="B1208" s="239">
        <v>32004</v>
      </c>
      <c r="C1208" s="379" t="s">
        <v>1262</v>
      </c>
      <c r="D1208" s="240"/>
      <c r="E1208" s="240"/>
      <c r="F1208" s="242"/>
      <c r="G1208" s="242"/>
      <c r="H1208" s="242"/>
      <c r="I1208" s="112"/>
      <c r="J1208" s="112"/>
      <c r="K1208" s="94"/>
      <c r="L1208" s="94"/>
      <c r="M1208" s="94"/>
      <c r="N1208" s="94"/>
      <c r="O1208" s="94"/>
      <c r="P1208" s="94"/>
      <c r="Q1208" s="94"/>
      <c r="R1208" s="94"/>
      <c r="S1208" s="94"/>
      <c r="T1208" s="94"/>
      <c r="U1208" s="94"/>
      <c r="V1208" s="94"/>
      <c r="W1208" s="93">
        <f t="shared" si="312"/>
        <v>0</v>
      </c>
      <c r="X1208" s="108"/>
      <c r="Y1208" s="108"/>
      <c r="Z1208" s="108"/>
      <c r="AA1208" s="108"/>
      <c r="AB1208" s="93">
        <f>IFERROR(VLOOKUP(K1208,'Վարկանիշային չափորոշիչներ'!$G$6:$GE$68,4,FALSE),0)</f>
        <v>0</v>
      </c>
      <c r="AC1208" s="93">
        <f>IFERROR(VLOOKUP(L1208,'Վարկանիշային չափորոշիչներ'!$G$6:$GE$68,4,FALSE),0)</f>
        <v>0</v>
      </c>
      <c r="AD1208" s="93">
        <f>IFERROR(VLOOKUP(M1208,'Վարկանիշային չափորոշիչներ'!$G$6:$GE$68,4,FALSE),0)</f>
        <v>0</v>
      </c>
      <c r="AE1208" s="93">
        <f>IFERROR(VLOOKUP(N1208,'Վարկանիշային չափորոշիչներ'!$G$6:$GE$68,4,FALSE),0)</f>
        <v>0</v>
      </c>
      <c r="AF1208" s="93">
        <f>IFERROR(VLOOKUP(O1208,'Վարկանիշային չափորոշիչներ'!$G$6:$GE$68,4,FALSE),0)</f>
        <v>0</v>
      </c>
      <c r="AG1208" s="93">
        <f>IFERROR(VLOOKUP(P1208,'Վարկանիշային չափորոշիչներ'!$G$6:$GE$68,4,FALSE),0)</f>
        <v>0</v>
      </c>
      <c r="AH1208" s="93">
        <f>IFERROR(VLOOKUP(Q1208,'Վարկանիշային չափորոշիչներ'!$G$6:$GE$68,4,FALSE),0)</f>
        <v>0</v>
      </c>
      <c r="AI1208" s="93">
        <f>IFERROR(VLOOKUP(R1208,'Վարկանիշային չափորոշիչներ'!$G$6:$GE$68,4,FALSE),0)</f>
        <v>0</v>
      </c>
      <c r="AJ1208" s="93">
        <f>IFERROR(VLOOKUP(S1208,'Վարկանիշային չափորոշիչներ'!$G$6:$GE$68,4,FALSE),0)</f>
        <v>0</v>
      </c>
      <c r="AK1208" s="93">
        <f>IFERROR(VLOOKUP(T1208,'Վարկանիշային չափորոշիչներ'!$G$6:$GE$68,4,FALSE),0)</f>
        <v>0</v>
      </c>
      <c r="AL1208" s="93">
        <f>IFERROR(VLOOKUP(U1208,'Վարկանիշային չափորոշիչներ'!$G$6:$GE$68,4,FALSE),0)</f>
        <v>0</v>
      </c>
      <c r="AM1208" s="93">
        <f>IFERROR(VLOOKUP(V1208,'Վարկանիշային չափորոշիչներ'!$G$6:$GE$68,4,FALSE),0)</f>
        <v>0</v>
      </c>
      <c r="AN1208" s="93">
        <f t="shared" si="303"/>
        <v>0</v>
      </c>
    </row>
    <row r="1209" spans="1:40" ht="24" outlineLevel="2">
      <c r="A1209" s="239">
        <v>1042</v>
      </c>
      <c r="B1209" s="239">
        <v>31001</v>
      </c>
      <c r="C1209" s="333" t="s">
        <v>1263</v>
      </c>
      <c r="D1209" s="240"/>
      <c r="E1209" s="240"/>
      <c r="F1209" s="242"/>
      <c r="G1209" s="242"/>
      <c r="H1209" s="242"/>
      <c r="I1209" s="112"/>
      <c r="J1209" s="112"/>
      <c r="K1209" s="94"/>
      <c r="L1209" s="94"/>
      <c r="M1209" s="94"/>
      <c r="N1209" s="94"/>
      <c r="O1209" s="94"/>
      <c r="P1209" s="94"/>
      <c r="Q1209" s="94"/>
      <c r="R1209" s="94"/>
      <c r="S1209" s="94"/>
      <c r="T1209" s="94"/>
      <c r="U1209" s="94"/>
      <c r="V1209" s="94"/>
      <c r="W1209" s="93">
        <f t="shared" si="312"/>
        <v>0</v>
      </c>
      <c r="X1209" s="108"/>
      <c r="Y1209" s="108"/>
      <c r="Z1209" s="108"/>
      <c r="AA1209" s="108"/>
      <c r="AB1209" s="93">
        <f>IFERROR(VLOOKUP(K1209,'Վարկանիշային չափորոշիչներ'!$G$6:$GE$68,4,FALSE),0)</f>
        <v>0</v>
      </c>
      <c r="AC1209" s="93">
        <f>IFERROR(VLOOKUP(L1209,'Վարկանիշային չափորոշիչներ'!$G$6:$GE$68,4,FALSE),0)</f>
        <v>0</v>
      </c>
      <c r="AD1209" s="93">
        <f>IFERROR(VLOOKUP(M1209,'Վարկանիշային չափորոշիչներ'!$G$6:$GE$68,4,FALSE),0)</f>
        <v>0</v>
      </c>
      <c r="AE1209" s="93">
        <f>IFERROR(VLOOKUP(N1209,'Վարկանիշային չափորոշիչներ'!$G$6:$GE$68,4,FALSE),0)</f>
        <v>0</v>
      </c>
      <c r="AF1209" s="93">
        <f>IFERROR(VLOOKUP(O1209,'Վարկանիշային չափորոշիչներ'!$G$6:$GE$68,4,FALSE),0)</f>
        <v>0</v>
      </c>
      <c r="AG1209" s="93">
        <f>IFERROR(VLOOKUP(P1209,'Վարկանիշային չափորոշիչներ'!$G$6:$GE$68,4,FALSE),0)</f>
        <v>0</v>
      </c>
      <c r="AH1209" s="93">
        <f>IFERROR(VLOOKUP(Q1209,'Վարկանիշային չափորոշիչներ'!$G$6:$GE$68,4,FALSE),0)</f>
        <v>0</v>
      </c>
      <c r="AI1209" s="93">
        <f>IFERROR(VLOOKUP(R1209,'Վարկանիշային չափորոշիչներ'!$G$6:$GE$68,4,FALSE),0)</f>
        <v>0</v>
      </c>
      <c r="AJ1209" s="93">
        <f>IFERROR(VLOOKUP(S1209,'Վարկանիշային չափորոշիչներ'!$G$6:$GE$68,4,FALSE),0)</f>
        <v>0</v>
      </c>
      <c r="AK1209" s="93">
        <f>IFERROR(VLOOKUP(T1209,'Վարկանիշային չափորոշիչներ'!$G$6:$GE$68,4,FALSE),0)</f>
        <v>0</v>
      </c>
      <c r="AL1209" s="93">
        <f>IFERROR(VLOOKUP(U1209,'Վարկանիշային չափորոշիչներ'!$G$6:$GE$68,4,FALSE),0)</f>
        <v>0</v>
      </c>
      <c r="AM1209" s="93">
        <f>IFERROR(VLOOKUP(V1209,'Վարկանիշային չափորոշիչներ'!$G$6:$GE$68,4,FALSE),0)</f>
        <v>0</v>
      </c>
      <c r="AN1209" s="93">
        <f t="shared" si="303"/>
        <v>0</v>
      </c>
    </row>
    <row r="1210" spans="1:40" ht="24" outlineLevel="2">
      <c r="A1210" s="239">
        <v>1042</v>
      </c>
      <c r="B1210" s="239">
        <v>32003</v>
      </c>
      <c r="C1210" s="333" t="s">
        <v>1264</v>
      </c>
      <c r="D1210" s="240"/>
      <c r="E1210" s="240"/>
      <c r="F1210" s="241"/>
      <c r="G1210" s="242"/>
      <c r="H1210" s="242"/>
      <c r="I1210" s="112"/>
      <c r="J1210" s="112"/>
      <c r="K1210" s="94"/>
      <c r="L1210" s="94"/>
      <c r="M1210" s="94"/>
      <c r="N1210" s="94"/>
      <c r="O1210" s="94"/>
      <c r="P1210" s="94"/>
      <c r="Q1210" s="94"/>
      <c r="R1210" s="94"/>
      <c r="S1210" s="94"/>
      <c r="T1210" s="94"/>
      <c r="U1210" s="94"/>
      <c r="V1210" s="94"/>
      <c r="W1210" s="93">
        <f t="shared" si="312"/>
        <v>0</v>
      </c>
      <c r="X1210" s="108"/>
      <c r="Y1210" s="108"/>
      <c r="Z1210" s="108"/>
      <c r="AA1210" s="108"/>
      <c r="AB1210" s="93">
        <f>IFERROR(VLOOKUP(K1210,'Վարկանիշային չափորոշիչներ'!$G$6:$GE$68,4,FALSE),0)</f>
        <v>0</v>
      </c>
      <c r="AC1210" s="93">
        <f>IFERROR(VLOOKUP(L1210,'Վարկանիշային չափորոշիչներ'!$G$6:$GE$68,4,FALSE),0)</f>
        <v>0</v>
      </c>
      <c r="AD1210" s="93">
        <f>IFERROR(VLOOKUP(M1210,'Վարկանիշային չափորոշիչներ'!$G$6:$GE$68,4,FALSE),0)</f>
        <v>0</v>
      </c>
      <c r="AE1210" s="93">
        <f>IFERROR(VLOOKUP(N1210,'Վարկանիշային չափորոշիչներ'!$G$6:$GE$68,4,FALSE),0)</f>
        <v>0</v>
      </c>
      <c r="AF1210" s="93">
        <f>IFERROR(VLOOKUP(O1210,'Վարկանիշային չափորոշիչներ'!$G$6:$GE$68,4,FALSE),0)</f>
        <v>0</v>
      </c>
      <c r="AG1210" s="93">
        <f>IFERROR(VLOOKUP(P1210,'Վարկանիշային չափորոշիչներ'!$G$6:$GE$68,4,FALSE),0)</f>
        <v>0</v>
      </c>
      <c r="AH1210" s="93">
        <f>IFERROR(VLOOKUP(Q1210,'Վարկանիշային չափորոշիչներ'!$G$6:$GE$68,4,FALSE),0)</f>
        <v>0</v>
      </c>
      <c r="AI1210" s="93">
        <f>IFERROR(VLOOKUP(R1210,'Վարկանիշային չափորոշիչներ'!$G$6:$GE$68,4,FALSE),0)</f>
        <v>0</v>
      </c>
      <c r="AJ1210" s="93">
        <f>IFERROR(VLOOKUP(S1210,'Վարկանիշային չափորոշիչներ'!$G$6:$GE$68,4,FALSE),0)</f>
        <v>0</v>
      </c>
      <c r="AK1210" s="93">
        <f>IFERROR(VLOOKUP(T1210,'Վարկանիշային չափորոշիչներ'!$G$6:$GE$68,4,FALSE),0)</f>
        <v>0</v>
      </c>
      <c r="AL1210" s="93">
        <f>IFERROR(VLOOKUP(U1210,'Վարկանիշային չափորոշիչներ'!$G$6:$GE$68,4,FALSE),0)</f>
        <v>0</v>
      </c>
      <c r="AM1210" s="93">
        <f>IFERROR(VLOOKUP(V1210,'Վարկանիշային չափորոշիչներ'!$G$6:$GE$68,4,FALSE),0)</f>
        <v>0</v>
      </c>
      <c r="AN1210" s="93">
        <f t="shared" si="303"/>
        <v>0</v>
      </c>
    </row>
    <row r="1211" spans="1:40">
      <c r="A1211" s="244" t="s">
        <v>0</v>
      </c>
      <c r="B1211" s="283"/>
      <c r="C1211" s="367" t="s">
        <v>1265</v>
      </c>
      <c r="D1211" s="245">
        <f>D1212</f>
        <v>0</v>
      </c>
      <c r="E1211" s="245">
        <f>E1212</f>
        <v>0</v>
      </c>
      <c r="F1211" s="246">
        <f t="shared" ref="F1211:H1211" si="313">F1212</f>
        <v>0</v>
      </c>
      <c r="G1211" s="246">
        <f t="shared" si="313"/>
        <v>0</v>
      </c>
      <c r="H1211" s="246">
        <f t="shared" si="313"/>
        <v>0</v>
      </c>
      <c r="I1211" s="113" t="s">
        <v>79</v>
      </c>
      <c r="J1211" s="113" t="s">
        <v>79</v>
      </c>
      <c r="K1211" s="113" t="s">
        <v>79</v>
      </c>
      <c r="L1211" s="113" t="s">
        <v>79</v>
      </c>
      <c r="M1211" s="113" t="s">
        <v>79</v>
      </c>
      <c r="N1211" s="113" t="s">
        <v>79</v>
      </c>
      <c r="O1211" s="113" t="s">
        <v>79</v>
      </c>
      <c r="P1211" s="113" t="s">
        <v>79</v>
      </c>
      <c r="Q1211" s="113" t="s">
        <v>79</v>
      </c>
      <c r="R1211" s="113" t="s">
        <v>79</v>
      </c>
      <c r="S1211" s="113" t="s">
        <v>79</v>
      </c>
      <c r="T1211" s="113" t="s">
        <v>79</v>
      </c>
      <c r="U1211" s="113" t="s">
        <v>79</v>
      </c>
      <c r="V1211" s="113" t="s">
        <v>79</v>
      </c>
      <c r="W1211" s="113" t="s">
        <v>79</v>
      </c>
      <c r="X1211" s="108"/>
      <c r="Y1211" s="108"/>
      <c r="Z1211" s="108"/>
      <c r="AA1211" s="108"/>
      <c r="AB1211" s="93">
        <f>IFERROR(VLOOKUP(K1211,'Վարկանիշային չափորոշիչներ'!$G$6:$GE$68,4,FALSE),0)</f>
        <v>0</v>
      </c>
      <c r="AC1211" s="93">
        <f>IFERROR(VLOOKUP(L1211,'Վարկանիշային չափորոշիչներ'!$G$6:$GE$68,4,FALSE),0)</f>
        <v>0</v>
      </c>
      <c r="AD1211" s="93">
        <f>IFERROR(VLOOKUP(M1211,'Վարկանիշային չափորոշիչներ'!$G$6:$GE$68,4,FALSE),0)</f>
        <v>0</v>
      </c>
      <c r="AE1211" s="93">
        <f>IFERROR(VLOOKUP(N1211,'Վարկանիշային չափորոշիչներ'!$G$6:$GE$68,4,FALSE),0)</f>
        <v>0</v>
      </c>
      <c r="AF1211" s="93">
        <f>IFERROR(VLOOKUP(O1211,'Վարկանիշային չափորոշիչներ'!$G$6:$GE$68,4,FALSE),0)</f>
        <v>0</v>
      </c>
      <c r="AG1211" s="93">
        <f>IFERROR(VLOOKUP(P1211,'Վարկանիշային չափորոշիչներ'!$G$6:$GE$68,4,FALSE),0)</f>
        <v>0</v>
      </c>
      <c r="AH1211" s="93">
        <f>IFERROR(VLOOKUP(Q1211,'Վարկանիշային չափորոշիչներ'!$G$6:$GE$68,4,FALSE),0)</f>
        <v>0</v>
      </c>
      <c r="AI1211" s="93">
        <f>IFERROR(VLOOKUP(R1211,'Վարկանիշային չափորոշիչներ'!$G$6:$GE$68,4,FALSE),0)</f>
        <v>0</v>
      </c>
      <c r="AJ1211" s="93">
        <f>IFERROR(VLOOKUP(S1211,'Վարկանիշային չափորոշիչներ'!$G$6:$GE$68,4,FALSE),0)</f>
        <v>0</v>
      </c>
      <c r="AK1211" s="93">
        <f>IFERROR(VLOOKUP(T1211,'Վարկանիշային չափորոշիչներ'!$G$6:$GE$68,4,FALSE),0)</f>
        <v>0</v>
      </c>
      <c r="AL1211" s="93">
        <f>IFERROR(VLOOKUP(U1211,'Վարկանիշային չափորոշիչներ'!$G$6:$GE$68,4,FALSE),0)</f>
        <v>0</v>
      </c>
      <c r="AM1211" s="93">
        <f>IFERROR(VLOOKUP(V1211,'Վարկանիշային չափորոշիչներ'!$G$6:$GE$68,4,FALSE),0)</f>
        <v>0</v>
      </c>
      <c r="AN1211" s="93">
        <f t="shared" si="303"/>
        <v>0</v>
      </c>
    </row>
    <row r="1212" spans="1:40" outlineLevel="1">
      <c r="A1212" s="323">
        <v>1161</v>
      </c>
      <c r="B1212" s="283"/>
      <c r="C1212" s="366" t="s">
        <v>1266</v>
      </c>
      <c r="D1212" s="237">
        <f>SUM(D1213:D1216)</f>
        <v>0</v>
      </c>
      <c r="E1212" s="237">
        <f>SUM(E1213:E1216)</f>
        <v>0</v>
      </c>
      <c r="F1212" s="238">
        <f t="shared" ref="F1212:H1212" si="314">SUM(F1213:F1216)</f>
        <v>0</v>
      </c>
      <c r="G1212" s="238">
        <f t="shared" si="314"/>
        <v>0</v>
      </c>
      <c r="H1212" s="238">
        <f t="shared" si="314"/>
        <v>0</v>
      </c>
      <c r="I1212" s="114" t="s">
        <v>79</v>
      </c>
      <c r="J1212" s="114" t="s">
        <v>79</v>
      </c>
      <c r="K1212" s="114" t="s">
        <v>79</v>
      </c>
      <c r="L1212" s="114" t="s">
        <v>79</v>
      </c>
      <c r="M1212" s="114" t="s">
        <v>79</v>
      </c>
      <c r="N1212" s="114" t="s">
        <v>79</v>
      </c>
      <c r="O1212" s="114" t="s">
        <v>79</v>
      </c>
      <c r="P1212" s="114" t="s">
        <v>79</v>
      </c>
      <c r="Q1212" s="114" t="s">
        <v>79</v>
      </c>
      <c r="R1212" s="114" t="s">
        <v>79</v>
      </c>
      <c r="S1212" s="114" t="s">
        <v>79</v>
      </c>
      <c r="T1212" s="114" t="s">
        <v>79</v>
      </c>
      <c r="U1212" s="114" t="s">
        <v>79</v>
      </c>
      <c r="V1212" s="114" t="s">
        <v>79</v>
      </c>
      <c r="W1212" s="114" t="s">
        <v>79</v>
      </c>
      <c r="X1212" s="108"/>
      <c r="Y1212" s="108"/>
      <c r="Z1212" s="108"/>
      <c r="AA1212" s="108"/>
      <c r="AB1212" s="93">
        <f>IFERROR(VLOOKUP(K1212,'Վարկանիշային չափորոշիչներ'!$G$6:$GE$68,4,FALSE),0)</f>
        <v>0</v>
      </c>
      <c r="AC1212" s="93">
        <f>IFERROR(VLOOKUP(L1212,'Վարկանիշային չափորոշիչներ'!$G$6:$GE$68,4,FALSE),0)</f>
        <v>0</v>
      </c>
      <c r="AD1212" s="93">
        <f>IFERROR(VLOOKUP(M1212,'Վարկանիշային չափորոշիչներ'!$G$6:$GE$68,4,FALSE),0)</f>
        <v>0</v>
      </c>
      <c r="AE1212" s="93">
        <f>IFERROR(VLOOKUP(N1212,'Վարկանիշային չափորոշիչներ'!$G$6:$GE$68,4,FALSE),0)</f>
        <v>0</v>
      </c>
      <c r="AF1212" s="93">
        <f>IFERROR(VLOOKUP(O1212,'Վարկանիշային չափորոշիչներ'!$G$6:$GE$68,4,FALSE),0)</f>
        <v>0</v>
      </c>
      <c r="AG1212" s="93">
        <f>IFERROR(VLOOKUP(P1212,'Վարկանիշային չափորոշիչներ'!$G$6:$GE$68,4,FALSE),0)</f>
        <v>0</v>
      </c>
      <c r="AH1212" s="93">
        <f>IFERROR(VLOOKUP(Q1212,'Վարկանիշային չափորոշիչներ'!$G$6:$GE$68,4,FALSE),0)</f>
        <v>0</v>
      </c>
      <c r="AI1212" s="93">
        <f>IFERROR(VLOOKUP(R1212,'Վարկանիշային չափորոշիչներ'!$G$6:$GE$68,4,FALSE),0)</f>
        <v>0</v>
      </c>
      <c r="AJ1212" s="93">
        <f>IFERROR(VLOOKUP(S1212,'Վարկանիշային չափորոշիչներ'!$G$6:$GE$68,4,FALSE),0)</f>
        <v>0</v>
      </c>
      <c r="AK1212" s="93">
        <f>IFERROR(VLOOKUP(T1212,'Վարկանիշային չափորոշիչներ'!$G$6:$GE$68,4,FALSE),0)</f>
        <v>0</v>
      </c>
      <c r="AL1212" s="93">
        <f>IFERROR(VLOOKUP(U1212,'Վարկանիշային չափորոշիչներ'!$G$6:$GE$68,4,FALSE),0)</f>
        <v>0</v>
      </c>
      <c r="AM1212" s="93">
        <f>IFERROR(VLOOKUP(V1212,'Վարկանիշային չափորոշիչներ'!$G$6:$GE$68,4,FALSE),0)</f>
        <v>0</v>
      </c>
      <c r="AN1212" s="93">
        <f t="shared" si="303"/>
        <v>0</v>
      </c>
    </row>
    <row r="1213" spans="1:40" ht="24" outlineLevel="2">
      <c r="A1213" s="239">
        <v>1161</v>
      </c>
      <c r="B1213" s="239">
        <v>11001</v>
      </c>
      <c r="C1213" s="333" t="s">
        <v>1267</v>
      </c>
      <c r="D1213" s="247"/>
      <c r="E1213" s="247"/>
      <c r="F1213" s="241"/>
      <c r="G1213" s="242"/>
      <c r="H1213" s="242"/>
      <c r="I1213" s="112"/>
      <c r="J1213" s="112"/>
      <c r="K1213" s="94"/>
      <c r="L1213" s="94"/>
      <c r="M1213" s="94"/>
      <c r="N1213" s="94"/>
      <c r="O1213" s="94"/>
      <c r="P1213" s="94"/>
      <c r="Q1213" s="94"/>
      <c r="R1213" s="94"/>
      <c r="S1213" s="94"/>
      <c r="T1213" s="94"/>
      <c r="U1213" s="94"/>
      <c r="V1213" s="94"/>
      <c r="W1213" s="93">
        <f>AN1213</f>
        <v>0</v>
      </c>
      <c r="X1213" s="108"/>
      <c r="Y1213" s="108"/>
      <c r="Z1213" s="108"/>
      <c r="AA1213" s="108"/>
      <c r="AB1213" s="93">
        <f>IFERROR(VLOOKUP(K1213,'Վարկանիշային չափորոշիչներ'!$G$6:$GE$68,4,FALSE),0)</f>
        <v>0</v>
      </c>
      <c r="AC1213" s="93">
        <f>IFERROR(VLOOKUP(L1213,'Վարկանիշային չափորոշիչներ'!$G$6:$GE$68,4,FALSE),0)</f>
        <v>0</v>
      </c>
      <c r="AD1213" s="93">
        <f>IFERROR(VLOOKUP(M1213,'Վարկանիշային չափորոշիչներ'!$G$6:$GE$68,4,FALSE),0)</f>
        <v>0</v>
      </c>
      <c r="AE1213" s="93">
        <f>IFERROR(VLOOKUP(N1213,'Վարկանիշային չափորոշիչներ'!$G$6:$GE$68,4,FALSE),0)</f>
        <v>0</v>
      </c>
      <c r="AF1213" s="93">
        <f>IFERROR(VLOOKUP(O1213,'Վարկանիշային չափորոշիչներ'!$G$6:$GE$68,4,FALSE),0)</f>
        <v>0</v>
      </c>
      <c r="AG1213" s="93">
        <f>IFERROR(VLOOKUP(P1213,'Վարկանիշային չափորոշիչներ'!$G$6:$GE$68,4,FALSE),0)</f>
        <v>0</v>
      </c>
      <c r="AH1213" s="93">
        <f>IFERROR(VLOOKUP(Q1213,'Վարկանիշային չափորոշիչներ'!$G$6:$GE$68,4,FALSE),0)</f>
        <v>0</v>
      </c>
      <c r="AI1213" s="93">
        <f>IFERROR(VLOOKUP(R1213,'Վարկանիշային չափորոշիչներ'!$G$6:$GE$68,4,FALSE),0)</f>
        <v>0</v>
      </c>
      <c r="AJ1213" s="93">
        <f>IFERROR(VLOOKUP(S1213,'Վարկանիշային չափորոշիչներ'!$G$6:$GE$68,4,FALSE),0)</f>
        <v>0</v>
      </c>
      <c r="AK1213" s="93">
        <f>IFERROR(VLOOKUP(T1213,'Վարկանիշային չափորոշիչներ'!$G$6:$GE$68,4,FALSE),0)</f>
        <v>0</v>
      </c>
      <c r="AL1213" s="93">
        <f>IFERROR(VLOOKUP(U1213,'Վարկանիշային չափորոշիչներ'!$G$6:$GE$68,4,FALSE),0)</f>
        <v>0</v>
      </c>
      <c r="AM1213" s="93">
        <f>IFERROR(VLOOKUP(V1213,'Վարկանիշային չափորոշիչներ'!$G$6:$GE$68,4,FALSE),0)</f>
        <v>0</v>
      </c>
      <c r="AN1213" s="93">
        <f t="shared" si="303"/>
        <v>0</v>
      </c>
    </row>
    <row r="1214" spans="1:40" outlineLevel="2">
      <c r="A1214" s="239">
        <v>1161</v>
      </c>
      <c r="B1214" s="239">
        <v>11002</v>
      </c>
      <c r="C1214" s="333" t="s">
        <v>1268</v>
      </c>
      <c r="D1214" s="247"/>
      <c r="E1214" s="247"/>
      <c r="F1214" s="242"/>
      <c r="G1214" s="242"/>
      <c r="H1214" s="242"/>
      <c r="I1214" s="112"/>
      <c r="J1214" s="112"/>
      <c r="K1214" s="94"/>
      <c r="L1214" s="94"/>
      <c r="M1214" s="94"/>
      <c r="N1214" s="94"/>
      <c r="O1214" s="94"/>
      <c r="P1214" s="94"/>
      <c r="Q1214" s="94"/>
      <c r="R1214" s="94"/>
      <c r="S1214" s="94"/>
      <c r="T1214" s="94"/>
      <c r="U1214" s="94"/>
      <c r="V1214" s="94"/>
      <c r="W1214" s="93">
        <f>AN1214</f>
        <v>0</v>
      </c>
      <c r="X1214" s="108"/>
      <c r="Y1214" s="108"/>
      <c r="Z1214" s="108"/>
      <c r="AA1214" s="108"/>
      <c r="AB1214" s="93">
        <f>IFERROR(VLOOKUP(K1214,'Վարկանիշային չափորոշիչներ'!$G$6:$GE$68,4,FALSE),0)</f>
        <v>0</v>
      </c>
      <c r="AC1214" s="93">
        <f>IFERROR(VLOOKUP(L1214,'Վարկանիշային չափորոշիչներ'!$G$6:$GE$68,4,FALSE),0)</f>
        <v>0</v>
      </c>
      <c r="AD1214" s="93">
        <f>IFERROR(VLOOKUP(M1214,'Վարկանիշային չափորոշիչներ'!$G$6:$GE$68,4,FALSE),0)</f>
        <v>0</v>
      </c>
      <c r="AE1214" s="93">
        <f>IFERROR(VLOOKUP(N1214,'Վարկանիշային չափորոշիչներ'!$G$6:$GE$68,4,FALSE),0)</f>
        <v>0</v>
      </c>
      <c r="AF1214" s="93">
        <f>IFERROR(VLOOKUP(O1214,'Վարկանիշային չափորոշիչներ'!$G$6:$GE$68,4,FALSE),0)</f>
        <v>0</v>
      </c>
      <c r="AG1214" s="93">
        <f>IFERROR(VLOOKUP(P1214,'Վարկանիշային չափորոշիչներ'!$G$6:$GE$68,4,FALSE),0)</f>
        <v>0</v>
      </c>
      <c r="AH1214" s="93">
        <f>IFERROR(VLOOKUP(Q1214,'Վարկանիշային չափորոշիչներ'!$G$6:$GE$68,4,FALSE),0)</f>
        <v>0</v>
      </c>
      <c r="AI1214" s="93">
        <f>IFERROR(VLOOKUP(R1214,'Վարկանիշային չափորոշիչներ'!$G$6:$GE$68,4,FALSE),0)</f>
        <v>0</v>
      </c>
      <c r="AJ1214" s="93">
        <f>IFERROR(VLOOKUP(S1214,'Վարկանիշային չափորոշիչներ'!$G$6:$GE$68,4,FALSE),0)</f>
        <v>0</v>
      </c>
      <c r="AK1214" s="93">
        <f>IFERROR(VLOOKUP(T1214,'Վարկանիշային չափորոշիչներ'!$G$6:$GE$68,4,FALSE),0)</f>
        <v>0</v>
      </c>
      <c r="AL1214" s="93">
        <f>IFERROR(VLOOKUP(U1214,'Վարկանիշային չափորոշիչներ'!$G$6:$GE$68,4,FALSE),0)</f>
        <v>0</v>
      </c>
      <c r="AM1214" s="93">
        <f>IFERROR(VLOOKUP(V1214,'Վարկանիշային չափորոշիչներ'!$G$6:$GE$68,4,FALSE),0)</f>
        <v>0</v>
      </c>
      <c r="AN1214" s="93">
        <f t="shared" si="303"/>
        <v>0</v>
      </c>
    </row>
    <row r="1215" spans="1:40" outlineLevel="2">
      <c r="A1215" s="239">
        <v>1161</v>
      </c>
      <c r="B1215" s="239">
        <v>31001</v>
      </c>
      <c r="C1215" s="333" t="s">
        <v>1269</v>
      </c>
      <c r="D1215" s="247"/>
      <c r="E1215" s="247"/>
      <c r="F1215" s="241"/>
      <c r="G1215" s="242"/>
      <c r="H1215" s="242"/>
      <c r="I1215" s="112"/>
      <c r="J1215" s="112"/>
      <c r="K1215" s="94"/>
      <c r="L1215" s="94"/>
      <c r="M1215" s="94"/>
      <c r="N1215" s="94"/>
      <c r="O1215" s="94"/>
      <c r="P1215" s="94"/>
      <c r="Q1215" s="94"/>
      <c r="R1215" s="94"/>
      <c r="S1215" s="94"/>
      <c r="T1215" s="94"/>
      <c r="U1215" s="94"/>
      <c r="V1215" s="94"/>
      <c r="W1215" s="93">
        <f>AN1215</f>
        <v>0</v>
      </c>
      <c r="X1215" s="108"/>
      <c r="Y1215" s="108"/>
      <c r="Z1215" s="108"/>
      <c r="AA1215" s="108"/>
      <c r="AB1215" s="93">
        <f>IFERROR(VLOOKUP(K1215,'Վարկանիշային չափորոշիչներ'!$G$6:$GE$68,4,FALSE),0)</f>
        <v>0</v>
      </c>
      <c r="AC1215" s="93">
        <f>IFERROR(VLOOKUP(L1215,'Վարկանիշային չափորոշիչներ'!$G$6:$GE$68,4,FALSE),0)</f>
        <v>0</v>
      </c>
      <c r="AD1215" s="93">
        <f>IFERROR(VLOOKUP(M1215,'Վարկանիշային չափորոշիչներ'!$G$6:$GE$68,4,FALSE),0)</f>
        <v>0</v>
      </c>
      <c r="AE1215" s="93">
        <f>IFERROR(VLOOKUP(N1215,'Վարկանիշային չափորոշիչներ'!$G$6:$GE$68,4,FALSE),0)</f>
        <v>0</v>
      </c>
      <c r="AF1215" s="93">
        <f>IFERROR(VLOOKUP(O1215,'Վարկանիշային չափորոշիչներ'!$G$6:$GE$68,4,FALSE),0)</f>
        <v>0</v>
      </c>
      <c r="AG1215" s="93">
        <f>IFERROR(VLOOKUP(P1215,'Վարկանիշային չափորոշիչներ'!$G$6:$GE$68,4,FALSE),0)</f>
        <v>0</v>
      </c>
      <c r="AH1215" s="93">
        <f>IFERROR(VLOOKUP(Q1215,'Վարկանիշային չափորոշիչներ'!$G$6:$GE$68,4,FALSE),0)</f>
        <v>0</v>
      </c>
      <c r="AI1215" s="93">
        <f>IFERROR(VLOOKUP(R1215,'Վարկանիշային չափորոշիչներ'!$G$6:$GE$68,4,FALSE),0)</f>
        <v>0</v>
      </c>
      <c r="AJ1215" s="93">
        <f>IFERROR(VLOOKUP(S1215,'Վարկանիշային չափորոշիչներ'!$G$6:$GE$68,4,FALSE),0)</f>
        <v>0</v>
      </c>
      <c r="AK1215" s="93">
        <f>IFERROR(VLOOKUP(T1215,'Վարկանիշային չափորոշիչներ'!$G$6:$GE$68,4,FALSE),0)</f>
        <v>0</v>
      </c>
      <c r="AL1215" s="93">
        <f>IFERROR(VLOOKUP(U1215,'Վարկանիշային չափորոշիչներ'!$G$6:$GE$68,4,FALSE),0)</f>
        <v>0</v>
      </c>
      <c r="AM1215" s="93">
        <f>IFERROR(VLOOKUP(V1215,'Վարկանիշային չափորոշիչներ'!$G$6:$GE$68,4,FALSE),0)</f>
        <v>0</v>
      </c>
      <c r="AN1215" s="93">
        <f t="shared" si="303"/>
        <v>0</v>
      </c>
    </row>
    <row r="1216" spans="1:40" ht="24" outlineLevel="2">
      <c r="A1216" s="239">
        <v>1161</v>
      </c>
      <c r="B1216" s="239">
        <v>31002</v>
      </c>
      <c r="C1216" s="333" t="s">
        <v>1270</v>
      </c>
      <c r="D1216" s="275"/>
      <c r="E1216" s="263"/>
      <c r="F1216" s="241"/>
      <c r="G1216" s="242"/>
      <c r="H1216" s="242"/>
      <c r="I1216" s="112"/>
      <c r="J1216" s="112"/>
      <c r="K1216" s="94"/>
      <c r="L1216" s="94"/>
      <c r="M1216" s="94"/>
      <c r="N1216" s="94"/>
      <c r="O1216" s="94"/>
      <c r="P1216" s="94"/>
      <c r="Q1216" s="94"/>
      <c r="R1216" s="94"/>
      <c r="S1216" s="94"/>
      <c r="T1216" s="94"/>
      <c r="U1216" s="94"/>
      <c r="V1216" s="94"/>
      <c r="W1216" s="93">
        <f>AN1216</f>
        <v>0</v>
      </c>
      <c r="X1216" s="108"/>
      <c r="Y1216" s="108"/>
      <c r="Z1216" s="108"/>
      <c r="AA1216" s="108"/>
      <c r="AB1216" s="93">
        <f>IFERROR(VLOOKUP(K1216,'Վարկանիշային չափորոշիչներ'!$G$6:$GE$68,4,FALSE),0)</f>
        <v>0</v>
      </c>
      <c r="AC1216" s="93">
        <f>IFERROR(VLOOKUP(L1216,'Վարկանիշային չափորոշիչներ'!$G$6:$GE$68,4,FALSE),0)</f>
        <v>0</v>
      </c>
      <c r="AD1216" s="93">
        <f>IFERROR(VLOOKUP(M1216,'Վարկանիշային չափորոշիչներ'!$G$6:$GE$68,4,FALSE),0)</f>
        <v>0</v>
      </c>
      <c r="AE1216" s="93">
        <f>IFERROR(VLOOKUP(N1216,'Վարկանիշային չափորոշիչներ'!$G$6:$GE$68,4,FALSE),0)</f>
        <v>0</v>
      </c>
      <c r="AF1216" s="93">
        <f>IFERROR(VLOOKUP(O1216,'Վարկանիշային չափորոշիչներ'!$G$6:$GE$68,4,FALSE),0)</f>
        <v>0</v>
      </c>
      <c r="AG1216" s="93">
        <f>IFERROR(VLOOKUP(P1216,'Վարկանիշային չափորոշիչներ'!$G$6:$GE$68,4,FALSE),0)</f>
        <v>0</v>
      </c>
      <c r="AH1216" s="93">
        <f>IFERROR(VLOOKUP(Q1216,'Վարկանիշային չափորոշիչներ'!$G$6:$GE$68,4,FALSE),0)</f>
        <v>0</v>
      </c>
      <c r="AI1216" s="93">
        <f>IFERROR(VLOOKUP(R1216,'Վարկանիշային չափորոշիչներ'!$G$6:$GE$68,4,FALSE),0)</f>
        <v>0</v>
      </c>
      <c r="AJ1216" s="93">
        <f>IFERROR(VLOOKUP(S1216,'Վարկանիշային չափորոշիչներ'!$G$6:$GE$68,4,FALSE),0)</f>
        <v>0</v>
      </c>
      <c r="AK1216" s="93">
        <f>IFERROR(VLOOKUP(T1216,'Վարկանիշային չափորոշիչներ'!$G$6:$GE$68,4,FALSE),0)</f>
        <v>0</v>
      </c>
      <c r="AL1216" s="93">
        <f>IFERROR(VLOOKUP(U1216,'Վարկանիշային չափորոշիչներ'!$G$6:$GE$68,4,FALSE),0)</f>
        <v>0</v>
      </c>
      <c r="AM1216" s="93">
        <f>IFERROR(VLOOKUP(V1216,'Վարկանիշային չափորոշիչներ'!$G$6:$GE$68,4,FALSE),0)</f>
        <v>0</v>
      </c>
      <c r="AN1216" s="93">
        <f t="shared" si="303"/>
        <v>0</v>
      </c>
    </row>
    <row r="1217" spans="1:40">
      <c r="A1217" s="244" t="s">
        <v>0</v>
      </c>
      <c r="B1217" s="283"/>
      <c r="C1217" s="367" t="s">
        <v>1271</v>
      </c>
      <c r="D1217" s="245">
        <f>D1218+D1223</f>
        <v>0</v>
      </c>
      <c r="E1217" s="245">
        <f>E1218+E1223</f>
        <v>0</v>
      </c>
      <c r="F1217" s="246">
        <f t="shared" ref="F1217:H1217" si="315">F1218+F1223</f>
        <v>0</v>
      </c>
      <c r="G1217" s="246">
        <f t="shared" si="315"/>
        <v>0</v>
      </c>
      <c r="H1217" s="246">
        <f t="shared" si="315"/>
        <v>0</v>
      </c>
      <c r="I1217" s="113" t="s">
        <v>79</v>
      </c>
      <c r="J1217" s="113" t="s">
        <v>79</v>
      </c>
      <c r="K1217" s="113" t="s">
        <v>79</v>
      </c>
      <c r="L1217" s="113" t="s">
        <v>79</v>
      </c>
      <c r="M1217" s="113" t="s">
        <v>79</v>
      </c>
      <c r="N1217" s="113" t="s">
        <v>79</v>
      </c>
      <c r="O1217" s="113" t="s">
        <v>79</v>
      </c>
      <c r="P1217" s="113" t="s">
        <v>79</v>
      </c>
      <c r="Q1217" s="113" t="s">
        <v>79</v>
      </c>
      <c r="R1217" s="113" t="s">
        <v>79</v>
      </c>
      <c r="S1217" s="113" t="s">
        <v>79</v>
      </c>
      <c r="T1217" s="113" t="s">
        <v>79</v>
      </c>
      <c r="U1217" s="113" t="s">
        <v>79</v>
      </c>
      <c r="V1217" s="113" t="s">
        <v>79</v>
      </c>
      <c r="W1217" s="113" t="s">
        <v>79</v>
      </c>
      <c r="X1217" s="108"/>
      <c r="Y1217" s="108"/>
      <c r="Z1217" s="108"/>
      <c r="AA1217" s="108"/>
      <c r="AB1217" s="93">
        <f>IFERROR(VLOOKUP(K1217,'Վարկանիշային չափորոշիչներ'!$G$6:$GE$68,4,FALSE),0)</f>
        <v>0</v>
      </c>
      <c r="AC1217" s="93">
        <f>IFERROR(VLOOKUP(L1217,'Վարկանիշային չափորոշիչներ'!$G$6:$GE$68,4,FALSE),0)</f>
        <v>0</v>
      </c>
      <c r="AD1217" s="93">
        <f>IFERROR(VLOOKUP(M1217,'Վարկանիշային չափորոշիչներ'!$G$6:$GE$68,4,FALSE),0)</f>
        <v>0</v>
      </c>
      <c r="AE1217" s="93">
        <f>IFERROR(VLOOKUP(N1217,'Վարկանիշային չափորոշիչներ'!$G$6:$GE$68,4,FALSE),0)</f>
        <v>0</v>
      </c>
      <c r="AF1217" s="93">
        <f>IFERROR(VLOOKUP(O1217,'Վարկանիշային չափորոշիչներ'!$G$6:$GE$68,4,FALSE),0)</f>
        <v>0</v>
      </c>
      <c r="AG1217" s="93">
        <f>IFERROR(VLOOKUP(P1217,'Վարկանիշային չափորոշիչներ'!$G$6:$GE$68,4,FALSE),0)</f>
        <v>0</v>
      </c>
      <c r="AH1217" s="93">
        <f>IFERROR(VLOOKUP(Q1217,'Վարկանիշային չափորոշիչներ'!$G$6:$GE$68,4,FALSE),0)</f>
        <v>0</v>
      </c>
      <c r="AI1217" s="93">
        <f>IFERROR(VLOOKUP(R1217,'Վարկանիշային չափորոշիչներ'!$G$6:$GE$68,4,FALSE),0)</f>
        <v>0</v>
      </c>
      <c r="AJ1217" s="93">
        <f>IFERROR(VLOOKUP(S1217,'Վարկանիշային չափորոշիչներ'!$G$6:$GE$68,4,FALSE),0)</f>
        <v>0</v>
      </c>
      <c r="AK1217" s="93">
        <f>IFERROR(VLOOKUP(T1217,'Վարկանիշային չափորոշիչներ'!$G$6:$GE$68,4,FALSE),0)</f>
        <v>0</v>
      </c>
      <c r="AL1217" s="93">
        <f>IFERROR(VLOOKUP(U1217,'Վարկանիշային չափորոշիչներ'!$G$6:$GE$68,4,FALSE),0)</f>
        <v>0</v>
      </c>
      <c r="AM1217" s="93">
        <f>IFERROR(VLOOKUP(V1217,'Վարկանիշային չափորոշիչներ'!$G$6:$GE$68,4,FALSE),0)</f>
        <v>0</v>
      </c>
      <c r="AN1217" s="93">
        <f t="shared" si="303"/>
        <v>0</v>
      </c>
    </row>
    <row r="1218" spans="1:40" outlineLevel="1">
      <c r="A1218" s="236">
        <v>1060</v>
      </c>
      <c r="B1218" s="283"/>
      <c r="C1218" s="366" t="s">
        <v>1272</v>
      </c>
      <c r="D1218" s="237">
        <f>SUM(D1219:D1222)</f>
        <v>0</v>
      </c>
      <c r="E1218" s="237">
        <f>SUM(E1219:E1222)</f>
        <v>0</v>
      </c>
      <c r="F1218" s="238">
        <f t="shared" ref="F1218:H1218" si="316">SUM(F1219:F1222)</f>
        <v>0</v>
      </c>
      <c r="G1218" s="238">
        <f t="shared" si="316"/>
        <v>0</v>
      </c>
      <c r="H1218" s="238">
        <f t="shared" si="316"/>
        <v>0</v>
      </c>
      <c r="I1218" s="114" t="s">
        <v>79</v>
      </c>
      <c r="J1218" s="114" t="s">
        <v>79</v>
      </c>
      <c r="K1218" s="114" t="s">
        <v>79</v>
      </c>
      <c r="L1218" s="114" t="s">
        <v>79</v>
      </c>
      <c r="M1218" s="114" t="s">
        <v>79</v>
      </c>
      <c r="N1218" s="114" t="s">
        <v>79</v>
      </c>
      <c r="O1218" s="114" t="s">
        <v>79</v>
      </c>
      <c r="P1218" s="114" t="s">
        <v>79</v>
      </c>
      <c r="Q1218" s="114" t="s">
        <v>79</v>
      </c>
      <c r="R1218" s="114" t="s">
        <v>79</v>
      </c>
      <c r="S1218" s="114" t="s">
        <v>79</v>
      </c>
      <c r="T1218" s="114" t="s">
        <v>79</v>
      </c>
      <c r="U1218" s="114" t="s">
        <v>79</v>
      </c>
      <c r="V1218" s="114" t="s">
        <v>79</v>
      </c>
      <c r="W1218" s="114" t="s">
        <v>79</v>
      </c>
      <c r="X1218" s="108"/>
      <c r="Y1218" s="108"/>
      <c r="Z1218" s="108"/>
      <c r="AA1218" s="108"/>
      <c r="AB1218" s="93">
        <f>IFERROR(VLOOKUP(K1218,'Վարկանիշային չափորոշիչներ'!$G$6:$GE$68,4,FALSE),0)</f>
        <v>0</v>
      </c>
      <c r="AC1218" s="93">
        <f>IFERROR(VLOOKUP(L1218,'Վարկանիշային չափորոշիչներ'!$G$6:$GE$68,4,FALSE),0)</f>
        <v>0</v>
      </c>
      <c r="AD1218" s="93">
        <f>IFERROR(VLOOKUP(M1218,'Վարկանիշային չափորոշիչներ'!$G$6:$GE$68,4,FALSE),0)</f>
        <v>0</v>
      </c>
      <c r="AE1218" s="93">
        <f>IFERROR(VLOOKUP(N1218,'Վարկանիշային չափորոշիչներ'!$G$6:$GE$68,4,FALSE),0)</f>
        <v>0</v>
      </c>
      <c r="AF1218" s="93">
        <f>IFERROR(VLOOKUP(O1218,'Վարկանիշային չափորոշիչներ'!$G$6:$GE$68,4,FALSE),0)</f>
        <v>0</v>
      </c>
      <c r="AG1218" s="93">
        <f>IFERROR(VLOOKUP(P1218,'Վարկանիշային չափորոշիչներ'!$G$6:$GE$68,4,FALSE),0)</f>
        <v>0</v>
      </c>
      <c r="AH1218" s="93">
        <f>IFERROR(VLOOKUP(Q1218,'Վարկանիշային չափորոշիչներ'!$G$6:$GE$68,4,FALSE),0)</f>
        <v>0</v>
      </c>
      <c r="AI1218" s="93">
        <f>IFERROR(VLOOKUP(R1218,'Վարկանիշային չափորոշիչներ'!$G$6:$GE$68,4,FALSE),0)</f>
        <v>0</v>
      </c>
      <c r="AJ1218" s="93">
        <f>IFERROR(VLOOKUP(S1218,'Վարկանիշային չափորոշիչներ'!$G$6:$GE$68,4,FALSE),0)</f>
        <v>0</v>
      </c>
      <c r="AK1218" s="93">
        <f>IFERROR(VLOOKUP(T1218,'Վարկանիշային չափորոշիչներ'!$G$6:$GE$68,4,FALSE),0)</f>
        <v>0</v>
      </c>
      <c r="AL1218" s="93">
        <f>IFERROR(VLOOKUP(U1218,'Վարկանիշային չափորոշիչներ'!$G$6:$GE$68,4,FALSE),0)</f>
        <v>0</v>
      </c>
      <c r="AM1218" s="93">
        <f>IFERROR(VLOOKUP(V1218,'Վարկանիշային չափորոշիչներ'!$G$6:$GE$68,4,FALSE),0)</f>
        <v>0</v>
      </c>
      <c r="AN1218" s="93">
        <f t="shared" si="303"/>
        <v>0</v>
      </c>
    </row>
    <row r="1219" spans="1:40" ht="24" outlineLevel="2">
      <c r="A1219" s="239">
        <v>1060</v>
      </c>
      <c r="B1219" s="239">
        <v>11001</v>
      </c>
      <c r="C1219" s="333" t="s">
        <v>1273</v>
      </c>
      <c r="D1219" s="240"/>
      <c r="E1219" s="240"/>
      <c r="F1219" s="241"/>
      <c r="G1219" s="242"/>
      <c r="H1219" s="242"/>
      <c r="I1219" s="112"/>
      <c r="J1219" s="112"/>
      <c r="K1219" s="94"/>
      <c r="L1219" s="94"/>
      <c r="M1219" s="94"/>
      <c r="N1219" s="94"/>
      <c r="O1219" s="94"/>
      <c r="P1219" s="94"/>
      <c r="Q1219" s="94"/>
      <c r="R1219" s="94"/>
      <c r="S1219" s="94"/>
      <c r="T1219" s="94"/>
      <c r="U1219" s="94"/>
      <c r="V1219" s="94"/>
      <c r="W1219" s="93">
        <f t="shared" ref="W1219:W1223" si="317">AN1219</f>
        <v>0</v>
      </c>
      <c r="X1219" s="108"/>
      <c r="Y1219" s="108"/>
      <c r="Z1219" s="108"/>
      <c r="AA1219" s="108"/>
      <c r="AB1219" s="93">
        <f>IFERROR(VLOOKUP(K1219,'Վարկանիշային չափորոշիչներ'!$G$6:$GE$68,4,FALSE),0)</f>
        <v>0</v>
      </c>
      <c r="AC1219" s="93">
        <f>IFERROR(VLOOKUP(L1219,'Վարկանիշային չափորոշիչներ'!$G$6:$GE$68,4,FALSE),0)</f>
        <v>0</v>
      </c>
      <c r="AD1219" s="93">
        <f>IFERROR(VLOOKUP(M1219,'Վարկանիշային չափորոշիչներ'!$G$6:$GE$68,4,FALSE),0)</f>
        <v>0</v>
      </c>
      <c r="AE1219" s="93">
        <f>IFERROR(VLOOKUP(N1219,'Վարկանիշային չափորոշիչներ'!$G$6:$GE$68,4,FALSE),0)</f>
        <v>0</v>
      </c>
      <c r="AF1219" s="93">
        <f>IFERROR(VLOOKUP(O1219,'Վարկանիշային չափորոշիչներ'!$G$6:$GE$68,4,FALSE),0)</f>
        <v>0</v>
      </c>
      <c r="AG1219" s="93">
        <f>IFERROR(VLOOKUP(P1219,'Վարկանիշային չափորոշիչներ'!$G$6:$GE$68,4,FALSE),0)</f>
        <v>0</v>
      </c>
      <c r="AH1219" s="93">
        <f>IFERROR(VLOOKUP(Q1219,'Վարկանիշային չափորոշիչներ'!$G$6:$GE$68,4,FALSE),0)</f>
        <v>0</v>
      </c>
      <c r="AI1219" s="93">
        <f>IFERROR(VLOOKUP(R1219,'Վարկանիշային չափորոշիչներ'!$G$6:$GE$68,4,FALSE),0)</f>
        <v>0</v>
      </c>
      <c r="AJ1219" s="93">
        <f>IFERROR(VLOOKUP(S1219,'Վարկանիշային չափորոշիչներ'!$G$6:$GE$68,4,FALSE),0)</f>
        <v>0</v>
      </c>
      <c r="AK1219" s="93">
        <f>IFERROR(VLOOKUP(T1219,'Վարկանիշային չափորոշիչներ'!$G$6:$GE$68,4,FALSE),0)</f>
        <v>0</v>
      </c>
      <c r="AL1219" s="93">
        <f>IFERROR(VLOOKUP(U1219,'Վարկանիշային չափորոշիչներ'!$G$6:$GE$68,4,FALSE),0)</f>
        <v>0</v>
      </c>
      <c r="AM1219" s="93">
        <f>IFERROR(VLOOKUP(V1219,'Վարկանիշային չափորոշիչներ'!$G$6:$GE$68,4,FALSE),0)</f>
        <v>0</v>
      </c>
      <c r="AN1219" s="93">
        <f t="shared" si="303"/>
        <v>0</v>
      </c>
    </row>
    <row r="1220" spans="1:40" ht="24" outlineLevel="2">
      <c r="A1220" s="239">
        <v>1060</v>
      </c>
      <c r="B1220" s="239">
        <v>11005</v>
      </c>
      <c r="C1220" s="333" t="s">
        <v>1274</v>
      </c>
      <c r="D1220" s="240"/>
      <c r="E1220" s="240"/>
      <c r="F1220" s="241"/>
      <c r="G1220" s="242"/>
      <c r="H1220" s="242"/>
      <c r="I1220" s="112"/>
      <c r="J1220" s="112"/>
      <c r="K1220" s="94"/>
      <c r="L1220" s="94"/>
      <c r="M1220" s="94"/>
      <c r="N1220" s="94"/>
      <c r="O1220" s="94"/>
      <c r="P1220" s="94"/>
      <c r="Q1220" s="94"/>
      <c r="R1220" s="94"/>
      <c r="S1220" s="94"/>
      <c r="T1220" s="94"/>
      <c r="U1220" s="94"/>
      <c r="V1220" s="94"/>
      <c r="W1220" s="93">
        <f t="shared" si="317"/>
        <v>0</v>
      </c>
      <c r="X1220" s="108"/>
      <c r="Y1220" s="108"/>
      <c r="Z1220" s="108"/>
      <c r="AA1220" s="108"/>
      <c r="AB1220" s="93">
        <f>IFERROR(VLOOKUP(K1220,'Վարկանիշային չափորոշիչներ'!$G$6:$GE$68,4,FALSE),0)</f>
        <v>0</v>
      </c>
      <c r="AC1220" s="93">
        <f>IFERROR(VLOOKUP(L1220,'Վարկանիշային չափորոշիչներ'!$G$6:$GE$68,4,FALSE),0)</f>
        <v>0</v>
      </c>
      <c r="AD1220" s="93">
        <f>IFERROR(VLOOKUP(M1220,'Վարկանիշային չափորոշիչներ'!$G$6:$GE$68,4,FALSE),0)</f>
        <v>0</v>
      </c>
      <c r="AE1220" s="93">
        <f>IFERROR(VLOOKUP(N1220,'Վարկանիշային չափորոշիչներ'!$G$6:$GE$68,4,FALSE),0)</f>
        <v>0</v>
      </c>
      <c r="AF1220" s="93">
        <f>IFERROR(VLOOKUP(O1220,'Վարկանիշային չափորոշիչներ'!$G$6:$GE$68,4,FALSE),0)</f>
        <v>0</v>
      </c>
      <c r="AG1220" s="93">
        <f>IFERROR(VLOOKUP(P1220,'Վարկանիշային չափորոշիչներ'!$G$6:$GE$68,4,FALSE),0)</f>
        <v>0</v>
      </c>
      <c r="AH1220" s="93">
        <f>IFERROR(VLOOKUP(Q1220,'Վարկանիշային չափորոշիչներ'!$G$6:$GE$68,4,FALSE),0)</f>
        <v>0</v>
      </c>
      <c r="AI1220" s="93">
        <f>IFERROR(VLOOKUP(R1220,'Վարկանիշային չափորոշիչներ'!$G$6:$GE$68,4,FALSE),0)</f>
        <v>0</v>
      </c>
      <c r="AJ1220" s="93">
        <f>IFERROR(VLOOKUP(S1220,'Վարկանիշային չափորոշիչներ'!$G$6:$GE$68,4,FALSE),0)</f>
        <v>0</v>
      </c>
      <c r="AK1220" s="93">
        <f>IFERROR(VLOOKUP(T1220,'Վարկանիշային չափորոշիչներ'!$G$6:$GE$68,4,FALSE),0)</f>
        <v>0</v>
      </c>
      <c r="AL1220" s="93">
        <f>IFERROR(VLOOKUP(U1220,'Վարկանիշային չափորոշիչներ'!$G$6:$GE$68,4,FALSE),0)</f>
        <v>0</v>
      </c>
      <c r="AM1220" s="93">
        <f>IFERROR(VLOOKUP(V1220,'Վարկանիշային չափորոշիչներ'!$G$6:$GE$68,4,FALSE),0)</f>
        <v>0</v>
      </c>
      <c r="AN1220" s="93">
        <f t="shared" si="303"/>
        <v>0</v>
      </c>
    </row>
    <row r="1221" spans="1:40" ht="24" outlineLevel="2">
      <c r="A1221" s="239">
        <v>1060</v>
      </c>
      <c r="B1221" s="239">
        <v>31001</v>
      </c>
      <c r="C1221" s="333" t="s">
        <v>1275</v>
      </c>
      <c r="D1221" s="247"/>
      <c r="E1221" s="247"/>
      <c r="F1221" s="241"/>
      <c r="G1221" s="242"/>
      <c r="H1221" s="242"/>
      <c r="I1221" s="112"/>
      <c r="J1221" s="112"/>
      <c r="K1221" s="94"/>
      <c r="L1221" s="94"/>
      <c r="M1221" s="94"/>
      <c r="N1221" s="94"/>
      <c r="O1221" s="94"/>
      <c r="P1221" s="94"/>
      <c r="Q1221" s="94"/>
      <c r="R1221" s="94"/>
      <c r="S1221" s="94"/>
      <c r="T1221" s="94"/>
      <c r="U1221" s="94"/>
      <c r="V1221" s="94"/>
      <c r="W1221" s="93">
        <f t="shared" si="317"/>
        <v>0</v>
      </c>
      <c r="X1221" s="108"/>
      <c r="Y1221" s="108"/>
      <c r="Z1221" s="108"/>
      <c r="AA1221" s="108"/>
      <c r="AB1221" s="93">
        <f>IFERROR(VLOOKUP(K1221,'Վարկանիշային չափորոշիչներ'!$G$6:$GE$68,4,FALSE),0)</f>
        <v>0</v>
      </c>
      <c r="AC1221" s="93">
        <f>IFERROR(VLOOKUP(L1221,'Վարկանիշային չափորոշիչներ'!$G$6:$GE$68,4,FALSE),0)</f>
        <v>0</v>
      </c>
      <c r="AD1221" s="93">
        <f>IFERROR(VLOOKUP(M1221,'Վարկանիշային չափորոշիչներ'!$G$6:$GE$68,4,FALSE),0)</f>
        <v>0</v>
      </c>
      <c r="AE1221" s="93">
        <f>IFERROR(VLOOKUP(N1221,'Վարկանիշային չափորոշիչներ'!$G$6:$GE$68,4,FALSE),0)</f>
        <v>0</v>
      </c>
      <c r="AF1221" s="93">
        <f>IFERROR(VLOOKUP(O1221,'Վարկանիշային չափորոշիչներ'!$G$6:$GE$68,4,FALSE),0)</f>
        <v>0</v>
      </c>
      <c r="AG1221" s="93">
        <f>IFERROR(VLOOKUP(P1221,'Վարկանիշային չափորոշիչներ'!$G$6:$GE$68,4,FALSE),0)</f>
        <v>0</v>
      </c>
      <c r="AH1221" s="93">
        <f>IFERROR(VLOOKUP(Q1221,'Վարկանիշային չափորոշիչներ'!$G$6:$GE$68,4,FALSE),0)</f>
        <v>0</v>
      </c>
      <c r="AI1221" s="93">
        <f>IFERROR(VLOOKUP(R1221,'Վարկանիշային չափորոշիչներ'!$G$6:$GE$68,4,FALSE),0)</f>
        <v>0</v>
      </c>
      <c r="AJ1221" s="93">
        <f>IFERROR(VLOOKUP(S1221,'Վարկանիշային չափորոշիչներ'!$G$6:$GE$68,4,FALSE),0)</f>
        <v>0</v>
      </c>
      <c r="AK1221" s="93">
        <f>IFERROR(VLOOKUP(T1221,'Վարկանիշային չափորոշիչներ'!$G$6:$GE$68,4,FALSE),0)</f>
        <v>0</v>
      </c>
      <c r="AL1221" s="93">
        <f>IFERROR(VLOOKUP(U1221,'Վարկանիշային չափորոշիչներ'!$G$6:$GE$68,4,FALSE),0)</f>
        <v>0</v>
      </c>
      <c r="AM1221" s="93">
        <f>IFERROR(VLOOKUP(V1221,'Վարկանիշային չափորոշիչներ'!$G$6:$GE$68,4,FALSE),0)</f>
        <v>0</v>
      </c>
      <c r="AN1221" s="93">
        <f t="shared" si="303"/>
        <v>0</v>
      </c>
    </row>
    <row r="1222" spans="1:40" ht="24" outlineLevel="2">
      <c r="A1222" s="239">
        <v>1060</v>
      </c>
      <c r="B1222" s="239">
        <v>31004</v>
      </c>
      <c r="C1222" s="333" t="s">
        <v>1276</v>
      </c>
      <c r="D1222" s="247"/>
      <c r="E1222" s="247"/>
      <c r="F1222" s="241"/>
      <c r="G1222" s="242"/>
      <c r="H1222" s="242"/>
      <c r="I1222" s="112"/>
      <c r="J1222" s="112"/>
      <c r="K1222" s="94"/>
      <c r="L1222" s="94"/>
      <c r="M1222" s="94"/>
      <c r="N1222" s="94"/>
      <c r="O1222" s="94"/>
      <c r="P1222" s="94"/>
      <c r="Q1222" s="94"/>
      <c r="R1222" s="94"/>
      <c r="S1222" s="94"/>
      <c r="T1222" s="94"/>
      <c r="U1222" s="94"/>
      <c r="V1222" s="94"/>
      <c r="W1222" s="93">
        <f t="shared" si="317"/>
        <v>0</v>
      </c>
      <c r="X1222" s="108"/>
      <c r="Y1222" s="108"/>
      <c r="Z1222" s="108"/>
      <c r="AA1222" s="108"/>
      <c r="AB1222" s="93">
        <f>IFERROR(VLOOKUP(K1222,'Վարկանիշային չափորոշիչներ'!$G$6:$GE$68,4,FALSE),0)</f>
        <v>0</v>
      </c>
      <c r="AC1222" s="93">
        <f>IFERROR(VLOOKUP(L1222,'Վարկանիշային չափորոշիչներ'!$G$6:$GE$68,4,FALSE),0)</f>
        <v>0</v>
      </c>
      <c r="AD1222" s="93">
        <f>IFERROR(VLOOKUP(M1222,'Վարկանիշային չափորոշիչներ'!$G$6:$GE$68,4,FALSE),0)</f>
        <v>0</v>
      </c>
      <c r="AE1222" s="93">
        <f>IFERROR(VLOOKUP(N1222,'Վարկանիշային չափորոշիչներ'!$G$6:$GE$68,4,FALSE),0)</f>
        <v>0</v>
      </c>
      <c r="AF1222" s="93">
        <f>IFERROR(VLOOKUP(O1222,'Վարկանիշային չափորոշիչներ'!$G$6:$GE$68,4,FALSE),0)</f>
        <v>0</v>
      </c>
      <c r="AG1222" s="93">
        <f>IFERROR(VLOOKUP(P1222,'Վարկանիշային չափորոշիչներ'!$G$6:$GE$68,4,FALSE),0)</f>
        <v>0</v>
      </c>
      <c r="AH1222" s="93">
        <f>IFERROR(VLOOKUP(Q1222,'Վարկանիշային չափորոշիչներ'!$G$6:$GE$68,4,FALSE),0)</f>
        <v>0</v>
      </c>
      <c r="AI1222" s="93">
        <f>IFERROR(VLOOKUP(R1222,'Վարկանիշային չափորոշիչներ'!$G$6:$GE$68,4,FALSE),0)</f>
        <v>0</v>
      </c>
      <c r="AJ1222" s="93">
        <f>IFERROR(VLOOKUP(S1222,'Վարկանիշային չափորոշիչներ'!$G$6:$GE$68,4,FALSE),0)</f>
        <v>0</v>
      </c>
      <c r="AK1222" s="93">
        <f>IFERROR(VLOOKUP(T1222,'Վարկանիշային չափորոշիչներ'!$G$6:$GE$68,4,FALSE),0)</f>
        <v>0</v>
      </c>
      <c r="AL1222" s="93">
        <f>IFERROR(VLOOKUP(U1222,'Վարկանիշային չափորոշիչներ'!$G$6:$GE$68,4,FALSE),0)</f>
        <v>0</v>
      </c>
      <c r="AM1222" s="93">
        <f>IFERROR(VLOOKUP(V1222,'Վարկանիշային չափորոշիչներ'!$G$6:$GE$68,4,FALSE),0)</f>
        <v>0</v>
      </c>
      <c r="AN1222" s="93">
        <f t="shared" si="303"/>
        <v>0</v>
      </c>
    </row>
    <row r="1223" spans="1:40" outlineLevel="1">
      <c r="A1223" s="243">
        <v>9999</v>
      </c>
      <c r="B1223" s="239"/>
      <c r="C1223" s="333" t="s">
        <v>104</v>
      </c>
      <c r="D1223" s="240"/>
      <c r="E1223" s="240"/>
      <c r="F1223" s="241"/>
      <c r="G1223" s="242"/>
      <c r="H1223" s="242"/>
      <c r="I1223" s="112"/>
      <c r="J1223" s="112"/>
      <c r="K1223" s="94"/>
      <c r="L1223" s="94"/>
      <c r="M1223" s="94"/>
      <c r="N1223" s="94"/>
      <c r="O1223" s="94"/>
      <c r="P1223" s="94"/>
      <c r="Q1223" s="94"/>
      <c r="R1223" s="94"/>
      <c r="S1223" s="94"/>
      <c r="T1223" s="94"/>
      <c r="U1223" s="94"/>
      <c r="V1223" s="94"/>
      <c r="W1223" s="93">
        <f t="shared" si="317"/>
        <v>0</v>
      </c>
      <c r="X1223" s="108"/>
      <c r="Y1223" s="108"/>
      <c r="Z1223" s="108"/>
      <c r="AA1223" s="108"/>
      <c r="AB1223" s="93">
        <f>IFERROR(VLOOKUP(K1223,'Վարկանիշային չափորոշիչներ'!$G$6:$GE$68,4,FALSE),0)</f>
        <v>0</v>
      </c>
      <c r="AC1223" s="93">
        <f>IFERROR(VLOOKUP(L1223,'Վարկանիշային չափորոշիչներ'!$G$6:$GE$68,4,FALSE),0)</f>
        <v>0</v>
      </c>
      <c r="AD1223" s="93">
        <f>IFERROR(VLOOKUP(M1223,'Վարկանիշային չափորոշիչներ'!$G$6:$GE$68,4,FALSE),0)</f>
        <v>0</v>
      </c>
      <c r="AE1223" s="93">
        <f>IFERROR(VLOOKUP(N1223,'Վարկանիշային չափորոշիչներ'!$G$6:$GE$68,4,FALSE),0)</f>
        <v>0</v>
      </c>
      <c r="AF1223" s="93">
        <f>IFERROR(VLOOKUP(O1223,'Վարկանիշային չափորոշիչներ'!$G$6:$GE$68,4,FALSE),0)</f>
        <v>0</v>
      </c>
      <c r="AG1223" s="93">
        <f>IFERROR(VLOOKUP(P1223,'Վարկանիշային չափորոշիչներ'!$G$6:$GE$68,4,FALSE),0)</f>
        <v>0</v>
      </c>
      <c r="AH1223" s="93">
        <f>IFERROR(VLOOKUP(Q1223,'Վարկանիշային չափորոշիչներ'!$G$6:$GE$68,4,FALSE),0)</f>
        <v>0</v>
      </c>
      <c r="AI1223" s="93">
        <f>IFERROR(VLOOKUP(R1223,'Վարկանիշային չափորոշիչներ'!$G$6:$GE$68,4,FALSE),0)</f>
        <v>0</v>
      </c>
      <c r="AJ1223" s="93">
        <f>IFERROR(VLOOKUP(S1223,'Վարկանիշային չափորոշիչներ'!$G$6:$GE$68,4,FALSE),0)</f>
        <v>0</v>
      </c>
      <c r="AK1223" s="93">
        <f>IFERROR(VLOOKUP(T1223,'Վարկանիշային չափորոշիչներ'!$G$6:$GE$68,4,FALSE),0)</f>
        <v>0</v>
      </c>
      <c r="AL1223" s="93">
        <f>IFERROR(VLOOKUP(U1223,'Վարկանիշային չափորոշիչներ'!$G$6:$GE$68,4,FALSE),0)</f>
        <v>0</v>
      </c>
      <c r="AM1223" s="93">
        <f>IFERROR(VLOOKUP(V1223,'Վարկանիշային չափորոշիչներ'!$G$6:$GE$68,4,FALSE),0)</f>
        <v>0</v>
      </c>
      <c r="AN1223" s="93">
        <f t="shared" ref="AN1223:AN1277" si="318">SUM(AB1223:AM1223)</f>
        <v>0</v>
      </c>
    </row>
    <row r="1224" spans="1:40">
      <c r="A1224" s="244" t="s">
        <v>0</v>
      </c>
      <c r="B1224" s="283"/>
      <c r="C1224" s="367" t="s">
        <v>1277</v>
      </c>
      <c r="D1224" s="245">
        <f>D1225+D1228</f>
        <v>0</v>
      </c>
      <c r="E1224" s="245">
        <f>E1225+E1228</f>
        <v>0</v>
      </c>
      <c r="F1224" s="246">
        <f t="shared" ref="F1224:H1224" si="319">F1225+F1228</f>
        <v>0</v>
      </c>
      <c r="G1224" s="246">
        <f t="shared" si="319"/>
        <v>0</v>
      </c>
      <c r="H1224" s="246">
        <f t="shared" si="319"/>
        <v>0</v>
      </c>
      <c r="I1224" s="113" t="s">
        <v>79</v>
      </c>
      <c r="J1224" s="113" t="s">
        <v>79</v>
      </c>
      <c r="K1224" s="113" t="s">
        <v>79</v>
      </c>
      <c r="L1224" s="113" t="s">
        <v>79</v>
      </c>
      <c r="M1224" s="113" t="s">
        <v>79</v>
      </c>
      <c r="N1224" s="113" t="s">
        <v>79</v>
      </c>
      <c r="O1224" s="113" t="s">
        <v>79</v>
      </c>
      <c r="P1224" s="113" t="s">
        <v>79</v>
      </c>
      <c r="Q1224" s="113" t="s">
        <v>79</v>
      </c>
      <c r="R1224" s="113" t="s">
        <v>79</v>
      </c>
      <c r="S1224" s="113" t="s">
        <v>79</v>
      </c>
      <c r="T1224" s="113" t="s">
        <v>79</v>
      </c>
      <c r="U1224" s="113" t="s">
        <v>79</v>
      </c>
      <c r="V1224" s="113" t="s">
        <v>79</v>
      </c>
      <c r="W1224" s="113" t="s">
        <v>79</v>
      </c>
      <c r="X1224" s="108"/>
      <c r="Y1224" s="108"/>
      <c r="Z1224" s="108"/>
      <c r="AA1224" s="108"/>
      <c r="AB1224" s="93">
        <f>IFERROR(VLOOKUP(K1224,'Վարկանիշային չափորոշիչներ'!$G$6:$GE$68,4,FALSE),0)</f>
        <v>0</v>
      </c>
      <c r="AC1224" s="93">
        <f>IFERROR(VLOOKUP(L1224,'Վարկանիշային չափորոշիչներ'!$G$6:$GE$68,4,FALSE),0)</f>
        <v>0</v>
      </c>
      <c r="AD1224" s="93">
        <f>IFERROR(VLOOKUP(M1224,'Վարկանիշային չափորոշիչներ'!$G$6:$GE$68,4,FALSE),0)</f>
        <v>0</v>
      </c>
      <c r="AE1224" s="93">
        <f>IFERROR(VLOOKUP(N1224,'Վարկանիշային չափորոշիչներ'!$G$6:$GE$68,4,FALSE),0)</f>
        <v>0</v>
      </c>
      <c r="AF1224" s="93">
        <f>IFERROR(VLOOKUP(O1224,'Վարկանիշային չափորոշիչներ'!$G$6:$GE$68,4,FALSE),0)</f>
        <v>0</v>
      </c>
      <c r="AG1224" s="93">
        <f>IFERROR(VLOOKUP(P1224,'Վարկանիշային չափորոշիչներ'!$G$6:$GE$68,4,FALSE),0)</f>
        <v>0</v>
      </c>
      <c r="AH1224" s="93">
        <f>IFERROR(VLOOKUP(Q1224,'Վարկանիշային չափորոշիչներ'!$G$6:$GE$68,4,FALSE),0)</f>
        <v>0</v>
      </c>
      <c r="AI1224" s="93">
        <f>IFERROR(VLOOKUP(R1224,'Վարկանիշային չափորոշիչներ'!$G$6:$GE$68,4,FALSE),0)</f>
        <v>0</v>
      </c>
      <c r="AJ1224" s="93">
        <f>IFERROR(VLOOKUP(S1224,'Վարկանիշային չափորոշիչներ'!$G$6:$GE$68,4,FALSE),0)</f>
        <v>0</v>
      </c>
      <c r="AK1224" s="93">
        <f>IFERROR(VLOOKUP(T1224,'Վարկանիշային չափորոշիչներ'!$G$6:$GE$68,4,FALSE),0)</f>
        <v>0</v>
      </c>
      <c r="AL1224" s="93">
        <f>IFERROR(VLOOKUP(U1224,'Վարկանիշային չափորոշիչներ'!$G$6:$GE$68,4,FALSE),0)</f>
        <v>0</v>
      </c>
      <c r="AM1224" s="93">
        <f>IFERROR(VLOOKUP(V1224,'Վարկանիշային չափորոշիչներ'!$G$6:$GE$68,4,FALSE),0)</f>
        <v>0</v>
      </c>
      <c r="AN1224" s="93">
        <f t="shared" si="318"/>
        <v>0</v>
      </c>
    </row>
    <row r="1225" spans="1:40" outlineLevel="1">
      <c r="A1225" s="236">
        <v>1054</v>
      </c>
      <c r="B1225" s="283"/>
      <c r="C1225" s="366" t="s">
        <v>1278</v>
      </c>
      <c r="D1225" s="237">
        <f>SUM(D1226:D1227)</f>
        <v>0</v>
      </c>
      <c r="E1225" s="237">
        <f>SUM(E1226:E1227)</f>
        <v>0</v>
      </c>
      <c r="F1225" s="238">
        <f t="shared" ref="F1225:H1225" si="320">SUM(F1226:F1227)</f>
        <v>0</v>
      </c>
      <c r="G1225" s="238">
        <f t="shared" si="320"/>
        <v>0</v>
      </c>
      <c r="H1225" s="238">
        <f t="shared" si="320"/>
        <v>0</v>
      </c>
      <c r="I1225" s="114" t="s">
        <v>79</v>
      </c>
      <c r="J1225" s="114" t="s">
        <v>79</v>
      </c>
      <c r="K1225" s="114" t="s">
        <v>79</v>
      </c>
      <c r="L1225" s="114" t="s">
        <v>79</v>
      </c>
      <c r="M1225" s="114" t="s">
        <v>79</v>
      </c>
      <c r="N1225" s="114" t="s">
        <v>79</v>
      </c>
      <c r="O1225" s="114" t="s">
        <v>79</v>
      </c>
      <c r="P1225" s="114" t="s">
        <v>79</v>
      </c>
      <c r="Q1225" s="114" t="s">
        <v>79</v>
      </c>
      <c r="R1225" s="114" t="s">
        <v>79</v>
      </c>
      <c r="S1225" s="114" t="s">
        <v>79</v>
      </c>
      <c r="T1225" s="114" t="s">
        <v>79</v>
      </c>
      <c r="U1225" s="114" t="s">
        <v>79</v>
      </c>
      <c r="V1225" s="114" t="s">
        <v>79</v>
      </c>
      <c r="W1225" s="114" t="s">
        <v>79</v>
      </c>
      <c r="X1225" s="108"/>
      <c r="Y1225" s="108"/>
      <c r="Z1225" s="108"/>
      <c r="AA1225" s="108"/>
      <c r="AB1225" s="93">
        <f>IFERROR(VLOOKUP(K1225,'Վարկանիշային չափորոշիչներ'!$G$6:$GE$68,4,FALSE),0)</f>
        <v>0</v>
      </c>
      <c r="AC1225" s="93">
        <f>IFERROR(VLOOKUP(L1225,'Վարկանիշային չափորոշիչներ'!$G$6:$GE$68,4,FALSE),0)</f>
        <v>0</v>
      </c>
      <c r="AD1225" s="93">
        <f>IFERROR(VLOOKUP(M1225,'Վարկանիշային չափորոշիչներ'!$G$6:$GE$68,4,FALSE),0)</f>
        <v>0</v>
      </c>
      <c r="AE1225" s="93">
        <f>IFERROR(VLOOKUP(N1225,'Վարկանիշային չափորոշիչներ'!$G$6:$GE$68,4,FALSE),0)</f>
        <v>0</v>
      </c>
      <c r="AF1225" s="93">
        <f>IFERROR(VLOOKUP(O1225,'Վարկանիշային չափորոշիչներ'!$G$6:$GE$68,4,FALSE),0)</f>
        <v>0</v>
      </c>
      <c r="AG1225" s="93">
        <f>IFERROR(VLOOKUP(P1225,'Վարկանիշային չափորոշիչներ'!$G$6:$GE$68,4,FALSE),0)</f>
        <v>0</v>
      </c>
      <c r="AH1225" s="93">
        <f>IFERROR(VLOOKUP(Q1225,'Վարկանիշային չափորոշիչներ'!$G$6:$GE$68,4,FALSE),0)</f>
        <v>0</v>
      </c>
      <c r="AI1225" s="93">
        <f>IFERROR(VLOOKUP(R1225,'Վարկանիշային չափորոշիչներ'!$G$6:$GE$68,4,FALSE),0)</f>
        <v>0</v>
      </c>
      <c r="AJ1225" s="93">
        <f>IFERROR(VLOOKUP(S1225,'Վարկանիշային չափորոշիչներ'!$G$6:$GE$68,4,FALSE),0)</f>
        <v>0</v>
      </c>
      <c r="AK1225" s="93">
        <f>IFERROR(VLOOKUP(T1225,'Վարկանիշային չափորոշիչներ'!$G$6:$GE$68,4,FALSE),0)</f>
        <v>0</v>
      </c>
      <c r="AL1225" s="93">
        <f>IFERROR(VLOOKUP(U1225,'Վարկանիշային չափորոշիչներ'!$G$6:$GE$68,4,FALSE),0)</f>
        <v>0</v>
      </c>
      <c r="AM1225" s="93">
        <f>IFERROR(VLOOKUP(V1225,'Վարկանիշային չափորոշիչներ'!$G$6:$GE$68,4,FALSE),0)</f>
        <v>0</v>
      </c>
      <c r="AN1225" s="93">
        <f t="shared" si="318"/>
        <v>0</v>
      </c>
    </row>
    <row r="1226" spans="1:40" outlineLevel="2">
      <c r="A1226" s="239">
        <v>1054</v>
      </c>
      <c r="B1226" s="239">
        <v>11001</v>
      </c>
      <c r="C1226" s="333" t="s">
        <v>1278</v>
      </c>
      <c r="D1226" s="247"/>
      <c r="E1226" s="247"/>
      <c r="F1226" s="241"/>
      <c r="G1226" s="242"/>
      <c r="H1226" s="242"/>
      <c r="I1226" s="112"/>
      <c r="J1226" s="112"/>
      <c r="K1226" s="94"/>
      <c r="L1226" s="94"/>
      <c r="M1226" s="94"/>
      <c r="N1226" s="94"/>
      <c r="O1226" s="94"/>
      <c r="P1226" s="94"/>
      <c r="Q1226" s="94"/>
      <c r="R1226" s="94"/>
      <c r="S1226" s="94"/>
      <c r="T1226" s="94"/>
      <c r="U1226" s="94"/>
      <c r="V1226" s="94"/>
      <c r="W1226" s="93">
        <f>AN1226</f>
        <v>0</v>
      </c>
      <c r="X1226" s="108"/>
      <c r="Y1226" s="108"/>
      <c r="Z1226" s="108"/>
      <c r="AA1226" s="108"/>
      <c r="AB1226" s="93">
        <f>IFERROR(VLOOKUP(K1226,'Վարկանիշային չափորոշիչներ'!$G$6:$GE$68,4,FALSE),0)</f>
        <v>0</v>
      </c>
      <c r="AC1226" s="93">
        <f>IFERROR(VLOOKUP(L1226,'Վարկանիշային չափորոշիչներ'!$G$6:$GE$68,4,FALSE),0)</f>
        <v>0</v>
      </c>
      <c r="AD1226" s="93">
        <f>IFERROR(VLOOKUP(M1226,'Վարկանիշային չափորոշիչներ'!$G$6:$GE$68,4,FALSE),0)</f>
        <v>0</v>
      </c>
      <c r="AE1226" s="93">
        <f>IFERROR(VLOOKUP(N1226,'Վարկանիշային չափորոշիչներ'!$G$6:$GE$68,4,FALSE),0)</f>
        <v>0</v>
      </c>
      <c r="AF1226" s="93">
        <f>IFERROR(VLOOKUP(O1226,'Վարկանիշային չափորոշիչներ'!$G$6:$GE$68,4,FALSE),0)</f>
        <v>0</v>
      </c>
      <c r="AG1226" s="93">
        <f>IFERROR(VLOOKUP(P1226,'Վարկանիշային չափորոշիչներ'!$G$6:$GE$68,4,FALSE),0)</f>
        <v>0</v>
      </c>
      <c r="AH1226" s="93">
        <f>IFERROR(VLOOKUP(Q1226,'Վարկանիշային չափորոշիչներ'!$G$6:$GE$68,4,FALSE),0)</f>
        <v>0</v>
      </c>
      <c r="AI1226" s="93">
        <f>IFERROR(VLOOKUP(R1226,'Վարկանիշային չափորոշիչներ'!$G$6:$GE$68,4,FALSE),0)</f>
        <v>0</v>
      </c>
      <c r="AJ1226" s="93">
        <f>IFERROR(VLOOKUP(S1226,'Վարկանիշային չափորոշիչներ'!$G$6:$GE$68,4,FALSE),0)</f>
        <v>0</v>
      </c>
      <c r="AK1226" s="93">
        <f>IFERROR(VLOOKUP(T1226,'Վարկանիշային չափորոշիչներ'!$G$6:$GE$68,4,FALSE),0)</f>
        <v>0</v>
      </c>
      <c r="AL1226" s="93">
        <f>IFERROR(VLOOKUP(U1226,'Վարկանիշային չափորոշիչներ'!$G$6:$GE$68,4,FALSE),0)</f>
        <v>0</v>
      </c>
      <c r="AM1226" s="93">
        <f>IFERROR(VLOOKUP(V1226,'Վարկանիշային չափորոշիչներ'!$G$6:$GE$68,4,FALSE),0)</f>
        <v>0</v>
      </c>
      <c r="AN1226" s="93">
        <f t="shared" si="318"/>
        <v>0</v>
      </c>
    </row>
    <row r="1227" spans="1:40" ht="24" outlineLevel="2">
      <c r="A1227" s="239">
        <v>1054</v>
      </c>
      <c r="B1227" s="239">
        <v>31001</v>
      </c>
      <c r="C1227" s="333" t="s">
        <v>1279</v>
      </c>
      <c r="D1227" s="247"/>
      <c r="E1227" s="247"/>
      <c r="F1227" s="241"/>
      <c r="G1227" s="242"/>
      <c r="H1227" s="242"/>
      <c r="I1227" s="112"/>
      <c r="J1227" s="112"/>
      <c r="K1227" s="94"/>
      <c r="L1227" s="94"/>
      <c r="M1227" s="94"/>
      <c r="N1227" s="94"/>
      <c r="O1227" s="94"/>
      <c r="P1227" s="94"/>
      <c r="Q1227" s="94"/>
      <c r="R1227" s="94"/>
      <c r="S1227" s="94"/>
      <c r="T1227" s="94"/>
      <c r="U1227" s="94"/>
      <c r="V1227" s="94"/>
      <c r="W1227" s="93">
        <f>AN1227</f>
        <v>0</v>
      </c>
      <c r="X1227" s="108"/>
      <c r="Y1227" s="108"/>
      <c r="Z1227" s="108"/>
      <c r="AA1227" s="108"/>
      <c r="AB1227" s="93">
        <f>IFERROR(VLOOKUP(K1227,'Վարկանիշային չափորոշիչներ'!$G$6:$GE$68,4,FALSE),0)</f>
        <v>0</v>
      </c>
      <c r="AC1227" s="93">
        <f>IFERROR(VLOOKUP(L1227,'Վարկանիշային չափորոշիչներ'!$G$6:$GE$68,4,FALSE),0)</f>
        <v>0</v>
      </c>
      <c r="AD1227" s="93">
        <f>IFERROR(VLOOKUP(M1227,'Վարկանիշային չափորոշիչներ'!$G$6:$GE$68,4,FALSE),0)</f>
        <v>0</v>
      </c>
      <c r="AE1227" s="93">
        <f>IFERROR(VLOOKUP(N1227,'Վարկանիշային չափորոշիչներ'!$G$6:$GE$68,4,FALSE),0)</f>
        <v>0</v>
      </c>
      <c r="AF1227" s="93">
        <f>IFERROR(VLOOKUP(O1227,'Վարկանիշային չափորոշիչներ'!$G$6:$GE$68,4,FALSE),0)</f>
        <v>0</v>
      </c>
      <c r="AG1227" s="93">
        <f>IFERROR(VLOOKUP(P1227,'Վարկանիշային չափորոշիչներ'!$G$6:$GE$68,4,FALSE),0)</f>
        <v>0</v>
      </c>
      <c r="AH1227" s="93">
        <f>IFERROR(VLOOKUP(Q1227,'Վարկանիշային չափորոշիչներ'!$G$6:$GE$68,4,FALSE),0)</f>
        <v>0</v>
      </c>
      <c r="AI1227" s="93">
        <f>IFERROR(VLOOKUP(R1227,'Վարկանիշային չափորոշիչներ'!$G$6:$GE$68,4,FALSE),0)</f>
        <v>0</v>
      </c>
      <c r="AJ1227" s="93">
        <f>IFERROR(VLOOKUP(S1227,'Վարկանիշային չափորոշիչներ'!$G$6:$GE$68,4,FALSE),0)</f>
        <v>0</v>
      </c>
      <c r="AK1227" s="93">
        <f>IFERROR(VLOOKUP(T1227,'Վարկանիշային չափորոշիչներ'!$G$6:$GE$68,4,FALSE),0)</f>
        <v>0</v>
      </c>
      <c r="AL1227" s="93">
        <f>IFERROR(VLOOKUP(U1227,'Վարկանիշային չափորոշիչներ'!$G$6:$GE$68,4,FALSE),0)</f>
        <v>0</v>
      </c>
      <c r="AM1227" s="93">
        <f>IFERROR(VLOOKUP(V1227,'Վարկանիշային չափորոշիչներ'!$G$6:$GE$68,4,FALSE),0)</f>
        <v>0</v>
      </c>
      <c r="AN1227" s="93">
        <f t="shared" si="318"/>
        <v>0</v>
      </c>
    </row>
    <row r="1228" spans="1:40" outlineLevel="1">
      <c r="A1228" s="243">
        <v>9999</v>
      </c>
      <c r="B1228" s="239"/>
      <c r="C1228" s="333" t="s">
        <v>104</v>
      </c>
      <c r="D1228" s="240"/>
      <c r="E1228" s="240"/>
      <c r="F1228" s="241"/>
      <c r="G1228" s="242"/>
      <c r="H1228" s="242"/>
      <c r="I1228" s="112"/>
      <c r="J1228" s="112"/>
      <c r="K1228" s="94"/>
      <c r="L1228" s="94"/>
      <c r="M1228" s="94"/>
      <c r="N1228" s="94"/>
      <c r="O1228" s="94"/>
      <c r="P1228" s="94"/>
      <c r="Q1228" s="94"/>
      <c r="R1228" s="94"/>
      <c r="S1228" s="94"/>
      <c r="T1228" s="94"/>
      <c r="U1228" s="94"/>
      <c r="V1228" s="94"/>
      <c r="W1228" s="93">
        <f>AN1228</f>
        <v>0</v>
      </c>
      <c r="X1228" s="108"/>
      <c r="Y1228" s="108"/>
      <c r="Z1228" s="108"/>
      <c r="AA1228" s="108"/>
      <c r="AB1228" s="93">
        <f>IFERROR(VLOOKUP(K1228,'Վարկանիշային չափորոշիչներ'!$G$6:$GE$68,4,FALSE),0)</f>
        <v>0</v>
      </c>
      <c r="AC1228" s="93">
        <f>IFERROR(VLOOKUP(L1228,'Վարկանիշային չափորոշիչներ'!$G$6:$GE$68,4,FALSE),0)</f>
        <v>0</v>
      </c>
      <c r="AD1228" s="93">
        <f>IFERROR(VLOOKUP(M1228,'Վարկանիշային չափորոշիչներ'!$G$6:$GE$68,4,FALSE),0)</f>
        <v>0</v>
      </c>
      <c r="AE1228" s="93">
        <f>IFERROR(VLOOKUP(N1228,'Վարկանիշային չափորոշիչներ'!$G$6:$GE$68,4,FALSE),0)</f>
        <v>0</v>
      </c>
      <c r="AF1228" s="93">
        <f>IFERROR(VLOOKUP(O1228,'Վարկանիշային չափորոշիչներ'!$G$6:$GE$68,4,FALSE),0)</f>
        <v>0</v>
      </c>
      <c r="AG1228" s="93">
        <f>IFERROR(VLOOKUP(P1228,'Վարկանիշային չափորոշիչներ'!$G$6:$GE$68,4,FALSE),0)</f>
        <v>0</v>
      </c>
      <c r="AH1228" s="93">
        <f>IFERROR(VLOOKUP(Q1228,'Վարկանիշային չափորոշիչներ'!$G$6:$GE$68,4,FALSE),0)</f>
        <v>0</v>
      </c>
      <c r="AI1228" s="93">
        <f>IFERROR(VLOOKUP(R1228,'Վարկանիշային չափորոշիչներ'!$G$6:$GE$68,4,FALSE),0)</f>
        <v>0</v>
      </c>
      <c r="AJ1228" s="93">
        <f>IFERROR(VLOOKUP(S1228,'Վարկանիշային չափորոշիչներ'!$G$6:$GE$68,4,FALSE),0)</f>
        <v>0</v>
      </c>
      <c r="AK1228" s="93">
        <f>IFERROR(VLOOKUP(T1228,'Վարկանիշային չափորոշիչներ'!$G$6:$GE$68,4,FALSE),0)</f>
        <v>0</v>
      </c>
      <c r="AL1228" s="93">
        <f>IFERROR(VLOOKUP(U1228,'Վարկանիշային չափորոշիչներ'!$G$6:$GE$68,4,FALSE),0)</f>
        <v>0</v>
      </c>
      <c r="AM1228" s="93">
        <f>IFERROR(VLOOKUP(V1228,'Վարկանիշային չափորոշիչներ'!$G$6:$GE$68,4,FALSE),0)</f>
        <v>0</v>
      </c>
      <c r="AN1228" s="93">
        <f t="shared" si="318"/>
        <v>0</v>
      </c>
    </row>
    <row r="1229" spans="1:40">
      <c r="A1229" s="244" t="s">
        <v>0</v>
      </c>
      <c r="B1229" s="283"/>
      <c r="C1229" s="367" t="s">
        <v>1280</v>
      </c>
      <c r="D1229" s="245">
        <f>+D1230</f>
        <v>0</v>
      </c>
      <c r="E1229" s="245">
        <f>+E1230</f>
        <v>0</v>
      </c>
      <c r="F1229" s="246">
        <f t="shared" ref="F1229:H1229" si="321">+F1230</f>
        <v>0</v>
      </c>
      <c r="G1229" s="246">
        <f t="shared" si="321"/>
        <v>0</v>
      </c>
      <c r="H1229" s="246">
        <f t="shared" si="321"/>
        <v>0</v>
      </c>
      <c r="I1229" s="113" t="s">
        <v>79</v>
      </c>
      <c r="J1229" s="113" t="s">
        <v>79</v>
      </c>
      <c r="K1229" s="113" t="s">
        <v>79</v>
      </c>
      <c r="L1229" s="113" t="s">
        <v>79</v>
      </c>
      <c r="M1229" s="113" t="s">
        <v>79</v>
      </c>
      <c r="N1229" s="113" t="s">
        <v>79</v>
      </c>
      <c r="O1229" s="113" t="s">
        <v>79</v>
      </c>
      <c r="P1229" s="113" t="s">
        <v>79</v>
      </c>
      <c r="Q1229" s="113" t="s">
        <v>79</v>
      </c>
      <c r="R1229" s="113" t="s">
        <v>79</v>
      </c>
      <c r="S1229" s="113" t="s">
        <v>79</v>
      </c>
      <c r="T1229" s="113" t="s">
        <v>79</v>
      </c>
      <c r="U1229" s="113" t="s">
        <v>79</v>
      </c>
      <c r="V1229" s="113" t="s">
        <v>79</v>
      </c>
      <c r="W1229" s="113" t="s">
        <v>79</v>
      </c>
      <c r="X1229" s="108"/>
      <c r="Y1229" s="108"/>
      <c r="Z1229" s="108"/>
      <c r="AA1229" s="108"/>
      <c r="AB1229" s="93">
        <f>IFERROR(VLOOKUP(K1229,'Վարկանիշային չափորոշիչներ'!$G$6:$GE$68,4,FALSE),0)</f>
        <v>0</v>
      </c>
      <c r="AC1229" s="93">
        <f>IFERROR(VLOOKUP(L1229,'Վարկանիշային չափորոշիչներ'!$G$6:$GE$68,4,FALSE),0)</f>
        <v>0</v>
      </c>
      <c r="AD1229" s="93">
        <f>IFERROR(VLOOKUP(M1229,'Վարկանիշային չափորոշիչներ'!$G$6:$GE$68,4,FALSE),0)</f>
        <v>0</v>
      </c>
      <c r="AE1229" s="93">
        <f>IFERROR(VLOOKUP(N1229,'Վարկանիշային չափորոշիչներ'!$G$6:$GE$68,4,FALSE),0)</f>
        <v>0</v>
      </c>
      <c r="AF1229" s="93">
        <f>IFERROR(VLOOKUP(O1229,'Վարկանիշային չափորոշիչներ'!$G$6:$GE$68,4,FALSE),0)</f>
        <v>0</v>
      </c>
      <c r="AG1229" s="93">
        <f>IFERROR(VLOOKUP(P1229,'Վարկանիշային չափորոշիչներ'!$G$6:$GE$68,4,FALSE),0)</f>
        <v>0</v>
      </c>
      <c r="AH1229" s="93">
        <f>IFERROR(VLOOKUP(Q1229,'Վարկանիշային չափորոշիչներ'!$G$6:$GE$68,4,FALSE),0)</f>
        <v>0</v>
      </c>
      <c r="AI1229" s="93">
        <f>IFERROR(VLOOKUP(R1229,'Վարկանիշային չափորոշիչներ'!$G$6:$GE$68,4,FALSE),0)</f>
        <v>0</v>
      </c>
      <c r="AJ1229" s="93">
        <f>IFERROR(VLOOKUP(S1229,'Վարկանիշային չափորոշիչներ'!$G$6:$GE$68,4,FALSE),0)</f>
        <v>0</v>
      </c>
      <c r="AK1229" s="93">
        <f>IFERROR(VLOOKUP(T1229,'Վարկանիշային չափորոշիչներ'!$G$6:$GE$68,4,FALSE),0)</f>
        <v>0</v>
      </c>
      <c r="AL1229" s="93">
        <f>IFERROR(VLOOKUP(U1229,'Վարկանիշային չափորոշիչներ'!$G$6:$GE$68,4,FALSE),0)</f>
        <v>0</v>
      </c>
      <c r="AM1229" s="93">
        <f>IFERROR(VLOOKUP(V1229,'Վարկանիշային չափորոշիչներ'!$G$6:$GE$68,4,FALSE),0)</f>
        <v>0</v>
      </c>
      <c r="AN1229" s="93">
        <f t="shared" si="318"/>
        <v>0</v>
      </c>
    </row>
    <row r="1230" spans="1:40" outlineLevel="1">
      <c r="A1230" s="236">
        <v>1036</v>
      </c>
      <c r="B1230" s="283"/>
      <c r="C1230" s="366" t="s">
        <v>1281</v>
      </c>
      <c r="D1230" s="237">
        <f>SUM(D1231:D1236)</f>
        <v>0</v>
      </c>
      <c r="E1230" s="237">
        <f>SUM(E1231:E1236)</f>
        <v>0</v>
      </c>
      <c r="F1230" s="238">
        <f t="shared" ref="F1230:H1230" si="322">SUM(F1231:F1236)</f>
        <v>0</v>
      </c>
      <c r="G1230" s="238">
        <f t="shared" si="322"/>
        <v>0</v>
      </c>
      <c r="H1230" s="238">
        <f t="shared" si="322"/>
        <v>0</v>
      </c>
      <c r="I1230" s="114" t="s">
        <v>79</v>
      </c>
      <c r="J1230" s="114" t="s">
        <v>79</v>
      </c>
      <c r="K1230" s="114" t="s">
        <v>79</v>
      </c>
      <c r="L1230" s="114" t="s">
        <v>79</v>
      </c>
      <c r="M1230" s="114" t="s">
        <v>79</v>
      </c>
      <c r="N1230" s="114" t="s">
        <v>79</v>
      </c>
      <c r="O1230" s="114" t="s">
        <v>79</v>
      </c>
      <c r="P1230" s="114" t="s">
        <v>79</v>
      </c>
      <c r="Q1230" s="114" t="s">
        <v>79</v>
      </c>
      <c r="R1230" s="114" t="s">
        <v>79</v>
      </c>
      <c r="S1230" s="114" t="s">
        <v>79</v>
      </c>
      <c r="T1230" s="114" t="s">
        <v>79</v>
      </c>
      <c r="U1230" s="114" t="s">
        <v>79</v>
      </c>
      <c r="V1230" s="114" t="s">
        <v>79</v>
      </c>
      <c r="W1230" s="114" t="s">
        <v>79</v>
      </c>
      <c r="X1230" s="108"/>
      <c r="Y1230" s="108"/>
      <c r="Z1230" s="108"/>
      <c r="AA1230" s="108"/>
      <c r="AB1230" s="93">
        <f>IFERROR(VLOOKUP(K1230,'Վարկանիշային չափորոշիչներ'!$G$6:$GE$68,4,FALSE),0)</f>
        <v>0</v>
      </c>
      <c r="AC1230" s="93">
        <f>IFERROR(VLOOKUP(L1230,'Վարկանիշային չափորոշիչներ'!$G$6:$GE$68,4,FALSE),0)</f>
        <v>0</v>
      </c>
      <c r="AD1230" s="93">
        <f>IFERROR(VLOOKUP(M1230,'Վարկանիշային չափորոշիչներ'!$G$6:$GE$68,4,FALSE),0)</f>
        <v>0</v>
      </c>
      <c r="AE1230" s="93">
        <f>IFERROR(VLOOKUP(N1230,'Վարկանիշային չափորոշիչներ'!$G$6:$GE$68,4,FALSE),0)</f>
        <v>0</v>
      </c>
      <c r="AF1230" s="93">
        <f>IFERROR(VLOOKUP(O1230,'Վարկանիշային չափորոշիչներ'!$G$6:$GE$68,4,FALSE),0)</f>
        <v>0</v>
      </c>
      <c r="AG1230" s="93">
        <f>IFERROR(VLOOKUP(P1230,'Վարկանիշային չափորոշիչներ'!$G$6:$GE$68,4,FALSE),0)</f>
        <v>0</v>
      </c>
      <c r="AH1230" s="93">
        <f>IFERROR(VLOOKUP(Q1230,'Վարկանիշային չափորոշիչներ'!$G$6:$GE$68,4,FALSE),0)</f>
        <v>0</v>
      </c>
      <c r="AI1230" s="93">
        <f>IFERROR(VLOOKUP(R1230,'Վարկանիշային չափորոշիչներ'!$G$6:$GE$68,4,FALSE),0)</f>
        <v>0</v>
      </c>
      <c r="AJ1230" s="93">
        <f>IFERROR(VLOOKUP(S1230,'Վարկանիշային չափորոշիչներ'!$G$6:$GE$68,4,FALSE),0)</f>
        <v>0</v>
      </c>
      <c r="AK1230" s="93">
        <f>IFERROR(VLOOKUP(T1230,'Վարկանիշային չափորոշիչներ'!$G$6:$GE$68,4,FALSE),0)</f>
        <v>0</v>
      </c>
      <c r="AL1230" s="93">
        <f>IFERROR(VLOOKUP(U1230,'Վարկանիշային չափորոշիչներ'!$G$6:$GE$68,4,FALSE),0)</f>
        <v>0</v>
      </c>
      <c r="AM1230" s="93">
        <f>IFERROR(VLOOKUP(V1230,'Վարկանիշային չափորոշիչներ'!$G$6:$GE$68,4,FALSE),0)</f>
        <v>0</v>
      </c>
      <c r="AN1230" s="93">
        <f t="shared" si="318"/>
        <v>0</v>
      </c>
    </row>
    <row r="1231" spans="1:40" s="44" customFormat="1" outlineLevel="2">
      <c r="A1231" s="239">
        <v>1036</v>
      </c>
      <c r="B1231" s="239">
        <v>11001</v>
      </c>
      <c r="C1231" s="333" t="s">
        <v>1282</v>
      </c>
      <c r="D1231" s="240"/>
      <c r="E1231" s="240"/>
      <c r="F1231" s="242"/>
      <c r="G1231" s="242"/>
      <c r="H1231" s="242"/>
      <c r="I1231" s="112"/>
      <c r="J1231" s="112"/>
      <c r="K1231" s="94"/>
      <c r="L1231" s="94"/>
      <c r="M1231" s="94"/>
      <c r="N1231" s="94"/>
      <c r="O1231" s="94"/>
      <c r="P1231" s="94"/>
      <c r="Q1231" s="94"/>
      <c r="R1231" s="94"/>
      <c r="S1231" s="94"/>
      <c r="T1231" s="94"/>
      <c r="U1231" s="94"/>
      <c r="V1231" s="94"/>
      <c r="W1231" s="93">
        <f t="shared" ref="W1231:W1236" si="323">AN1231</f>
        <v>0</v>
      </c>
      <c r="X1231" s="124"/>
      <c r="Y1231" s="124"/>
      <c r="Z1231" s="124"/>
      <c r="AA1231" s="124"/>
      <c r="AB1231" s="93">
        <f>IFERROR(VLOOKUP(K1231,'Վարկանիշային չափորոշիչներ'!$G$6:$GE$68,4,FALSE),0)</f>
        <v>0</v>
      </c>
      <c r="AC1231" s="93">
        <f>IFERROR(VLOOKUP(L1231,'Վարկանիշային չափորոշիչներ'!$G$6:$GE$68,4,FALSE),0)</f>
        <v>0</v>
      </c>
      <c r="AD1231" s="93">
        <f>IFERROR(VLOOKUP(M1231,'Վարկանիշային չափորոշիչներ'!$G$6:$GE$68,4,FALSE),0)</f>
        <v>0</v>
      </c>
      <c r="AE1231" s="93">
        <f>IFERROR(VLOOKUP(N1231,'Վարկանիշային չափորոշիչներ'!$G$6:$GE$68,4,FALSE),0)</f>
        <v>0</v>
      </c>
      <c r="AF1231" s="93">
        <f>IFERROR(VLOOKUP(O1231,'Վարկանիշային չափորոշիչներ'!$G$6:$GE$68,4,FALSE),0)</f>
        <v>0</v>
      </c>
      <c r="AG1231" s="93">
        <f>IFERROR(VLOOKUP(P1231,'Վարկանիշային չափորոշիչներ'!$G$6:$GE$68,4,FALSE),0)</f>
        <v>0</v>
      </c>
      <c r="AH1231" s="93">
        <f>IFERROR(VLOOKUP(Q1231,'Վարկանիշային չափորոշիչներ'!$G$6:$GE$68,4,FALSE),0)</f>
        <v>0</v>
      </c>
      <c r="AI1231" s="93">
        <f>IFERROR(VLOOKUP(R1231,'Վարկանիշային չափորոշիչներ'!$G$6:$GE$68,4,FALSE),0)</f>
        <v>0</v>
      </c>
      <c r="AJ1231" s="93">
        <f>IFERROR(VLOOKUP(S1231,'Վարկանիշային չափորոշիչներ'!$G$6:$GE$68,4,FALSE),0)</f>
        <v>0</v>
      </c>
      <c r="AK1231" s="93">
        <f>IFERROR(VLOOKUP(T1231,'Վարկանիշային չափորոշիչներ'!$G$6:$GE$68,4,FALSE),0)</f>
        <v>0</v>
      </c>
      <c r="AL1231" s="93">
        <f>IFERROR(VLOOKUP(U1231,'Վարկանիշային չափորոշիչներ'!$G$6:$GE$68,4,FALSE),0)</f>
        <v>0</v>
      </c>
      <c r="AM1231" s="93">
        <f>IFERROR(VLOOKUP(V1231,'Վարկանիշային չափորոշիչներ'!$G$6:$GE$68,4,FALSE),0)</f>
        <v>0</v>
      </c>
      <c r="AN1231" s="93">
        <f t="shared" si="318"/>
        <v>0</v>
      </c>
    </row>
    <row r="1232" spans="1:40" s="44" customFormat="1" outlineLevel="2">
      <c r="A1232" s="239">
        <v>1036</v>
      </c>
      <c r="B1232" s="239">
        <v>11002</v>
      </c>
      <c r="C1232" s="333" t="s">
        <v>1283</v>
      </c>
      <c r="D1232" s="240"/>
      <c r="E1232" s="240"/>
      <c r="F1232" s="241"/>
      <c r="G1232" s="242"/>
      <c r="H1232" s="242"/>
      <c r="I1232" s="112"/>
      <c r="J1232" s="112"/>
      <c r="K1232" s="94"/>
      <c r="L1232" s="94"/>
      <c r="M1232" s="94"/>
      <c r="N1232" s="94"/>
      <c r="O1232" s="94"/>
      <c r="P1232" s="94"/>
      <c r="Q1232" s="94"/>
      <c r="R1232" s="94"/>
      <c r="S1232" s="94"/>
      <c r="T1232" s="94"/>
      <c r="U1232" s="94"/>
      <c r="V1232" s="94"/>
      <c r="W1232" s="93">
        <f t="shared" si="323"/>
        <v>0</v>
      </c>
      <c r="X1232" s="124"/>
      <c r="Y1232" s="124"/>
      <c r="Z1232" s="124"/>
      <c r="AA1232" s="124"/>
      <c r="AB1232" s="93">
        <f>IFERROR(VLOOKUP(K1232,'Վարկանիշային չափորոշիչներ'!$G$6:$GE$68,4,FALSE),0)</f>
        <v>0</v>
      </c>
      <c r="AC1232" s="93">
        <f>IFERROR(VLOOKUP(L1232,'Վարկանիշային չափորոշիչներ'!$G$6:$GE$68,4,FALSE),0)</f>
        <v>0</v>
      </c>
      <c r="AD1232" s="93">
        <f>IFERROR(VLOOKUP(M1232,'Վարկանիշային չափորոշիչներ'!$G$6:$GE$68,4,FALSE),0)</f>
        <v>0</v>
      </c>
      <c r="AE1232" s="93">
        <f>IFERROR(VLOOKUP(N1232,'Վարկանիշային չափորոշիչներ'!$G$6:$GE$68,4,FALSE),0)</f>
        <v>0</v>
      </c>
      <c r="AF1232" s="93">
        <f>IFERROR(VLOOKUP(O1232,'Վարկանիշային չափորոշիչներ'!$G$6:$GE$68,4,FALSE),0)</f>
        <v>0</v>
      </c>
      <c r="AG1232" s="93">
        <f>IFERROR(VLOOKUP(P1232,'Վարկանիշային չափորոշիչներ'!$G$6:$GE$68,4,FALSE),0)</f>
        <v>0</v>
      </c>
      <c r="AH1232" s="93">
        <f>IFERROR(VLOOKUP(Q1232,'Վարկանիշային չափորոշիչներ'!$G$6:$GE$68,4,FALSE),0)</f>
        <v>0</v>
      </c>
      <c r="AI1232" s="93">
        <f>IFERROR(VLOOKUP(R1232,'Վարկանիշային չափորոշիչներ'!$G$6:$GE$68,4,FALSE),0)</f>
        <v>0</v>
      </c>
      <c r="AJ1232" s="93">
        <f>IFERROR(VLOOKUP(S1232,'Վարկանիշային չափորոշիչներ'!$G$6:$GE$68,4,FALSE),0)</f>
        <v>0</v>
      </c>
      <c r="AK1232" s="93">
        <f>IFERROR(VLOOKUP(T1232,'Վարկանիշային չափորոշիչներ'!$G$6:$GE$68,4,FALSE),0)</f>
        <v>0</v>
      </c>
      <c r="AL1232" s="93">
        <f>IFERROR(VLOOKUP(U1232,'Վարկանիշային չափորոշիչներ'!$G$6:$GE$68,4,FALSE),0)</f>
        <v>0</v>
      </c>
      <c r="AM1232" s="93">
        <f>IFERROR(VLOOKUP(V1232,'Վարկանիշային չափորոշիչներ'!$G$6:$GE$68,4,FALSE),0)</f>
        <v>0</v>
      </c>
      <c r="AN1232" s="93">
        <f t="shared" si="318"/>
        <v>0</v>
      </c>
    </row>
    <row r="1233" spans="1:40" s="44" customFormat="1" outlineLevel="2">
      <c r="A1233" s="239">
        <v>1036</v>
      </c>
      <c r="B1233" s="239">
        <v>31001</v>
      </c>
      <c r="C1233" s="333" t="s">
        <v>1284</v>
      </c>
      <c r="D1233" s="240"/>
      <c r="E1233" s="240"/>
      <c r="F1233" s="242"/>
      <c r="G1233" s="242"/>
      <c r="H1233" s="242"/>
      <c r="I1233" s="112"/>
      <c r="J1233" s="112"/>
      <c r="K1233" s="94"/>
      <c r="L1233" s="94"/>
      <c r="M1233" s="94"/>
      <c r="N1233" s="94"/>
      <c r="O1233" s="94"/>
      <c r="P1233" s="94"/>
      <c r="Q1233" s="94"/>
      <c r="R1233" s="94"/>
      <c r="S1233" s="94"/>
      <c r="T1233" s="94"/>
      <c r="U1233" s="94"/>
      <c r="V1233" s="94"/>
      <c r="W1233" s="93">
        <f t="shared" si="323"/>
        <v>0</v>
      </c>
      <c r="X1233" s="124"/>
      <c r="Y1233" s="124"/>
      <c r="Z1233" s="124"/>
      <c r="AA1233" s="124"/>
      <c r="AB1233" s="93">
        <f>IFERROR(VLOOKUP(K1233,'Վարկանիշային չափորոշիչներ'!$G$6:$GE$68,4,FALSE),0)</f>
        <v>0</v>
      </c>
      <c r="AC1233" s="93">
        <f>IFERROR(VLOOKUP(L1233,'Վարկանիշային չափորոշիչներ'!$G$6:$GE$68,4,FALSE),0)</f>
        <v>0</v>
      </c>
      <c r="AD1233" s="93">
        <f>IFERROR(VLOOKUP(M1233,'Վարկանիշային չափորոշիչներ'!$G$6:$GE$68,4,FALSE),0)</f>
        <v>0</v>
      </c>
      <c r="AE1233" s="93">
        <f>IFERROR(VLOOKUP(N1233,'Վարկանիշային չափորոշիչներ'!$G$6:$GE$68,4,FALSE),0)</f>
        <v>0</v>
      </c>
      <c r="AF1233" s="93">
        <f>IFERROR(VLOOKUP(O1233,'Վարկանիշային չափորոշիչներ'!$G$6:$GE$68,4,FALSE),0)</f>
        <v>0</v>
      </c>
      <c r="AG1233" s="93">
        <f>IFERROR(VLOOKUP(P1233,'Վարկանիշային չափորոշիչներ'!$G$6:$GE$68,4,FALSE),0)</f>
        <v>0</v>
      </c>
      <c r="AH1233" s="93">
        <f>IFERROR(VLOOKUP(Q1233,'Վարկանիշային չափորոշիչներ'!$G$6:$GE$68,4,FALSE),0)</f>
        <v>0</v>
      </c>
      <c r="AI1233" s="93">
        <f>IFERROR(VLOOKUP(R1233,'Վարկանիշային չափորոշիչներ'!$G$6:$GE$68,4,FALSE),0)</f>
        <v>0</v>
      </c>
      <c r="AJ1233" s="93">
        <f>IFERROR(VLOOKUP(S1233,'Վարկանիշային չափորոշիչներ'!$G$6:$GE$68,4,FALSE),0)</f>
        <v>0</v>
      </c>
      <c r="AK1233" s="93">
        <f>IFERROR(VLOOKUP(T1233,'Վարկանիշային չափորոշիչներ'!$G$6:$GE$68,4,FALSE),0)</f>
        <v>0</v>
      </c>
      <c r="AL1233" s="93">
        <f>IFERROR(VLOOKUP(U1233,'Վարկանիշային չափորոշիչներ'!$G$6:$GE$68,4,FALSE),0)</f>
        <v>0</v>
      </c>
      <c r="AM1233" s="93">
        <f>IFERROR(VLOOKUP(V1233,'Վարկանիշային չափորոշիչներ'!$G$6:$GE$68,4,FALSE),0)</f>
        <v>0</v>
      </c>
      <c r="AN1233" s="93">
        <f t="shared" si="318"/>
        <v>0</v>
      </c>
    </row>
    <row r="1234" spans="1:40" s="44" customFormat="1" outlineLevel="2">
      <c r="A1234" s="239">
        <v>1036</v>
      </c>
      <c r="B1234" s="239">
        <v>31002</v>
      </c>
      <c r="C1234" s="333" t="s">
        <v>1285</v>
      </c>
      <c r="D1234" s="240"/>
      <c r="E1234" s="240"/>
      <c r="F1234" s="242"/>
      <c r="G1234" s="242"/>
      <c r="H1234" s="242"/>
      <c r="I1234" s="112"/>
      <c r="J1234" s="112"/>
      <c r="K1234" s="94"/>
      <c r="L1234" s="94"/>
      <c r="M1234" s="94"/>
      <c r="N1234" s="94"/>
      <c r="O1234" s="94"/>
      <c r="P1234" s="94"/>
      <c r="Q1234" s="94"/>
      <c r="R1234" s="94"/>
      <c r="S1234" s="94"/>
      <c r="T1234" s="94"/>
      <c r="U1234" s="94"/>
      <c r="V1234" s="94"/>
      <c r="W1234" s="93">
        <f t="shared" si="323"/>
        <v>0</v>
      </c>
      <c r="X1234" s="124"/>
      <c r="Y1234" s="124"/>
      <c r="Z1234" s="124"/>
      <c r="AA1234" s="124"/>
      <c r="AB1234" s="93">
        <f>IFERROR(VLOOKUP(K1234,'Վարկանիշային չափորոշիչներ'!$G$6:$GE$68,4,FALSE),0)</f>
        <v>0</v>
      </c>
      <c r="AC1234" s="93">
        <f>IFERROR(VLOOKUP(L1234,'Վարկանիշային չափորոշիչներ'!$G$6:$GE$68,4,FALSE),0)</f>
        <v>0</v>
      </c>
      <c r="AD1234" s="93">
        <f>IFERROR(VLOOKUP(M1234,'Վարկանիշային չափորոշիչներ'!$G$6:$GE$68,4,FALSE),0)</f>
        <v>0</v>
      </c>
      <c r="AE1234" s="93">
        <f>IFERROR(VLOOKUP(N1234,'Վարկանիշային չափորոշիչներ'!$G$6:$GE$68,4,FALSE),0)</f>
        <v>0</v>
      </c>
      <c r="AF1234" s="93">
        <f>IFERROR(VLOOKUP(O1234,'Վարկանիշային չափորոշիչներ'!$G$6:$GE$68,4,FALSE),0)</f>
        <v>0</v>
      </c>
      <c r="AG1234" s="93">
        <f>IFERROR(VLOOKUP(P1234,'Վարկանիշային չափորոշիչներ'!$G$6:$GE$68,4,FALSE),0)</f>
        <v>0</v>
      </c>
      <c r="AH1234" s="93">
        <f>IFERROR(VLOOKUP(Q1234,'Վարկանիշային չափորոշիչներ'!$G$6:$GE$68,4,FALSE),0)</f>
        <v>0</v>
      </c>
      <c r="AI1234" s="93">
        <f>IFERROR(VLOOKUP(R1234,'Վարկանիշային չափորոշիչներ'!$G$6:$GE$68,4,FALSE),0)</f>
        <v>0</v>
      </c>
      <c r="AJ1234" s="93">
        <f>IFERROR(VLOOKUP(S1234,'Վարկանիշային չափորոշիչներ'!$G$6:$GE$68,4,FALSE),0)</f>
        <v>0</v>
      </c>
      <c r="AK1234" s="93">
        <f>IFERROR(VLOOKUP(T1234,'Վարկանիշային չափորոշիչներ'!$G$6:$GE$68,4,FALSE),0)</f>
        <v>0</v>
      </c>
      <c r="AL1234" s="93">
        <f>IFERROR(VLOOKUP(U1234,'Վարկանիշային չափորոշիչներ'!$G$6:$GE$68,4,FALSE),0)</f>
        <v>0</v>
      </c>
      <c r="AM1234" s="93">
        <f>IFERROR(VLOOKUP(V1234,'Վարկանիշային չափորոշիչներ'!$G$6:$GE$68,4,FALSE),0)</f>
        <v>0</v>
      </c>
      <c r="AN1234" s="93">
        <f t="shared" si="318"/>
        <v>0</v>
      </c>
    </row>
    <row r="1235" spans="1:40" s="44" customFormat="1" outlineLevel="2">
      <c r="A1235" s="239">
        <v>1036</v>
      </c>
      <c r="B1235" s="239">
        <v>31003</v>
      </c>
      <c r="C1235" s="333" t="s">
        <v>1286</v>
      </c>
      <c r="D1235" s="240"/>
      <c r="E1235" s="240"/>
      <c r="F1235" s="241"/>
      <c r="G1235" s="242"/>
      <c r="H1235" s="242"/>
      <c r="I1235" s="112"/>
      <c r="J1235" s="112"/>
      <c r="K1235" s="94"/>
      <c r="L1235" s="94"/>
      <c r="M1235" s="94"/>
      <c r="N1235" s="94"/>
      <c r="O1235" s="94"/>
      <c r="P1235" s="94"/>
      <c r="Q1235" s="94"/>
      <c r="R1235" s="94"/>
      <c r="S1235" s="94"/>
      <c r="T1235" s="94"/>
      <c r="U1235" s="94"/>
      <c r="V1235" s="94"/>
      <c r="W1235" s="93">
        <f t="shared" si="323"/>
        <v>0</v>
      </c>
      <c r="X1235" s="124"/>
      <c r="Y1235" s="124"/>
      <c r="Z1235" s="124"/>
      <c r="AA1235" s="124"/>
      <c r="AB1235" s="93">
        <f>IFERROR(VLOOKUP(K1235,'Վարկանիշային չափորոշիչներ'!$G$6:$GE$68,4,FALSE),0)</f>
        <v>0</v>
      </c>
      <c r="AC1235" s="93">
        <f>IFERROR(VLOOKUP(L1235,'Վարկանիշային չափորոշիչներ'!$G$6:$GE$68,4,FALSE),0)</f>
        <v>0</v>
      </c>
      <c r="AD1235" s="93">
        <f>IFERROR(VLOOKUP(M1235,'Վարկանիշային չափորոշիչներ'!$G$6:$GE$68,4,FALSE),0)</f>
        <v>0</v>
      </c>
      <c r="AE1235" s="93">
        <f>IFERROR(VLOOKUP(N1235,'Վարկանիշային չափորոշիչներ'!$G$6:$GE$68,4,FALSE),0)</f>
        <v>0</v>
      </c>
      <c r="AF1235" s="93">
        <f>IFERROR(VLOOKUP(O1235,'Վարկանիշային չափորոշիչներ'!$G$6:$GE$68,4,FALSE),0)</f>
        <v>0</v>
      </c>
      <c r="AG1235" s="93">
        <f>IFERROR(VLOOKUP(P1235,'Վարկանիշային չափորոշիչներ'!$G$6:$GE$68,4,FALSE),0)</f>
        <v>0</v>
      </c>
      <c r="AH1235" s="93">
        <f>IFERROR(VLOOKUP(Q1235,'Վարկանիշային չափորոշիչներ'!$G$6:$GE$68,4,FALSE),0)</f>
        <v>0</v>
      </c>
      <c r="AI1235" s="93">
        <f>IFERROR(VLOOKUP(R1235,'Վարկանիշային չափորոշիչներ'!$G$6:$GE$68,4,FALSE),0)</f>
        <v>0</v>
      </c>
      <c r="AJ1235" s="93">
        <f>IFERROR(VLOOKUP(S1235,'Վարկանիշային չափորոշիչներ'!$G$6:$GE$68,4,FALSE),0)</f>
        <v>0</v>
      </c>
      <c r="AK1235" s="93">
        <f>IFERROR(VLOOKUP(T1235,'Վարկանիշային չափորոշիչներ'!$G$6:$GE$68,4,FALSE),0)</f>
        <v>0</v>
      </c>
      <c r="AL1235" s="93">
        <f>IFERROR(VLOOKUP(U1235,'Վարկանիշային չափորոշիչներ'!$G$6:$GE$68,4,FALSE),0)</f>
        <v>0</v>
      </c>
      <c r="AM1235" s="93">
        <f>IFERROR(VLOOKUP(V1235,'Վարկանիշային չափորոշիչներ'!$G$6:$GE$68,4,FALSE),0)</f>
        <v>0</v>
      </c>
      <c r="AN1235" s="93">
        <f t="shared" si="318"/>
        <v>0</v>
      </c>
    </row>
    <row r="1236" spans="1:40" s="44" customFormat="1" ht="24" outlineLevel="2">
      <c r="A1236" s="239">
        <v>1036</v>
      </c>
      <c r="B1236" s="239">
        <v>31004</v>
      </c>
      <c r="C1236" s="333" t="s">
        <v>1287</v>
      </c>
      <c r="D1236" s="240"/>
      <c r="E1236" s="240"/>
      <c r="F1236" s="242"/>
      <c r="G1236" s="242"/>
      <c r="H1236" s="242"/>
      <c r="I1236" s="112"/>
      <c r="J1236" s="112"/>
      <c r="K1236" s="94"/>
      <c r="L1236" s="94"/>
      <c r="M1236" s="94"/>
      <c r="N1236" s="94"/>
      <c r="O1236" s="94"/>
      <c r="P1236" s="94"/>
      <c r="Q1236" s="94"/>
      <c r="R1236" s="94"/>
      <c r="S1236" s="94"/>
      <c r="T1236" s="94"/>
      <c r="U1236" s="94"/>
      <c r="V1236" s="94"/>
      <c r="W1236" s="93">
        <f t="shared" si="323"/>
        <v>0</v>
      </c>
      <c r="X1236" s="124"/>
      <c r="Y1236" s="124"/>
      <c r="Z1236" s="124"/>
      <c r="AA1236" s="124"/>
      <c r="AB1236" s="93">
        <f>IFERROR(VLOOKUP(K1236,'Վարկանիշային չափորոշիչներ'!$G$6:$GE$68,4,FALSE),0)</f>
        <v>0</v>
      </c>
      <c r="AC1236" s="93">
        <f>IFERROR(VLOOKUP(L1236,'Վարկանիշային չափորոշիչներ'!$G$6:$GE$68,4,FALSE),0)</f>
        <v>0</v>
      </c>
      <c r="AD1236" s="93">
        <f>IFERROR(VLOOKUP(M1236,'Վարկանիշային չափորոշիչներ'!$G$6:$GE$68,4,FALSE),0)</f>
        <v>0</v>
      </c>
      <c r="AE1236" s="93">
        <f>IFERROR(VLOOKUP(N1236,'Վարկանիշային չափորոշիչներ'!$G$6:$GE$68,4,FALSE),0)</f>
        <v>0</v>
      </c>
      <c r="AF1236" s="93">
        <f>IFERROR(VLOOKUP(O1236,'Վարկանիշային չափորոշիչներ'!$G$6:$GE$68,4,FALSE),0)</f>
        <v>0</v>
      </c>
      <c r="AG1236" s="93">
        <f>IFERROR(VLOOKUP(P1236,'Վարկանիշային չափորոշիչներ'!$G$6:$GE$68,4,FALSE),0)</f>
        <v>0</v>
      </c>
      <c r="AH1236" s="93">
        <f>IFERROR(VLOOKUP(Q1236,'Վարկանիշային չափորոշիչներ'!$G$6:$GE$68,4,FALSE),0)</f>
        <v>0</v>
      </c>
      <c r="AI1236" s="93">
        <f>IFERROR(VLOOKUP(R1236,'Վարկանիշային չափորոշիչներ'!$G$6:$GE$68,4,FALSE),0)</f>
        <v>0</v>
      </c>
      <c r="AJ1236" s="93">
        <f>IFERROR(VLOOKUP(S1236,'Վարկանիշային չափորոշիչներ'!$G$6:$GE$68,4,FALSE),0)</f>
        <v>0</v>
      </c>
      <c r="AK1236" s="93">
        <f>IFERROR(VLOOKUP(T1236,'Վարկանիշային չափորոշիչներ'!$G$6:$GE$68,4,FALSE),0)</f>
        <v>0</v>
      </c>
      <c r="AL1236" s="93">
        <f>IFERROR(VLOOKUP(U1236,'Վարկանիշային չափորոշիչներ'!$G$6:$GE$68,4,FALSE),0)</f>
        <v>0</v>
      </c>
      <c r="AM1236" s="93">
        <f>IFERROR(VLOOKUP(V1236,'Վարկանիշային չափորոշիչներ'!$G$6:$GE$68,4,FALSE),0)</f>
        <v>0</v>
      </c>
      <c r="AN1236" s="93">
        <f t="shared" si="318"/>
        <v>0</v>
      </c>
    </row>
    <row r="1237" spans="1:40">
      <c r="A1237" s="244" t="s">
        <v>0</v>
      </c>
      <c r="B1237" s="283"/>
      <c r="C1237" s="367" t="s">
        <v>1288</v>
      </c>
      <c r="D1237" s="245">
        <f>D1238+D1246</f>
        <v>0</v>
      </c>
      <c r="E1237" s="245">
        <f>E1238+E1246</f>
        <v>0</v>
      </c>
      <c r="F1237" s="246">
        <f t="shared" ref="F1237:H1237" si="324">F1238+F1246</f>
        <v>0</v>
      </c>
      <c r="G1237" s="246">
        <f t="shared" si="324"/>
        <v>0</v>
      </c>
      <c r="H1237" s="246">
        <f t="shared" si="324"/>
        <v>0</v>
      </c>
      <c r="I1237" s="113" t="s">
        <v>79</v>
      </c>
      <c r="J1237" s="113" t="s">
        <v>79</v>
      </c>
      <c r="K1237" s="113" t="s">
        <v>79</v>
      </c>
      <c r="L1237" s="113" t="s">
        <v>79</v>
      </c>
      <c r="M1237" s="113" t="s">
        <v>79</v>
      </c>
      <c r="N1237" s="113" t="s">
        <v>79</v>
      </c>
      <c r="O1237" s="113" t="s">
        <v>79</v>
      </c>
      <c r="P1237" s="113" t="s">
        <v>79</v>
      </c>
      <c r="Q1237" s="113" t="s">
        <v>79</v>
      </c>
      <c r="R1237" s="113" t="s">
        <v>79</v>
      </c>
      <c r="S1237" s="113" t="s">
        <v>79</v>
      </c>
      <c r="T1237" s="113" t="s">
        <v>79</v>
      </c>
      <c r="U1237" s="113" t="s">
        <v>79</v>
      </c>
      <c r="V1237" s="113" t="s">
        <v>79</v>
      </c>
      <c r="W1237" s="113" t="s">
        <v>79</v>
      </c>
      <c r="X1237" s="108"/>
      <c r="Y1237" s="108"/>
      <c r="Z1237" s="108"/>
      <c r="AA1237" s="108"/>
      <c r="AB1237" s="93">
        <f>IFERROR(VLOOKUP(K1237,'Վարկանիշային չափորոշիչներ'!$G$6:$GE$68,4,FALSE),0)</f>
        <v>0</v>
      </c>
      <c r="AC1237" s="93">
        <f>IFERROR(VLOOKUP(L1237,'Վարկանիշային չափորոշիչներ'!$G$6:$GE$68,4,FALSE),0)</f>
        <v>0</v>
      </c>
      <c r="AD1237" s="93">
        <f>IFERROR(VLOOKUP(M1237,'Վարկանիշային չափորոշիչներ'!$G$6:$GE$68,4,FALSE),0)</f>
        <v>0</v>
      </c>
      <c r="AE1237" s="93">
        <f>IFERROR(VLOOKUP(N1237,'Վարկանիշային չափորոշիչներ'!$G$6:$GE$68,4,FALSE),0)</f>
        <v>0</v>
      </c>
      <c r="AF1237" s="93">
        <f>IFERROR(VLOOKUP(O1237,'Վարկանիշային չափորոշիչներ'!$G$6:$GE$68,4,FALSE),0)</f>
        <v>0</v>
      </c>
      <c r="AG1237" s="93">
        <f>IFERROR(VLOOKUP(P1237,'Վարկանիշային չափորոշիչներ'!$G$6:$GE$68,4,FALSE),0)</f>
        <v>0</v>
      </c>
      <c r="AH1237" s="93">
        <f>IFERROR(VLOOKUP(Q1237,'Վարկանիշային չափորոշիչներ'!$G$6:$GE$68,4,FALSE),0)</f>
        <v>0</v>
      </c>
      <c r="AI1237" s="93">
        <f>IFERROR(VLOOKUP(R1237,'Վարկանիշային չափորոշիչներ'!$G$6:$GE$68,4,FALSE),0)</f>
        <v>0</v>
      </c>
      <c r="AJ1237" s="93">
        <f>IFERROR(VLOOKUP(S1237,'Վարկանիշային չափորոշիչներ'!$G$6:$GE$68,4,FALSE),0)</f>
        <v>0</v>
      </c>
      <c r="AK1237" s="93">
        <f>IFERROR(VLOOKUP(T1237,'Վարկանիշային չափորոշիչներ'!$G$6:$GE$68,4,FALSE),0)</f>
        <v>0</v>
      </c>
      <c r="AL1237" s="93">
        <f>IFERROR(VLOOKUP(U1237,'Վարկանիշային չափորոշիչներ'!$G$6:$GE$68,4,FALSE),0)</f>
        <v>0</v>
      </c>
      <c r="AM1237" s="93">
        <f>IFERROR(VLOOKUP(V1237,'Վարկանիշային չափորոշիչներ'!$G$6:$GE$68,4,FALSE),0)</f>
        <v>0</v>
      </c>
      <c r="AN1237" s="93">
        <f t="shared" si="318"/>
        <v>0</v>
      </c>
    </row>
    <row r="1238" spans="1:40" outlineLevel="1">
      <c r="A1238" s="236">
        <v>1180</v>
      </c>
      <c r="B1238" s="283"/>
      <c r="C1238" s="366" t="s">
        <v>1289</v>
      </c>
      <c r="D1238" s="237">
        <f>SUM(D1239:D1245)</f>
        <v>0</v>
      </c>
      <c r="E1238" s="237">
        <f>SUM(E1239:E1245)</f>
        <v>0</v>
      </c>
      <c r="F1238" s="238">
        <f t="shared" ref="F1238:H1238" si="325">SUM(F1239:F1245)</f>
        <v>0</v>
      </c>
      <c r="G1238" s="238">
        <f t="shared" si="325"/>
        <v>0</v>
      </c>
      <c r="H1238" s="238">
        <f t="shared" si="325"/>
        <v>0</v>
      </c>
      <c r="I1238" s="114" t="s">
        <v>79</v>
      </c>
      <c r="J1238" s="114" t="s">
        <v>79</v>
      </c>
      <c r="K1238" s="114" t="s">
        <v>79</v>
      </c>
      <c r="L1238" s="114" t="s">
        <v>79</v>
      </c>
      <c r="M1238" s="114" t="s">
        <v>79</v>
      </c>
      <c r="N1238" s="114" t="s">
        <v>79</v>
      </c>
      <c r="O1238" s="114" t="s">
        <v>79</v>
      </c>
      <c r="P1238" s="114" t="s">
        <v>79</v>
      </c>
      <c r="Q1238" s="114" t="s">
        <v>79</v>
      </c>
      <c r="R1238" s="114" t="s">
        <v>79</v>
      </c>
      <c r="S1238" s="114" t="s">
        <v>79</v>
      </c>
      <c r="T1238" s="114" t="s">
        <v>79</v>
      </c>
      <c r="U1238" s="114" t="s">
        <v>79</v>
      </c>
      <c r="V1238" s="114" t="s">
        <v>79</v>
      </c>
      <c r="W1238" s="114" t="s">
        <v>79</v>
      </c>
      <c r="X1238" s="108"/>
      <c r="Y1238" s="108"/>
      <c r="Z1238" s="108"/>
      <c r="AA1238" s="108"/>
      <c r="AB1238" s="93">
        <f>IFERROR(VLOOKUP(K1238,'Վարկանիշային չափորոշիչներ'!$G$6:$GE$68,4,FALSE),0)</f>
        <v>0</v>
      </c>
      <c r="AC1238" s="93">
        <f>IFERROR(VLOOKUP(L1238,'Վարկանիշային չափորոշիչներ'!$G$6:$GE$68,4,FALSE),0)</f>
        <v>0</v>
      </c>
      <c r="AD1238" s="93">
        <f>IFERROR(VLOOKUP(M1238,'Վարկանիշային չափորոշիչներ'!$G$6:$GE$68,4,FALSE),0)</f>
        <v>0</v>
      </c>
      <c r="AE1238" s="93">
        <f>IFERROR(VLOOKUP(N1238,'Վարկանիշային չափորոշիչներ'!$G$6:$GE$68,4,FALSE),0)</f>
        <v>0</v>
      </c>
      <c r="AF1238" s="93">
        <f>IFERROR(VLOOKUP(O1238,'Վարկանիշային չափորոշիչներ'!$G$6:$GE$68,4,FALSE),0)</f>
        <v>0</v>
      </c>
      <c r="AG1238" s="93">
        <f>IFERROR(VLOOKUP(P1238,'Վարկանիշային չափորոշիչներ'!$G$6:$GE$68,4,FALSE),0)</f>
        <v>0</v>
      </c>
      <c r="AH1238" s="93">
        <f>IFERROR(VLOOKUP(Q1238,'Վարկանիշային չափորոշիչներ'!$G$6:$GE$68,4,FALSE),0)</f>
        <v>0</v>
      </c>
      <c r="AI1238" s="93">
        <f>IFERROR(VLOOKUP(R1238,'Վարկանիշային չափորոշիչներ'!$G$6:$GE$68,4,FALSE),0)</f>
        <v>0</v>
      </c>
      <c r="AJ1238" s="93">
        <f>IFERROR(VLOOKUP(S1238,'Վարկանիշային չափորոշիչներ'!$G$6:$GE$68,4,FALSE),0)</f>
        <v>0</v>
      </c>
      <c r="AK1238" s="93">
        <f>IFERROR(VLOOKUP(T1238,'Վարկանիշային չափորոշիչներ'!$G$6:$GE$68,4,FALSE),0)</f>
        <v>0</v>
      </c>
      <c r="AL1238" s="93">
        <f>IFERROR(VLOOKUP(U1238,'Վարկանիշային չափորոշիչներ'!$G$6:$GE$68,4,FALSE),0)</f>
        <v>0</v>
      </c>
      <c r="AM1238" s="93">
        <f>IFERROR(VLOOKUP(V1238,'Վարկանիշային չափորոշիչներ'!$G$6:$GE$68,4,FALSE),0)</f>
        <v>0</v>
      </c>
      <c r="AN1238" s="93">
        <f t="shared" si="318"/>
        <v>0</v>
      </c>
    </row>
    <row r="1239" spans="1:40" outlineLevel="2">
      <c r="A1239" s="239">
        <v>1180</v>
      </c>
      <c r="B1239" s="239">
        <v>11001</v>
      </c>
      <c r="C1239" s="333" t="s">
        <v>1290</v>
      </c>
      <c r="D1239" s="247"/>
      <c r="E1239" s="247"/>
      <c r="F1239" s="241"/>
      <c r="G1239" s="242"/>
      <c r="H1239" s="242"/>
      <c r="I1239" s="112"/>
      <c r="J1239" s="112"/>
      <c r="K1239" s="94"/>
      <c r="L1239" s="94"/>
      <c r="M1239" s="94"/>
      <c r="N1239" s="94"/>
      <c r="O1239" s="94"/>
      <c r="P1239" s="94"/>
      <c r="Q1239" s="94"/>
      <c r="R1239" s="94"/>
      <c r="S1239" s="94"/>
      <c r="T1239" s="94"/>
      <c r="U1239" s="94"/>
      <c r="V1239" s="94"/>
      <c r="W1239" s="93">
        <f t="shared" ref="W1239:W1246" si="326">AN1239</f>
        <v>0</v>
      </c>
      <c r="X1239" s="108"/>
      <c r="Y1239" s="108"/>
      <c r="Z1239" s="108"/>
      <c r="AA1239" s="108"/>
      <c r="AB1239" s="93">
        <f>IFERROR(VLOOKUP(K1239,'Վարկանիշային չափորոշիչներ'!$G$6:$GE$68,4,FALSE),0)</f>
        <v>0</v>
      </c>
      <c r="AC1239" s="93">
        <f>IFERROR(VLOOKUP(L1239,'Վարկանիշային չափորոշիչներ'!$G$6:$GE$68,4,FALSE),0)</f>
        <v>0</v>
      </c>
      <c r="AD1239" s="93">
        <f>IFERROR(VLOOKUP(M1239,'Վարկանիշային չափորոշիչներ'!$G$6:$GE$68,4,FALSE),0)</f>
        <v>0</v>
      </c>
      <c r="AE1239" s="93">
        <f>IFERROR(VLOOKUP(N1239,'Վարկանիշային չափորոշիչներ'!$G$6:$GE$68,4,FALSE),0)</f>
        <v>0</v>
      </c>
      <c r="AF1239" s="93">
        <f>IFERROR(VLOOKUP(O1239,'Վարկանիշային չափորոշիչներ'!$G$6:$GE$68,4,FALSE),0)</f>
        <v>0</v>
      </c>
      <c r="AG1239" s="93">
        <f>IFERROR(VLOOKUP(P1239,'Վարկանիշային չափորոշիչներ'!$G$6:$GE$68,4,FALSE),0)</f>
        <v>0</v>
      </c>
      <c r="AH1239" s="93">
        <f>IFERROR(VLOOKUP(Q1239,'Վարկանիշային չափորոշիչներ'!$G$6:$GE$68,4,FALSE),0)</f>
        <v>0</v>
      </c>
      <c r="AI1239" s="93">
        <f>IFERROR(VLOOKUP(R1239,'Վարկանիշային չափորոշիչներ'!$G$6:$GE$68,4,FALSE),0)</f>
        <v>0</v>
      </c>
      <c r="AJ1239" s="93">
        <f>IFERROR(VLOOKUP(S1239,'Վարկանիշային չափորոշիչներ'!$G$6:$GE$68,4,FALSE),0)</f>
        <v>0</v>
      </c>
      <c r="AK1239" s="93">
        <f>IFERROR(VLOOKUP(T1239,'Վարկանիշային չափորոշիչներ'!$G$6:$GE$68,4,FALSE),0)</f>
        <v>0</v>
      </c>
      <c r="AL1239" s="93">
        <f>IFERROR(VLOOKUP(U1239,'Վարկանիշային չափորոշիչներ'!$G$6:$GE$68,4,FALSE),0)</f>
        <v>0</v>
      </c>
      <c r="AM1239" s="93">
        <f>IFERROR(VLOOKUP(V1239,'Վարկանիշային չափորոշիչներ'!$G$6:$GE$68,4,FALSE),0)</f>
        <v>0</v>
      </c>
      <c r="AN1239" s="93">
        <f t="shared" si="318"/>
        <v>0</v>
      </c>
    </row>
    <row r="1240" spans="1:40" outlineLevel="2">
      <c r="A1240" s="239">
        <v>1180</v>
      </c>
      <c r="B1240" s="239">
        <v>11002</v>
      </c>
      <c r="C1240" s="333" t="s">
        <v>1291</v>
      </c>
      <c r="D1240" s="240"/>
      <c r="E1240" s="240"/>
      <c r="F1240" s="241"/>
      <c r="G1240" s="242"/>
      <c r="H1240" s="242"/>
      <c r="I1240" s="112"/>
      <c r="J1240" s="112"/>
      <c r="K1240" s="94"/>
      <c r="L1240" s="94"/>
      <c r="M1240" s="94"/>
      <c r="N1240" s="94"/>
      <c r="O1240" s="94"/>
      <c r="P1240" s="94"/>
      <c r="Q1240" s="94"/>
      <c r="R1240" s="94"/>
      <c r="S1240" s="94"/>
      <c r="T1240" s="94"/>
      <c r="U1240" s="94"/>
      <c r="V1240" s="94"/>
      <c r="W1240" s="93">
        <f t="shared" si="326"/>
        <v>0</v>
      </c>
      <c r="X1240" s="108"/>
      <c r="Y1240" s="108"/>
      <c r="Z1240" s="108"/>
      <c r="AA1240" s="108"/>
      <c r="AB1240" s="93">
        <f>IFERROR(VLOOKUP(K1240,'Վարկանիշային չափորոշիչներ'!$G$6:$GE$68,4,FALSE),0)</f>
        <v>0</v>
      </c>
      <c r="AC1240" s="93">
        <f>IFERROR(VLOOKUP(L1240,'Վարկանիշային չափորոշիչներ'!$G$6:$GE$68,4,FALSE),0)</f>
        <v>0</v>
      </c>
      <c r="AD1240" s="93">
        <f>IFERROR(VLOOKUP(M1240,'Վարկանիշային չափորոշիչներ'!$G$6:$GE$68,4,FALSE),0)</f>
        <v>0</v>
      </c>
      <c r="AE1240" s="93">
        <f>IFERROR(VLOOKUP(N1240,'Վարկանիշային չափորոշիչներ'!$G$6:$GE$68,4,FALSE),0)</f>
        <v>0</v>
      </c>
      <c r="AF1240" s="93">
        <f>IFERROR(VLOOKUP(O1240,'Վարկանիշային չափորոշիչներ'!$G$6:$GE$68,4,FALSE),0)</f>
        <v>0</v>
      </c>
      <c r="AG1240" s="93">
        <f>IFERROR(VLOOKUP(P1240,'Վարկանիշային չափորոշիչներ'!$G$6:$GE$68,4,FALSE),0)</f>
        <v>0</v>
      </c>
      <c r="AH1240" s="93">
        <f>IFERROR(VLOOKUP(Q1240,'Վարկանիշային չափորոշիչներ'!$G$6:$GE$68,4,FALSE),0)</f>
        <v>0</v>
      </c>
      <c r="AI1240" s="93">
        <f>IFERROR(VLOOKUP(R1240,'Վարկանիշային չափորոշիչներ'!$G$6:$GE$68,4,FALSE),0)</f>
        <v>0</v>
      </c>
      <c r="AJ1240" s="93">
        <f>IFERROR(VLOOKUP(S1240,'Վարկանիշային չափորոշիչներ'!$G$6:$GE$68,4,FALSE),0)</f>
        <v>0</v>
      </c>
      <c r="AK1240" s="93">
        <f>IFERROR(VLOOKUP(T1240,'Վարկանիշային չափորոշիչներ'!$G$6:$GE$68,4,FALSE),0)</f>
        <v>0</v>
      </c>
      <c r="AL1240" s="93">
        <f>IFERROR(VLOOKUP(U1240,'Վարկանիշային չափորոշիչներ'!$G$6:$GE$68,4,FALSE),0)</f>
        <v>0</v>
      </c>
      <c r="AM1240" s="93">
        <f>IFERROR(VLOOKUP(V1240,'Վարկանիշային չափորոշիչներ'!$G$6:$GE$68,4,FALSE),0)</f>
        <v>0</v>
      </c>
      <c r="AN1240" s="93">
        <f t="shared" si="318"/>
        <v>0</v>
      </c>
    </row>
    <row r="1241" spans="1:40" outlineLevel="2">
      <c r="A1241" s="239">
        <v>1180</v>
      </c>
      <c r="B1241" s="239">
        <v>11003</v>
      </c>
      <c r="C1241" s="333" t="s">
        <v>1292</v>
      </c>
      <c r="D1241" s="247"/>
      <c r="E1241" s="247"/>
      <c r="F1241" s="241"/>
      <c r="G1241" s="242"/>
      <c r="H1241" s="242"/>
      <c r="I1241" s="112"/>
      <c r="J1241" s="112"/>
      <c r="K1241" s="94"/>
      <c r="L1241" s="94"/>
      <c r="M1241" s="94"/>
      <c r="N1241" s="94"/>
      <c r="O1241" s="94"/>
      <c r="P1241" s="94"/>
      <c r="Q1241" s="94"/>
      <c r="R1241" s="94"/>
      <c r="S1241" s="94"/>
      <c r="T1241" s="94"/>
      <c r="U1241" s="94"/>
      <c r="V1241" s="94"/>
      <c r="W1241" s="93">
        <f t="shared" si="326"/>
        <v>0</v>
      </c>
      <c r="X1241" s="108"/>
      <c r="Y1241" s="108"/>
      <c r="Z1241" s="108"/>
      <c r="AA1241" s="108"/>
      <c r="AB1241" s="93">
        <f>IFERROR(VLOOKUP(K1241,'Վարկանիշային չափորոշիչներ'!$G$6:$GE$68,4,FALSE),0)</f>
        <v>0</v>
      </c>
      <c r="AC1241" s="93">
        <f>IFERROR(VLOOKUP(L1241,'Վարկանիշային չափորոշիչներ'!$G$6:$GE$68,4,FALSE),0)</f>
        <v>0</v>
      </c>
      <c r="AD1241" s="93">
        <f>IFERROR(VLOOKUP(M1241,'Վարկանիշային չափորոշիչներ'!$G$6:$GE$68,4,FALSE),0)</f>
        <v>0</v>
      </c>
      <c r="AE1241" s="93">
        <f>IFERROR(VLOOKUP(N1241,'Վարկանիշային չափորոշիչներ'!$G$6:$GE$68,4,FALSE),0)</f>
        <v>0</v>
      </c>
      <c r="AF1241" s="93">
        <f>IFERROR(VLOOKUP(O1241,'Վարկանիշային չափորոշիչներ'!$G$6:$GE$68,4,FALSE),0)</f>
        <v>0</v>
      </c>
      <c r="AG1241" s="93">
        <f>IFERROR(VLOOKUP(P1241,'Վարկանիշային չափորոշիչներ'!$G$6:$GE$68,4,FALSE),0)</f>
        <v>0</v>
      </c>
      <c r="AH1241" s="93">
        <f>IFERROR(VLOOKUP(Q1241,'Վարկանիշային չափորոշիչներ'!$G$6:$GE$68,4,FALSE),0)</f>
        <v>0</v>
      </c>
      <c r="AI1241" s="93">
        <f>IFERROR(VLOOKUP(R1241,'Վարկանիշային չափորոշիչներ'!$G$6:$GE$68,4,FALSE),0)</f>
        <v>0</v>
      </c>
      <c r="AJ1241" s="93">
        <f>IFERROR(VLOOKUP(S1241,'Վարկանիշային չափորոշիչներ'!$G$6:$GE$68,4,FALSE),0)</f>
        <v>0</v>
      </c>
      <c r="AK1241" s="93">
        <f>IFERROR(VLOOKUP(T1241,'Վարկանիշային չափորոշիչներ'!$G$6:$GE$68,4,FALSE),0)</f>
        <v>0</v>
      </c>
      <c r="AL1241" s="93">
        <f>IFERROR(VLOOKUP(U1241,'Վարկանիշային չափորոշիչներ'!$G$6:$GE$68,4,FALSE),0)</f>
        <v>0</v>
      </c>
      <c r="AM1241" s="93">
        <f>IFERROR(VLOOKUP(V1241,'Վարկանիշային չափորոշիչներ'!$G$6:$GE$68,4,FALSE),0)</f>
        <v>0</v>
      </c>
      <c r="AN1241" s="93">
        <f t="shared" si="318"/>
        <v>0</v>
      </c>
    </row>
    <row r="1242" spans="1:40" ht="24" outlineLevel="2">
      <c r="A1242" s="239">
        <v>1180</v>
      </c>
      <c r="B1242" s="239">
        <v>12001</v>
      </c>
      <c r="C1242" s="333" t="s">
        <v>521</v>
      </c>
      <c r="D1242" s="240"/>
      <c r="E1242" s="240"/>
      <c r="F1242" s="241"/>
      <c r="G1242" s="242"/>
      <c r="H1242" s="242"/>
      <c r="I1242" s="112"/>
      <c r="J1242" s="112"/>
      <c r="K1242" s="94"/>
      <c r="L1242" s="94"/>
      <c r="M1242" s="94"/>
      <c r="N1242" s="94"/>
      <c r="O1242" s="94"/>
      <c r="P1242" s="94"/>
      <c r="Q1242" s="94"/>
      <c r="R1242" s="94"/>
      <c r="S1242" s="94"/>
      <c r="T1242" s="94"/>
      <c r="U1242" s="94"/>
      <c r="V1242" s="94"/>
      <c r="W1242" s="93">
        <f t="shared" si="326"/>
        <v>0</v>
      </c>
      <c r="X1242" s="108"/>
      <c r="Y1242" s="108"/>
      <c r="Z1242" s="108"/>
      <c r="AA1242" s="108"/>
      <c r="AB1242" s="93">
        <f>IFERROR(VLOOKUP(K1242,'Վարկանիշային չափորոշիչներ'!$G$6:$GE$68,4,FALSE),0)</f>
        <v>0</v>
      </c>
      <c r="AC1242" s="93">
        <f>IFERROR(VLOOKUP(L1242,'Վարկանիշային չափորոշիչներ'!$G$6:$GE$68,4,FALSE),0)</f>
        <v>0</v>
      </c>
      <c r="AD1242" s="93">
        <f>IFERROR(VLOOKUP(M1242,'Վարկանիշային չափորոշիչներ'!$G$6:$GE$68,4,FALSE),0)</f>
        <v>0</v>
      </c>
      <c r="AE1242" s="93">
        <f>IFERROR(VLOOKUP(N1242,'Վարկանիշային չափորոշիչներ'!$G$6:$GE$68,4,FALSE),0)</f>
        <v>0</v>
      </c>
      <c r="AF1242" s="93">
        <f>IFERROR(VLOOKUP(O1242,'Վարկանիշային չափորոշիչներ'!$G$6:$GE$68,4,FALSE),0)</f>
        <v>0</v>
      </c>
      <c r="AG1242" s="93">
        <f>IFERROR(VLOOKUP(P1242,'Վարկանիշային չափորոշիչներ'!$G$6:$GE$68,4,FALSE),0)</f>
        <v>0</v>
      </c>
      <c r="AH1242" s="93">
        <f>IFERROR(VLOOKUP(Q1242,'Վարկանիշային չափորոշիչներ'!$G$6:$GE$68,4,FALSE),0)</f>
        <v>0</v>
      </c>
      <c r="AI1242" s="93">
        <f>IFERROR(VLOOKUP(R1242,'Վարկանիշային չափորոշիչներ'!$G$6:$GE$68,4,FALSE),0)</f>
        <v>0</v>
      </c>
      <c r="AJ1242" s="93">
        <f>IFERROR(VLOOKUP(S1242,'Վարկանիշային չափորոշիչներ'!$G$6:$GE$68,4,FALSE),0)</f>
        <v>0</v>
      </c>
      <c r="AK1242" s="93">
        <f>IFERROR(VLOOKUP(T1242,'Վարկանիշային չափորոշիչներ'!$G$6:$GE$68,4,FALSE),0)</f>
        <v>0</v>
      </c>
      <c r="AL1242" s="93">
        <f>IFERROR(VLOOKUP(U1242,'Վարկանիշային չափորոշիչներ'!$G$6:$GE$68,4,FALSE),0)</f>
        <v>0</v>
      </c>
      <c r="AM1242" s="93">
        <f>IFERROR(VLOOKUP(V1242,'Վարկանիշային չափորոշիչներ'!$G$6:$GE$68,4,FALSE),0)</f>
        <v>0</v>
      </c>
      <c r="AN1242" s="93">
        <f t="shared" si="318"/>
        <v>0</v>
      </c>
    </row>
    <row r="1243" spans="1:40" outlineLevel="2">
      <c r="A1243" s="239">
        <v>1180</v>
      </c>
      <c r="B1243" s="239">
        <v>31001</v>
      </c>
      <c r="C1243" s="333" t="s">
        <v>1293</v>
      </c>
      <c r="D1243" s="240"/>
      <c r="E1243" s="240"/>
      <c r="F1243" s="241"/>
      <c r="G1243" s="242"/>
      <c r="H1243" s="242"/>
      <c r="I1243" s="112"/>
      <c r="J1243" s="112"/>
      <c r="K1243" s="94"/>
      <c r="L1243" s="94"/>
      <c r="M1243" s="94"/>
      <c r="N1243" s="94"/>
      <c r="O1243" s="94"/>
      <c r="P1243" s="94"/>
      <c r="Q1243" s="94"/>
      <c r="R1243" s="94"/>
      <c r="S1243" s="94"/>
      <c r="T1243" s="94"/>
      <c r="U1243" s="94"/>
      <c r="V1243" s="94"/>
      <c r="W1243" s="93">
        <f t="shared" si="326"/>
        <v>0</v>
      </c>
      <c r="X1243" s="108"/>
      <c r="Y1243" s="108"/>
      <c r="Z1243" s="108"/>
      <c r="AA1243" s="108"/>
      <c r="AB1243" s="93">
        <f>IFERROR(VLOOKUP(K1243,'Վարկանիշային չափորոշիչներ'!$G$6:$GE$68,4,FALSE),0)</f>
        <v>0</v>
      </c>
      <c r="AC1243" s="93">
        <f>IFERROR(VLOOKUP(L1243,'Վարկանիշային չափորոշիչներ'!$G$6:$GE$68,4,FALSE),0)</f>
        <v>0</v>
      </c>
      <c r="AD1243" s="93">
        <f>IFERROR(VLOOKUP(M1243,'Վարկանիշային չափորոշիչներ'!$G$6:$GE$68,4,FALSE),0)</f>
        <v>0</v>
      </c>
      <c r="AE1243" s="93">
        <f>IFERROR(VLOOKUP(N1243,'Վարկանիշային չափորոշիչներ'!$G$6:$GE$68,4,FALSE),0)</f>
        <v>0</v>
      </c>
      <c r="AF1243" s="93">
        <f>IFERROR(VLOOKUP(O1243,'Վարկանիշային չափորոշիչներ'!$G$6:$GE$68,4,FALSE),0)</f>
        <v>0</v>
      </c>
      <c r="AG1243" s="93">
        <f>IFERROR(VLOOKUP(P1243,'Վարկանիշային չափորոշիչներ'!$G$6:$GE$68,4,FALSE),0)</f>
        <v>0</v>
      </c>
      <c r="AH1243" s="93">
        <f>IFERROR(VLOOKUP(Q1243,'Վարկանիշային չափորոշիչներ'!$G$6:$GE$68,4,FALSE),0)</f>
        <v>0</v>
      </c>
      <c r="AI1243" s="93">
        <f>IFERROR(VLOOKUP(R1243,'Վարկանիշային չափորոշիչներ'!$G$6:$GE$68,4,FALSE),0)</f>
        <v>0</v>
      </c>
      <c r="AJ1243" s="93">
        <f>IFERROR(VLOOKUP(S1243,'Վարկանիշային չափորոշիչներ'!$G$6:$GE$68,4,FALSE),0)</f>
        <v>0</v>
      </c>
      <c r="AK1243" s="93">
        <f>IFERROR(VLOOKUP(T1243,'Վարկանիշային չափորոշիչներ'!$G$6:$GE$68,4,FALSE),0)</f>
        <v>0</v>
      </c>
      <c r="AL1243" s="93">
        <f>IFERROR(VLOOKUP(U1243,'Վարկանիշային չափորոշիչներ'!$G$6:$GE$68,4,FALSE),0)</f>
        <v>0</v>
      </c>
      <c r="AM1243" s="93">
        <f>IFERROR(VLOOKUP(V1243,'Վարկանիշային չափորոշիչներ'!$G$6:$GE$68,4,FALSE),0)</f>
        <v>0</v>
      </c>
      <c r="AN1243" s="93">
        <f t="shared" si="318"/>
        <v>0</v>
      </c>
    </row>
    <row r="1244" spans="1:40" ht="24" outlineLevel="2">
      <c r="A1244" s="239">
        <v>1180</v>
      </c>
      <c r="B1244" s="239">
        <v>31003</v>
      </c>
      <c r="C1244" s="333" t="s">
        <v>1294</v>
      </c>
      <c r="D1244" s="240"/>
      <c r="E1244" s="240"/>
      <c r="F1244" s="241"/>
      <c r="G1244" s="242"/>
      <c r="H1244" s="242"/>
      <c r="I1244" s="112"/>
      <c r="J1244" s="112"/>
      <c r="K1244" s="94"/>
      <c r="L1244" s="94"/>
      <c r="M1244" s="94"/>
      <c r="N1244" s="94"/>
      <c r="O1244" s="94"/>
      <c r="P1244" s="94"/>
      <c r="Q1244" s="94"/>
      <c r="R1244" s="94"/>
      <c r="S1244" s="94"/>
      <c r="T1244" s="94"/>
      <c r="U1244" s="94"/>
      <c r="V1244" s="94"/>
      <c r="W1244" s="93">
        <f t="shared" si="326"/>
        <v>0</v>
      </c>
      <c r="X1244" s="108"/>
      <c r="Y1244" s="108"/>
      <c r="Z1244" s="108"/>
      <c r="AA1244" s="108"/>
      <c r="AB1244" s="93">
        <f>IFERROR(VLOOKUP(K1244,'Վարկանիշային չափորոշիչներ'!$G$6:$GE$68,4,FALSE),0)</f>
        <v>0</v>
      </c>
      <c r="AC1244" s="93">
        <f>IFERROR(VLOOKUP(L1244,'Վարկանիշային չափորոշիչներ'!$G$6:$GE$68,4,FALSE),0)</f>
        <v>0</v>
      </c>
      <c r="AD1244" s="93">
        <f>IFERROR(VLOOKUP(M1244,'Վարկանիշային չափորոշիչներ'!$G$6:$GE$68,4,FALSE),0)</f>
        <v>0</v>
      </c>
      <c r="AE1244" s="93">
        <f>IFERROR(VLOOKUP(N1244,'Վարկանիշային չափորոշիչներ'!$G$6:$GE$68,4,FALSE),0)</f>
        <v>0</v>
      </c>
      <c r="AF1244" s="93">
        <f>IFERROR(VLOOKUP(O1244,'Վարկանիշային չափորոշիչներ'!$G$6:$GE$68,4,FALSE),0)</f>
        <v>0</v>
      </c>
      <c r="AG1244" s="93">
        <f>IFERROR(VLOOKUP(P1244,'Վարկանիշային չափորոշիչներ'!$G$6:$GE$68,4,FALSE),0)</f>
        <v>0</v>
      </c>
      <c r="AH1244" s="93">
        <f>IFERROR(VLOOKUP(Q1244,'Վարկանիշային չափորոշիչներ'!$G$6:$GE$68,4,FALSE),0)</f>
        <v>0</v>
      </c>
      <c r="AI1244" s="93">
        <f>IFERROR(VLOOKUP(R1244,'Վարկանիշային չափորոշիչներ'!$G$6:$GE$68,4,FALSE),0)</f>
        <v>0</v>
      </c>
      <c r="AJ1244" s="93">
        <f>IFERROR(VLOOKUP(S1244,'Վարկանիշային չափորոշիչներ'!$G$6:$GE$68,4,FALSE),0)</f>
        <v>0</v>
      </c>
      <c r="AK1244" s="93">
        <f>IFERROR(VLOOKUP(T1244,'Վարկանիշային չափորոշիչներ'!$G$6:$GE$68,4,FALSE),0)</f>
        <v>0</v>
      </c>
      <c r="AL1244" s="93">
        <f>IFERROR(VLOOKUP(U1244,'Վարկանիշային չափորոշիչներ'!$G$6:$GE$68,4,FALSE),0)</f>
        <v>0</v>
      </c>
      <c r="AM1244" s="93">
        <f>IFERROR(VLOOKUP(V1244,'Վարկանիշային չափորոշիչներ'!$G$6:$GE$68,4,FALSE),0)</f>
        <v>0</v>
      </c>
      <c r="AN1244" s="93">
        <f t="shared" si="318"/>
        <v>0</v>
      </c>
    </row>
    <row r="1245" spans="1:40" outlineLevel="2">
      <c r="A1245" s="239">
        <v>1180</v>
      </c>
      <c r="B1245" s="239">
        <v>31004</v>
      </c>
      <c r="C1245" s="333" t="s">
        <v>1295</v>
      </c>
      <c r="D1245" s="240"/>
      <c r="E1245" s="240"/>
      <c r="F1245" s="241"/>
      <c r="G1245" s="242"/>
      <c r="H1245" s="242"/>
      <c r="I1245" s="112"/>
      <c r="J1245" s="112"/>
      <c r="K1245" s="94"/>
      <c r="L1245" s="94"/>
      <c r="M1245" s="94"/>
      <c r="N1245" s="94"/>
      <c r="O1245" s="94"/>
      <c r="P1245" s="94"/>
      <c r="Q1245" s="94"/>
      <c r="R1245" s="94"/>
      <c r="S1245" s="94"/>
      <c r="T1245" s="94"/>
      <c r="U1245" s="94"/>
      <c r="V1245" s="94"/>
      <c r="W1245" s="93">
        <f t="shared" si="326"/>
        <v>0</v>
      </c>
      <c r="X1245" s="108"/>
      <c r="Y1245" s="108"/>
      <c r="Z1245" s="108"/>
      <c r="AA1245" s="108"/>
      <c r="AB1245" s="93">
        <f>IFERROR(VLOOKUP(K1245,'Վարկանիշային չափորոշիչներ'!$G$6:$GE$68,4,FALSE),0)</f>
        <v>0</v>
      </c>
      <c r="AC1245" s="93">
        <f>IFERROR(VLOOKUP(L1245,'Վարկանիշային չափորոշիչներ'!$G$6:$GE$68,4,FALSE),0)</f>
        <v>0</v>
      </c>
      <c r="AD1245" s="93">
        <f>IFERROR(VLOOKUP(M1245,'Վարկանիշային չափորոշիչներ'!$G$6:$GE$68,4,FALSE),0)</f>
        <v>0</v>
      </c>
      <c r="AE1245" s="93">
        <f>IFERROR(VLOOKUP(N1245,'Վարկանիշային չափորոշիչներ'!$G$6:$GE$68,4,FALSE),0)</f>
        <v>0</v>
      </c>
      <c r="AF1245" s="93">
        <f>IFERROR(VLOOKUP(O1245,'Վարկանիշային չափորոշիչներ'!$G$6:$GE$68,4,FALSE),0)</f>
        <v>0</v>
      </c>
      <c r="AG1245" s="93">
        <f>IFERROR(VLOOKUP(P1245,'Վարկանիշային չափորոշիչներ'!$G$6:$GE$68,4,FALSE),0)</f>
        <v>0</v>
      </c>
      <c r="AH1245" s="93">
        <f>IFERROR(VLOOKUP(Q1245,'Վարկանիշային չափորոշիչներ'!$G$6:$GE$68,4,FALSE),0)</f>
        <v>0</v>
      </c>
      <c r="AI1245" s="93">
        <f>IFERROR(VLOOKUP(R1245,'Վարկանիշային չափորոշիչներ'!$G$6:$GE$68,4,FALSE),0)</f>
        <v>0</v>
      </c>
      <c r="AJ1245" s="93">
        <f>IFERROR(VLOOKUP(S1245,'Վարկանիշային չափորոշիչներ'!$G$6:$GE$68,4,FALSE),0)</f>
        <v>0</v>
      </c>
      <c r="AK1245" s="93">
        <f>IFERROR(VLOOKUP(T1245,'Վարկանիշային չափորոշիչներ'!$G$6:$GE$68,4,FALSE),0)</f>
        <v>0</v>
      </c>
      <c r="AL1245" s="93">
        <f>IFERROR(VLOOKUP(U1245,'Վարկանիշային չափորոշիչներ'!$G$6:$GE$68,4,FALSE),0)</f>
        <v>0</v>
      </c>
      <c r="AM1245" s="93">
        <f>IFERROR(VLOOKUP(V1245,'Վարկանիշային չափորոշիչներ'!$G$6:$GE$68,4,FALSE),0)</f>
        <v>0</v>
      </c>
      <c r="AN1245" s="93">
        <f t="shared" si="318"/>
        <v>0</v>
      </c>
    </row>
    <row r="1246" spans="1:40" outlineLevel="1">
      <c r="A1246" s="243">
        <v>9999</v>
      </c>
      <c r="B1246" s="239"/>
      <c r="C1246" s="386" t="s">
        <v>104</v>
      </c>
      <c r="D1246" s="324"/>
      <c r="E1246" s="324"/>
      <c r="F1246" s="241"/>
      <c r="G1246" s="242"/>
      <c r="H1246" s="242"/>
      <c r="I1246" s="112"/>
      <c r="J1246" s="112"/>
      <c r="K1246" s="94"/>
      <c r="L1246" s="94"/>
      <c r="M1246" s="94"/>
      <c r="N1246" s="94"/>
      <c r="O1246" s="94"/>
      <c r="P1246" s="94"/>
      <c r="Q1246" s="94"/>
      <c r="R1246" s="94"/>
      <c r="S1246" s="94"/>
      <c r="T1246" s="94"/>
      <c r="U1246" s="94"/>
      <c r="V1246" s="94"/>
      <c r="W1246" s="93">
        <f t="shared" si="326"/>
        <v>0</v>
      </c>
      <c r="X1246" s="108"/>
      <c r="Y1246" s="108"/>
      <c r="Z1246" s="108"/>
      <c r="AA1246" s="108"/>
      <c r="AB1246" s="93">
        <f>IFERROR(VLOOKUP(K1246,'Վարկանիշային չափորոշիչներ'!$G$6:$GE$68,4,FALSE),0)</f>
        <v>0</v>
      </c>
      <c r="AC1246" s="93">
        <f>IFERROR(VLOOKUP(L1246,'Վարկանիշային չափորոշիչներ'!$G$6:$GE$68,4,FALSE),0)</f>
        <v>0</v>
      </c>
      <c r="AD1246" s="93">
        <f>IFERROR(VLOOKUP(M1246,'Վարկանիշային չափորոշիչներ'!$G$6:$GE$68,4,FALSE),0)</f>
        <v>0</v>
      </c>
      <c r="AE1246" s="93">
        <f>IFERROR(VLOOKUP(N1246,'Վարկանիշային չափորոշիչներ'!$G$6:$GE$68,4,FALSE),0)</f>
        <v>0</v>
      </c>
      <c r="AF1246" s="93">
        <f>IFERROR(VLOOKUP(O1246,'Վարկանիշային չափորոշիչներ'!$G$6:$GE$68,4,FALSE),0)</f>
        <v>0</v>
      </c>
      <c r="AG1246" s="93">
        <f>IFERROR(VLOOKUP(P1246,'Վարկանիշային չափորոշիչներ'!$G$6:$GE$68,4,FALSE),0)</f>
        <v>0</v>
      </c>
      <c r="AH1246" s="93">
        <f>IFERROR(VLOOKUP(Q1246,'Վարկանիշային չափորոշիչներ'!$G$6:$GE$68,4,FALSE),0)</f>
        <v>0</v>
      </c>
      <c r="AI1246" s="93">
        <f>IFERROR(VLOOKUP(R1246,'Վարկանիշային չափորոշիչներ'!$G$6:$GE$68,4,FALSE),0)</f>
        <v>0</v>
      </c>
      <c r="AJ1246" s="93">
        <f>IFERROR(VLOOKUP(S1246,'Վարկանիշային չափորոշիչներ'!$G$6:$GE$68,4,FALSE),0)</f>
        <v>0</v>
      </c>
      <c r="AK1246" s="93">
        <f>IFERROR(VLOOKUP(T1246,'Վարկանիշային չափորոշիչներ'!$G$6:$GE$68,4,FALSE),0)</f>
        <v>0</v>
      </c>
      <c r="AL1246" s="93">
        <f>IFERROR(VLOOKUP(U1246,'Վարկանիշային չափորոշիչներ'!$G$6:$GE$68,4,FALSE),0)</f>
        <v>0</v>
      </c>
      <c r="AM1246" s="93">
        <f>IFERROR(VLOOKUP(V1246,'Վարկանիշային չափորոշիչներ'!$G$6:$GE$68,4,FALSE),0)</f>
        <v>0</v>
      </c>
      <c r="AN1246" s="93">
        <f t="shared" si="318"/>
        <v>0</v>
      </c>
    </row>
    <row r="1247" spans="1:40">
      <c r="A1247" s="244" t="s">
        <v>0</v>
      </c>
      <c r="B1247" s="283"/>
      <c r="C1247" s="367" t="s">
        <v>1296</v>
      </c>
      <c r="D1247" s="245">
        <f>D1248+D1256</f>
        <v>0</v>
      </c>
      <c r="E1247" s="245">
        <f>E1248+E1256</f>
        <v>0</v>
      </c>
      <c r="F1247" s="246">
        <f t="shared" ref="F1247:H1247" si="327">F1248+F1256</f>
        <v>0</v>
      </c>
      <c r="G1247" s="246">
        <f t="shared" si="327"/>
        <v>0</v>
      </c>
      <c r="H1247" s="246">
        <f t="shared" si="327"/>
        <v>0</v>
      </c>
      <c r="I1247" s="113" t="s">
        <v>79</v>
      </c>
      <c r="J1247" s="113" t="s">
        <v>79</v>
      </c>
      <c r="K1247" s="113" t="s">
        <v>79</v>
      </c>
      <c r="L1247" s="113" t="s">
        <v>79</v>
      </c>
      <c r="M1247" s="113" t="s">
        <v>79</v>
      </c>
      <c r="N1247" s="113" t="s">
        <v>79</v>
      </c>
      <c r="O1247" s="113" t="s">
        <v>79</v>
      </c>
      <c r="P1247" s="113" t="s">
        <v>79</v>
      </c>
      <c r="Q1247" s="113" t="s">
        <v>79</v>
      </c>
      <c r="R1247" s="113" t="s">
        <v>79</v>
      </c>
      <c r="S1247" s="113" t="s">
        <v>79</v>
      </c>
      <c r="T1247" s="113" t="s">
        <v>79</v>
      </c>
      <c r="U1247" s="113" t="s">
        <v>79</v>
      </c>
      <c r="V1247" s="113" t="s">
        <v>79</v>
      </c>
      <c r="W1247" s="113" t="s">
        <v>79</v>
      </c>
      <c r="X1247" s="108"/>
      <c r="Y1247" s="108"/>
      <c r="Z1247" s="108"/>
      <c r="AA1247" s="108"/>
      <c r="AB1247" s="93">
        <f>IFERROR(VLOOKUP(K1247,'Վարկանիշային չափորոշիչներ'!$G$6:$GE$68,4,FALSE),0)</f>
        <v>0</v>
      </c>
      <c r="AC1247" s="93">
        <f>IFERROR(VLOOKUP(L1247,'Վարկանիշային չափորոշիչներ'!$G$6:$GE$68,4,FALSE),0)</f>
        <v>0</v>
      </c>
      <c r="AD1247" s="93">
        <f>IFERROR(VLOOKUP(M1247,'Վարկանիշային չափորոշիչներ'!$G$6:$GE$68,4,FALSE),0)</f>
        <v>0</v>
      </c>
      <c r="AE1247" s="93">
        <f>IFERROR(VLOOKUP(N1247,'Վարկանիշային չափորոշիչներ'!$G$6:$GE$68,4,FALSE),0)</f>
        <v>0</v>
      </c>
      <c r="AF1247" s="93">
        <f>IFERROR(VLOOKUP(O1247,'Վարկանիշային չափորոշիչներ'!$G$6:$GE$68,4,FALSE),0)</f>
        <v>0</v>
      </c>
      <c r="AG1247" s="93">
        <f>IFERROR(VLOOKUP(P1247,'Վարկանիշային չափորոշիչներ'!$G$6:$GE$68,4,FALSE),0)</f>
        <v>0</v>
      </c>
      <c r="AH1247" s="93">
        <f>IFERROR(VLOOKUP(Q1247,'Վարկանիշային չափորոշիչներ'!$G$6:$GE$68,4,FALSE),0)</f>
        <v>0</v>
      </c>
      <c r="AI1247" s="93">
        <f>IFERROR(VLOOKUP(R1247,'Վարկանիշային չափորոշիչներ'!$G$6:$GE$68,4,FALSE),0)</f>
        <v>0</v>
      </c>
      <c r="AJ1247" s="93">
        <f>IFERROR(VLOOKUP(S1247,'Վարկանիշային չափորոշիչներ'!$G$6:$GE$68,4,FALSE),0)</f>
        <v>0</v>
      </c>
      <c r="AK1247" s="93">
        <f>IFERROR(VLOOKUP(T1247,'Վարկանիշային չափորոշիչներ'!$G$6:$GE$68,4,FALSE),0)</f>
        <v>0</v>
      </c>
      <c r="AL1247" s="93">
        <f>IFERROR(VLOOKUP(U1247,'Վարկանիշային չափորոշիչներ'!$G$6:$GE$68,4,FALSE),0)</f>
        <v>0</v>
      </c>
      <c r="AM1247" s="93">
        <f>IFERROR(VLOOKUP(V1247,'Վարկանիշային չափորոշիչներ'!$G$6:$GE$68,4,FALSE),0)</f>
        <v>0</v>
      </c>
      <c r="AN1247" s="93">
        <f t="shared" si="318"/>
        <v>0</v>
      </c>
    </row>
    <row r="1248" spans="1:40" ht="24" outlineLevel="1">
      <c r="A1248" s="236">
        <v>1103</v>
      </c>
      <c r="B1248" s="283"/>
      <c r="C1248" s="374" t="s">
        <v>1297</v>
      </c>
      <c r="D1248" s="278">
        <f>SUM(D1249:D1255)</f>
        <v>0</v>
      </c>
      <c r="E1248" s="278">
        <f>SUM(E1249:E1255)</f>
        <v>0</v>
      </c>
      <c r="F1248" s="279">
        <f t="shared" ref="F1248:H1248" si="328">SUM(F1249:F1255)</f>
        <v>0</v>
      </c>
      <c r="G1248" s="279">
        <f t="shared" si="328"/>
        <v>0</v>
      </c>
      <c r="H1248" s="279">
        <f t="shared" si="328"/>
        <v>0</v>
      </c>
      <c r="I1248" s="128" t="s">
        <v>79</v>
      </c>
      <c r="J1248" s="128" t="s">
        <v>79</v>
      </c>
      <c r="K1248" s="128" t="s">
        <v>79</v>
      </c>
      <c r="L1248" s="128" t="s">
        <v>79</v>
      </c>
      <c r="M1248" s="128" t="s">
        <v>79</v>
      </c>
      <c r="N1248" s="128" t="s">
        <v>79</v>
      </c>
      <c r="O1248" s="128" t="s">
        <v>79</v>
      </c>
      <c r="P1248" s="128" t="s">
        <v>79</v>
      </c>
      <c r="Q1248" s="128" t="s">
        <v>79</v>
      </c>
      <c r="R1248" s="128" t="s">
        <v>79</v>
      </c>
      <c r="S1248" s="128" t="s">
        <v>79</v>
      </c>
      <c r="T1248" s="128" t="s">
        <v>79</v>
      </c>
      <c r="U1248" s="128" t="s">
        <v>79</v>
      </c>
      <c r="V1248" s="128" t="s">
        <v>79</v>
      </c>
      <c r="W1248" s="114" t="s">
        <v>79</v>
      </c>
      <c r="X1248" s="108"/>
      <c r="Y1248" s="108"/>
      <c r="Z1248" s="108"/>
      <c r="AA1248" s="108"/>
      <c r="AB1248" s="93">
        <f>IFERROR(VLOOKUP(K1248,'Վարկանիշային չափորոշիչներ'!$G$6:$GE$68,4,FALSE),0)</f>
        <v>0</v>
      </c>
      <c r="AC1248" s="93">
        <f>IFERROR(VLOOKUP(L1248,'Վարկանիշային չափորոշիչներ'!$G$6:$GE$68,4,FALSE),0)</f>
        <v>0</v>
      </c>
      <c r="AD1248" s="93">
        <f>IFERROR(VLOOKUP(M1248,'Վարկանիշային չափորոշիչներ'!$G$6:$GE$68,4,FALSE),0)</f>
        <v>0</v>
      </c>
      <c r="AE1248" s="93">
        <f>IFERROR(VLOOKUP(N1248,'Վարկանիշային չափորոշիչներ'!$G$6:$GE$68,4,FALSE),0)</f>
        <v>0</v>
      </c>
      <c r="AF1248" s="93">
        <f>IFERROR(VLOOKUP(O1248,'Վարկանիշային չափորոշիչներ'!$G$6:$GE$68,4,FALSE),0)</f>
        <v>0</v>
      </c>
      <c r="AG1248" s="93">
        <f>IFERROR(VLOOKUP(P1248,'Վարկանիշային չափորոշիչներ'!$G$6:$GE$68,4,FALSE),0)</f>
        <v>0</v>
      </c>
      <c r="AH1248" s="93">
        <f>IFERROR(VLOOKUP(Q1248,'Վարկանիշային չափորոշիչներ'!$G$6:$GE$68,4,FALSE),0)</f>
        <v>0</v>
      </c>
      <c r="AI1248" s="93">
        <f>IFERROR(VLOOKUP(R1248,'Վարկանիշային չափորոշիչներ'!$G$6:$GE$68,4,FALSE),0)</f>
        <v>0</v>
      </c>
      <c r="AJ1248" s="93">
        <f>IFERROR(VLOOKUP(S1248,'Վարկանիշային չափորոշիչներ'!$G$6:$GE$68,4,FALSE),0)</f>
        <v>0</v>
      </c>
      <c r="AK1248" s="93">
        <f>IFERROR(VLOOKUP(T1248,'Վարկանիշային չափորոշիչներ'!$G$6:$GE$68,4,FALSE),0)</f>
        <v>0</v>
      </c>
      <c r="AL1248" s="93">
        <f>IFERROR(VLOOKUP(U1248,'Վարկանիշային չափորոշիչներ'!$G$6:$GE$68,4,FALSE),0)</f>
        <v>0</v>
      </c>
      <c r="AM1248" s="93">
        <f>IFERROR(VLOOKUP(V1248,'Վարկանիշային չափորոշիչներ'!$G$6:$GE$68,4,FALSE),0)</f>
        <v>0</v>
      </c>
      <c r="AN1248" s="93">
        <f t="shared" si="318"/>
        <v>0</v>
      </c>
    </row>
    <row r="1249" spans="1:40" ht="48" outlineLevel="2">
      <c r="A1249" s="239">
        <v>1103</v>
      </c>
      <c r="B1249" s="239">
        <v>11001</v>
      </c>
      <c r="C1249" s="333" t="s">
        <v>1298</v>
      </c>
      <c r="D1249" s="247"/>
      <c r="E1249" s="262"/>
      <c r="F1249" s="272"/>
      <c r="G1249" s="242"/>
      <c r="H1249" s="242"/>
      <c r="I1249" s="112"/>
      <c r="J1249" s="112"/>
      <c r="K1249" s="94"/>
      <c r="L1249" s="94"/>
      <c r="M1249" s="94"/>
      <c r="N1249" s="94"/>
      <c r="O1249" s="94"/>
      <c r="P1249" s="94"/>
      <c r="Q1249" s="94"/>
      <c r="R1249" s="94"/>
      <c r="S1249" s="94"/>
      <c r="T1249" s="94"/>
      <c r="U1249" s="94"/>
      <c r="V1249" s="94"/>
      <c r="W1249" s="93">
        <f t="shared" ref="W1249:W1256" si="329">AN1249</f>
        <v>0</v>
      </c>
      <c r="X1249" s="108"/>
      <c r="Y1249" s="108"/>
      <c r="Z1249" s="108"/>
      <c r="AA1249" s="108"/>
      <c r="AB1249" s="93">
        <f>IFERROR(VLOOKUP(K1249,'Վարկանիշային չափորոշիչներ'!$G$6:$GE$68,4,FALSE),0)</f>
        <v>0</v>
      </c>
      <c r="AC1249" s="93">
        <f>IFERROR(VLOOKUP(L1249,'Վարկանիշային չափորոշիչներ'!$G$6:$GE$68,4,FALSE),0)</f>
        <v>0</v>
      </c>
      <c r="AD1249" s="93">
        <f>IFERROR(VLOOKUP(M1249,'Վարկանիշային չափորոշիչներ'!$G$6:$GE$68,4,FALSE),0)</f>
        <v>0</v>
      </c>
      <c r="AE1249" s="93">
        <f>IFERROR(VLOOKUP(N1249,'Վարկանիշային չափորոշիչներ'!$G$6:$GE$68,4,FALSE),0)</f>
        <v>0</v>
      </c>
      <c r="AF1249" s="93">
        <f>IFERROR(VLOOKUP(O1249,'Վարկանիշային չափորոշիչներ'!$G$6:$GE$68,4,FALSE),0)</f>
        <v>0</v>
      </c>
      <c r="AG1249" s="93">
        <f>IFERROR(VLOOKUP(P1249,'Վարկանիշային չափորոշիչներ'!$G$6:$GE$68,4,FALSE),0)</f>
        <v>0</v>
      </c>
      <c r="AH1249" s="93">
        <f>IFERROR(VLOOKUP(Q1249,'Վարկանիշային չափորոշիչներ'!$G$6:$GE$68,4,FALSE),0)</f>
        <v>0</v>
      </c>
      <c r="AI1249" s="93">
        <f>IFERROR(VLOOKUP(R1249,'Վարկանիշային չափորոշիչներ'!$G$6:$GE$68,4,FALSE),0)</f>
        <v>0</v>
      </c>
      <c r="AJ1249" s="93">
        <f>IFERROR(VLOOKUP(S1249,'Վարկանիշային չափորոշիչներ'!$G$6:$GE$68,4,FALSE),0)</f>
        <v>0</v>
      </c>
      <c r="AK1249" s="93">
        <f>IFERROR(VLOOKUP(T1249,'Վարկանիշային չափորոշիչներ'!$G$6:$GE$68,4,FALSE),0)</f>
        <v>0</v>
      </c>
      <c r="AL1249" s="93">
        <f>IFERROR(VLOOKUP(U1249,'Վարկանիշային չափորոշիչներ'!$G$6:$GE$68,4,FALSE),0)</f>
        <v>0</v>
      </c>
      <c r="AM1249" s="93">
        <f>IFERROR(VLOOKUP(V1249,'Վարկանիշային չափորոշիչներ'!$G$6:$GE$68,4,FALSE),0)</f>
        <v>0</v>
      </c>
      <c r="AN1249" s="93">
        <f t="shared" si="318"/>
        <v>0</v>
      </c>
    </row>
    <row r="1250" spans="1:40" outlineLevel="2">
      <c r="A1250" s="239">
        <v>1103</v>
      </c>
      <c r="B1250" s="239">
        <v>11002</v>
      </c>
      <c r="C1250" s="333" t="s">
        <v>1299</v>
      </c>
      <c r="D1250" s="240"/>
      <c r="E1250" s="240"/>
      <c r="F1250" s="241"/>
      <c r="G1250" s="242"/>
      <c r="H1250" s="242"/>
      <c r="I1250" s="112"/>
      <c r="J1250" s="112"/>
      <c r="K1250" s="94"/>
      <c r="L1250" s="94"/>
      <c r="M1250" s="94"/>
      <c r="N1250" s="94"/>
      <c r="O1250" s="94"/>
      <c r="P1250" s="94"/>
      <c r="Q1250" s="94"/>
      <c r="R1250" s="94"/>
      <c r="S1250" s="94"/>
      <c r="T1250" s="94"/>
      <c r="U1250" s="94"/>
      <c r="V1250" s="94"/>
      <c r="W1250" s="93">
        <f t="shared" si="329"/>
        <v>0</v>
      </c>
      <c r="X1250" s="108"/>
      <c r="Y1250" s="108"/>
      <c r="Z1250" s="108"/>
      <c r="AA1250" s="108"/>
      <c r="AB1250" s="93">
        <f>IFERROR(VLOOKUP(K1250,'Վարկանիշային չափորոշիչներ'!$G$6:$GE$68,4,FALSE),0)</f>
        <v>0</v>
      </c>
      <c r="AC1250" s="93">
        <f>IFERROR(VLOOKUP(L1250,'Վարկանիշային չափորոշիչներ'!$G$6:$GE$68,4,FALSE),0)</f>
        <v>0</v>
      </c>
      <c r="AD1250" s="93">
        <f>IFERROR(VLOOKUP(M1250,'Վարկանիշային չափորոշիչներ'!$G$6:$GE$68,4,FALSE),0)</f>
        <v>0</v>
      </c>
      <c r="AE1250" s="93">
        <f>IFERROR(VLOOKUP(N1250,'Վարկանիշային չափորոշիչներ'!$G$6:$GE$68,4,FALSE),0)</f>
        <v>0</v>
      </c>
      <c r="AF1250" s="93">
        <f>IFERROR(VLOOKUP(O1250,'Վարկանիշային չափորոշիչներ'!$G$6:$GE$68,4,FALSE),0)</f>
        <v>0</v>
      </c>
      <c r="AG1250" s="93">
        <f>IFERROR(VLOOKUP(P1250,'Վարկանիշային չափորոշիչներ'!$G$6:$GE$68,4,FALSE),0)</f>
        <v>0</v>
      </c>
      <c r="AH1250" s="93">
        <f>IFERROR(VLOOKUP(Q1250,'Վարկանիշային չափորոշիչներ'!$G$6:$GE$68,4,FALSE),0)</f>
        <v>0</v>
      </c>
      <c r="AI1250" s="93">
        <f>IFERROR(VLOOKUP(R1250,'Վարկանիշային չափորոշիչներ'!$G$6:$GE$68,4,FALSE),0)</f>
        <v>0</v>
      </c>
      <c r="AJ1250" s="93">
        <f>IFERROR(VLOOKUP(S1250,'Վարկանիշային չափորոշիչներ'!$G$6:$GE$68,4,FALSE),0)</f>
        <v>0</v>
      </c>
      <c r="AK1250" s="93">
        <f>IFERROR(VLOOKUP(T1250,'Վարկանիշային չափորոշիչներ'!$G$6:$GE$68,4,FALSE),0)</f>
        <v>0</v>
      </c>
      <c r="AL1250" s="93">
        <f>IFERROR(VLOOKUP(U1250,'Վարկանիշային չափորոշիչներ'!$G$6:$GE$68,4,FALSE),0)</f>
        <v>0</v>
      </c>
      <c r="AM1250" s="93">
        <f>IFERROR(VLOOKUP(V1250,'Վարկանիշային չափորոշիչներ'!$G$6:$GE$68,4,FALSE),0)</f>
        <v>0</v>
      </c>
      <c r="AN1250" s="93">
        <f t="shared" si="318"/>
        <v>0</v>
      </c>
    </row>
    <row r="1251" spans="1:40" ht="24" outlineLevel="2">
      <c r="A1251" s="239">
        <v>1103</v>
      </c>
      <c r="B1251" s="239">
        <v>11003</v>
      </c>
      <c r="C1251" s="333" t="s">
        <v>1300</v>
      </c>
      <c r="D1251" s="240"/>
      <c r="E1251" s="240"/>
      <c r="F1251" s="241"/>
      <c r="G1251" s="242"/>
      <c r="H1251" s="242"/>
      <c r="I1251" s="112"/>
      <c r="J1251" s="112"/>
      <c r="K1251" s="94"/>
      <c r="L1251" s="94"/>
      <c r="M1251" s="94"/>
      <c r="N1251" s="94"/>
      <c r="O1251" s="94"/>
      <c r="P1251" s="94"/>
      <c r="Q1251" s="94"/>
      <c r="R1251" s="94"/>
      <c r="S1251" s="94"/>
      <c r="T1251" s="94"/>
      <c r="U1251" s="94"/>
      <c r="V1251" s="94"/>
      <c r="W1251" s="93">
        <f t="shared" si="329"/>
        <v>0</v>
      </c>
      <c r="X1251" s="108"/>
      <c r="Y1251" s="108"/>
      <c r="Z1251" s="108"/>
      <c r="AA1251" s="108"/>
      <c r="AB1251" s="93">
        <f>IFERROR(VLOOKUP(K1251,'Վարկանիշային չափորոշիչներ'!$G$6:$GE$68,4,FALSE),0)</f>
        <v>0</v>
      </c>
      <c r="AC1251" s="93">
        <f>IFERROR(VLOOKUP(L1251,'Վարկանիշային չափորոշիչներ'!$G$6:$GE$68,4,FALSE),0)</f>
        <v>0</v>
      </c>
      <c r="AD1251" s="93">
        <f>IFERROR(VLOOKUP(M1251,'Վարկանիշային չափորոշիչներ'!$G$6:$GE$68,4,FALSE),0)</f>
        <v>0</v>
      </c>
      <c r="AE1251" s="93">
        <f>IFERROR(VLOOKUP(N1251,'Վարկանիշային չափորոշիչներ'!$G$6:$GE$68,4,FALSE),0)</f>
        <v>0</v>
      </c>
      <c r="AF1251" s="93">
        <f>IFERROR(VLOOKUP(O1251,'Վարկանիշային չափորոշիչներ'!$G$6:$GE$68,4,FALSE),0)</f>
        <v>0</v>
      </c>
      <c r="AG1251" s="93">
        <f>IFERROR(VLOOKUP(P1251,'Վարկանիշային չափորոշիչներ'!$G$6:$GE$68,4,FALSE),0)</f>
        <v>0</v>
      </c>
      <c r="AH1251" s="93">
        <f>IFERROR(VLOOKUP(Q1251,'Վարկանիշային չափորոշիչներ'!$G$6:$GE$68,4,FALSE),0)</f>
        <v>0</v>
      </c>
      <c r="AI1251" s="93">
        <f>IFERROR(VLOOKUP(R1251,'Վարկանիշային չափորոշիչներ'!$G$6:$GE$68,4,FALSE),0)</f>
        <v>0</v>
      </c>
      <c r="AJ1251" s="93">
        <f>IFERROR(VLOOKUP(S1251,'Վարկանիշային չափորոշիչներ'!$G$6:$GE$68,4,FALSE),0)</f>
        <v>0</v>
      </c>
      <c r="AK1251" s="93">
        <f>IFERROR(VLOOKUP(T1251,'Վարկանիշային չափորոշիչներ'!$G$6:$GE$68,4,FALSE),0)</f>
        <v>0</v>
      </c>
      <c r="AL1251" s="93">
        <f>IFERROR(VLOOKUP(U1251,'Վարկանիշային չափորոշիչներ'!$G$6:$GE$68,4,FALSE),0)</f>
        <v>0</v>
      </c>
      <c r="AM1251" s="93">
        <f>IFERROR(VLOOKUP(V1251,'Վարկանիշային չափորոշիչներ'!$G$6:$GE$68,4,FALSE),0)</f>
        <v>0</v>
      </c>
      <c r="AN1251" s="93">
        <f t="shared" si="318"/>
        <v>0</v>
      </c>
    </row>
    <row r="1252" spans="1:40" ht="24" outlineLevel="2">
      <c r="A1252" s="239">
        <v>1103</v>
      </c>
      <c r="B1252" s="239">
        <v>12002</v>
      </c>
      <c r="C1252" s="333" t="s">
        <v>1301</v>
      </c>
      <c r="D1252" s="240"/>
      <c r="E1252" s="240"/>
      <c r="F1252" s="241"/>
      <c r="G1252" s="242"/>
      <c r="H1252" s="242"/>
      <c r="I1252" s="112"/>
      <c r="J1252" s="112"/>
      <c r="K1252" s="94"/>
      <c r="L1252" s="94"/>
      <c r="M1252" s="94"/>
      <c r="N1252" s="94"/>
      <c r="O1252" s="94"/>
      <c r="P1252" s="94"/>
      <c r="Q1252" s="94"/>
      <c r="R1252" s="94"/>
      <c r="S1252" s="94"/>
      <c r="T1252" s="94"/>
      <c r="U1252" s="94"/>
      <c r="V1252" s="94"/>
      <c r="W1252" s="93">
        <f t="shared" si="329"/>
        <v>0</v>
      </c>
      <c r="X1252" s="108"/>
      <c r="Y1252" s="108"/>
      <c r="Z1252" s="108"/>
      <c r="AA1252" s="108"/>
      <c r="AB1252" s="93">
        <f>IFERROR(VLOOKUP(K1252,'Վարկանիշային չափորոշիչներ'!$G$6:$GE$68,4,FALSE),0)</f>
        <v>0</v>
      </c>
      <c r="AC1252" s="93">
        <f>IFERROR(VLOOKUP(L1252,'Վարկանիշային չափորոշիչներ'!$G$6:$GE$68,4,FALSE),0)</f>
        <v>0</v>
      </c>
      <c r="AD1252" s="93">
        <f>IFERROR(VLOOKUP(M1252,'Վարկանիշային չափորոշիչներ'!$G$6:$GE$68,4,FALSE),0)</f>
        <v>0</v>
      </c>
      <c r="AE1252" s="93">
        <f>IFERROR(VLOOKUP(N1252,'Վարկանիշային չափորոշիչներ'!$G$6:$GE$68,4,FALSE),0)</f>
        <v>0</v>
      </c>
      <c r="AF1252" s="93">
        <f>IFERROR(VLOOKUP(O1252,'Վարկանիշային չափորոշիչներ'!$G$6:$GE$68,4,FALSE),0)</f>
        <v>0</v>
      </c>
      <c r="AG1252" s="93">
        <f>IFERROR(VLOOKUP(P1252,'Վարկանիշային չափորոշիչներ'!$G$6:$GE$68,4,FALSE),0)</f>
        <v>0</v>
      </c>
      <c r="AH1252" s="93">
        <f>IFERROR(VLOOKUP(Q1252,'Վարկանիշային չափորոշիչներ'!$G$6:$GE$68,4,FALSE),0)</f>
        <v>0</v>
      </c>
      <c r="AI1252" s="93">
        <f>IFERROR(VLOOKUP(R1252,'Վարկանիշային չափորոշիչներ'!$G$6:$GE$68,4,FALSE),0)</f>
        <v>0</v>
      </c>
      <c r="AJ1252" s="93">
        <f>IFERROR(VLOOKUP(S1252,'Վարկանիշային չափորոշիչներ'!$G$6:$GE$68,4,FALSE),0)</f>
        <v>0</v>
      </c>
      <c r="AK1252" s="93">
        <f>IFERROR(VLOOKUP(T1252,'Վարկանիշային չափորոշիչներ'!$G$6:$GE$68,4,FALSE),0)</f>
        <v>0</v>
      </c>
      <c r="AL1252" s="93">
        <f>IFERROR(VLOOKUP(U1252,'Վարկանիշային չափորոշիչներ'!$G$6:$GE$68,4,FALSE),0)</f>
        <v>0</v>
      </c>
      <c r="AM1252" s="93">
        <f>IFERROR(VLOOKUP(V1252,'Վարկանիշային չափորոշիչներ'!$G$6:$GE$68,4,FALSE),0)</f>
        <v>0</v>
      </c>
      <c r="AN1252" s="93">
        <f t="shared" si="318"/>
        <v>0</v>
      </c>
    </row>
    <row r="1253" spans="1:40" ht="24" outlineLevel="2">
      <c r="A1253" s="239">
        <v>1103</v>
      </c>
      <c r="B1253" s="239">
        <v>21001</v>
      </c>
      <c r="C1253" s="333" t="s">
        <v>1302</v>
      </c>
      <c r="D1253" s="240"/>
      <c r="E1253" s="240"/>
      <c r="F1253" s="241"/>
      <c r="G1253" s="242"/>
      <c r="H1253" s="242"/>
      <c r="I1253" s="112"/>
      <c r="J1253" s="112"/>
      <c r="K1253" s="94"/>
      <c r="L1253" s="94"/>
      <c r="M1253" s="94"/>
      <c r="N1253" s="94"/>
      <c r="O1253" s="94"/>
      <c r="P1253" s="94"/>
      <c r="Q1253" s="94"/>
      <c r="R1253" s="94"/>
      <c r="S1253" s="94"/>
      <c r="T1253" s="94"/>
      <c r="U1253" s="94"/>
      <c r="V1253" s="94"/>
      <c r="W1253" s="93">
        <f t="shared" si="329"/>
        <v>0</v>
      </c>
      <c r="X1253" s="108"/>
      <c r="Y1253" s="108"/>
      <c r="Z1253" s="108"/>
      <c r="AA1253" s="108"/>
      <c r="AB1253" s="93">
        <f>IFERROR(VLOOKUP(K1253,'Վարկանիշային չափորոշիչներ'!$G$6:$GE$68,4,FALSE),0)</f>
        <v>0</v>
      </c>
      <c r="AC1253" s="93">
        <f>IFERROR(VLOOKUP(L1253,'Վարկանիշային չափորոշիչներ'!$G$6:$GE$68,4,FALSE),0)</f>
        <v>0</v>
      </c>
      <c r="AD1253" s="93">
        <f>IFERROR(VLOOKUP(M1253,'Վարկանիշային չափորոշիչներ'!$G$6:$GE$68,4,FALSE),0)</f>
        <v>0</v>
      </c>
      <c r="AE1253" s="93">
        <f>IFERROR(VLOOKUP(N1253,'Վարկանիշային չափորոշիչներ'!$G$6:$GE$68,4,FALSE),0)</f>
        <v>0</v>
      </c>
      <c r="AF1253" s="93">
        <f>IFERROR(VLOOKUP(O1253,'Վարկանիշային չափորոշիչներ'!$G$6:$GE$68,4,FALSE),0)</f>
        <v>0</v>
      </c>
      <c r="AG1253" s="93">
        <f>IFERROR(VLOOKUP(P1253,'Վարկանիշային չափորոշիչներ'!$G$6:$GE$68,4,FALSE),0)</f>
        <v>0</v>
      </c>
      <c r="AH1253" s="93">
        <f>IFERROR(VLOOKUP(Q1253,'Վարկանիշային չափորոշիչներ'!$G$6:$GE$68,4,FALSE),0)</f>
        <v>0</v>
      </c>
      <c r="AI1253" s="93">
        <f>IFERROR(VLOOKUP(R1253,'Վարկանիշային չափորոշիչներ'!$G$6:$GE$68,4,FALSE),0)</f>
        <v>0</v>
      </c>
      <c r="AJ1253" s="93">
        <f>IFERROR(VLOOKUP(S1253,'Վարկանիշային չափորոշիչներ'!$G$6:$GE$68,4,FALSE),0)</f>
        <v>0</v>
      </c>
      <c r="AK1253" s="93">
        <f>IFERROR(VLOOKUP(T1253,'Վարկանիշային չափորոշիչներ'!$G$6:$GE$68,4,FALSE),0)</f>
        <v>0</v>
      </c>
      <c r="AL1253" s="93">
        <f>IFERROR(VLOOKUP(U1253,'Վարկանիշային չափորոշիչներ'!$G$6:$GE$68,4,FALSE),0)</f>
        <v>0</v>
      </c>
      <c r="AM1253" s="93">
        <f>IFERROR(VLOOKUP(V1253,'Վարկանիշային չափորոշիչներ'!$G$6:$GE$68,4,FALSE),0)</f>
        <v>0</v>
      </c>
      <c r="AN1253" s="93">
        <f t="shared" si="318"/>
        <v>0</v>
      </c>
    </row>
    <row r="1254" spans="1:40" outlineLevel="2">
      <c r="A1254" s="239">
        <v>1103</v>
      </c>
      <c r="B1254" s="239">
        <v>21003</v>
      </c>
      <c r="C1254" s="333" t="s">
        <v>1303</v>
      </c>
      <c r="D1254" s="240"/>
      <c r="E1254" s="240"/>
      <c r="F1254" s="241"/>
      <c r="G1254" s="242"/>
      <c r="H1254" s="242"/>
      <c r="I1254" s="112"/>
      <c r="J1254" s="112"/>
      <c r="K1254" s="94"/>
      <c r="L1254" s="94"/>
      <c r="M1254" s="94"/>
      <c r="N1254" s="94"/>
      <c r="O1254" s="94"/>
      <c r="P1254" s="94"/>
      <c r="Q1254" s="94"/>
      <c r="R1254" s="94"/>
      <c r="S1254" s="94"/>
      <c r="T1254" s="94"/>
      <c r="U1254" s="94"/>
      <c r="V1254" s="94"/>
      <c r="W1254" s="93">
        <f t="shared" si="329"/>
        <v>0</v>
      </c>
      <c r="X1254" s="108"/>
      <c r="Y1254" s="108"/>
      <c r="Z1254" s="108"/>
      <c r="AA1254" s="108"/>
      <c r="AB1254" s="93">
        <f>IFERROR(VLOOKUP(K1254,'Վարկանիշային չափորոշիչներ'!$G$6:$GE$68,4,FALSE),0)</f>
        <v>0</v>
      </c>
      <c r="AC1254" s="93">
        <f>IFERROR(VLOOKUP(L1254,'Վարկանիշային չափորոշիչներ'!$G$6:$GE$68,4,FALSE),0)</f>
        <v>0</v>
      </c>
      <c r="AD1254" s="93">
        <f>IFERROR(VLOOKUP(M1254,'Վարկանիշային չափորոշիչներ'!$G$6:$GE$68,4,FALSE),0)</f>
        <v>0</v>
      </c>
      <c r="AE1254" s="93">
        <f>IFERROR(VLOOKUP(N1254,'Վարկանիշային չափորոշիչներ'!$G$6:$GE$68,4,FALSE),0)</f>
        <v>0</v>
      </c>
      <c r="AF1254" s="93">
        <f>IFERROR(VLOOKUP(O1254,'Վարկանիշային չափորոշիչներ'!$G$6:$GE$68,4,FALSE),0)</f>
        <v>0</v>
      </c>
      <c r="AG1254" s="93">
        <f>IFERROR(VLOOKUP(P1254,'Վարկանիշային չափորոշիչներ'!$G$6:$GE$68,4,FALSE),0)</f>
        <v>0</v>
      </c>
      <c r="AH1254" s="93">
        <f>IFERROR(VLOOKUP(Q1254,'Վարկանիշային չափորոշիչներ'!$G$6:$GE$68,4,FALSE),0)</f>
        <v>0</v>
      </c>
      <c r="AI1254" s="93">
        <f>IFERROR(VLOOKUP(R1254,'Վարկանիշային չափորոշիչներ'!$G$6:$GE$68,4,FALSE),0)</f>
        <v>0</v>
      </c>
      <c r="AJ1254" s="93">
        <f>IFERROR(VLOOKUP(S1254,'Վարկանիշային չափորոշիչներ'!$G$6:$GE$68,4,FALSE),0)</f>
        <v>0</v>
      </c>
      <c r="AK1254" s="93">
        <f>IFERROR(VLOOKUP(T1254,'Վարկանիշային չափորոշիչներ'!$G$6:$GE$68,4,FALSE),0)</f>
        <v>0</v>
      </c>
      <c r="AL1254" s="93">
        <f>IFERROR(VLOOKUP(U1254,'Վարկանիշային չափորոշիչներ'!$G$6:$GE$68,4,FALSE),0)</f>
        <v>0</v>
      </c>
      <c r="AM1254" s="93">
        <f>IFERROR(VLOOKUP(V1254,'Վարկանիշային չափորոշիչներ'!$G$6:$GE$68,4,FALSE),0)</f>
        <v>0</v>
      </c>
      <c r="AN1254" s="93">
        <f t="shared" si="318"/>
        <v>0</v>
      </c>
    </row>
    <row r="1255" spans="1:40" ht="24" outlineLevel="2">
      <c r="A1255" s="239">
        <v>1103</v>
      </c>
      <c r="B1255" s="239">
        <v>31001</v>
      </c>
      <c r="C1255" s="333" t="s">
        <v>1304</v>
      </c>
      <c r="D1255" s="247"/>
      <c r="E1255" s="247"/>
      <c r="F1255" s="241"/>
      <c r="G1255" s="242"/>
      <c r="H1255" s="242"/>
      <c r="I1255" s="112"/>
      <c r="J1255" s="112"/>
      <c r="K1255" s="94"/>
      <c r="L1255" s="94"/>
      <c r="M1255" s="94"/>
      <c r="N1255" s="94"/>
      <c r="O1255" s="94"/>
      <c r="P1255" s="94"/>
      <c r="Q1255" s="94"/>
      <c r="R1255" s="94"/>
      <c r="S1255" s="94"/>
      <c r="T1255" s="94"/>
      <c r="U1255" s="94"/>
      <c r="V1255" s="94"/>
      <c r="W1255" s="93">
        <f t="shared" si="329"/>
        <v>0</v>
      </c>
      <c r="X1255" s="108"/>
      <c r="Y1255" s="108"/>
      <c r="Z1255" s="108"/>
      <c r="AA1255" s="108"/>
      <c r="AB1255" s="93">
        <f>IFERROR(VLOOKUP(K1255,'Վարկանիշային չափորոշիչներ'!$G$6:$GE$68,4,FALSE),0)</f>
        <v>0</v>
      </c>
      <c r="AC1255" s="93">
        <f>IFERROR(VLOOKUP(L1255,'Վարկանիշային չափորոշիչներ'!$G$6:$GE$68,4,FALSE),0)</f>
        <v>0</v>
      </c>
      <c r="AD1255" s="93">
        <f>IFERROR(VLOOKUP(M1255,'Վարկանիշային չափորոշիչներ'!$G$6:$GE$68,4,FALSE),0)</f>
        <v>0</v>
      </c>
      <c r="AE1255" s="93">
        <f>IFERROR(VLOOKUP(N1255,'Վարկանիշային չափորոշիչներ'!$G$6:$GE$68,4,FALSE),0)</f>
        <v>0</v>
      </c>
      <c r="AF1255" s="93">
        <f>IFERROR(VLOOKUP(O1255,'Վարկանիշային չափորոշիչներ'!$G$6:$GE$68,4,FALSE),0)</f>
        <v>0</v>
      </c>
      <c r="AG1255" s="93">
        <f>IFERROR(VLOOKUP(P1255,'Վարկանիշային չափորոշիչներ'!$G$6:$GE$68,4,FALSE),0)</f>
        <v>0</v>
      </c>
      <c r="AH1255" s="93">
        <f>IFERROR(VLOOKUP(Q1255,'Վարկանիշային չափորոշիչներ'!$G$6:$GE$68,4,FALSE),0)</f>
        <v>0</v>
      </c>
      <c r="AI1255" s="93">
        <f>IFERROR(VLOOKUP(R1255,'Վարկանիշային չափորոշիչներ'!$G$6:$GE$68,4,FALSE),0)</f>
        <v>0</v>
      </c>
      <c r="AJ1255" s="93">
        <f>IFERROR(VLOOKUP(S1255,'Վարկանիշային չափորոշիչներ'!$G$6:$GE$68,4,FALSE),0)</f>
        <v>0</v>
      </c>
      <c r="AK1255" s="93">
        <f>IFERROR(VLOOKUP(T1255,'Վարկանիշային չափորոշիչներ'!$G$6:$GE$68,4,FALSE),0)</f>
        <v>0</v>
      </c>
      <c r="AL1255" s="93">
        <f>IFERROR(VLOOKUP(U1255,'Վարկանիշային չափորոշիչներ'!$G$6:$GE$68,4,FALSE),0)</f>
        <v>0</v>
      </c>
      <c r="AM1255" s="93">
        <f>IFERROR(VLOOKUP(V1255,'Վարկանիշային չափորոշիչներ'!$G$6:$GE$68,4,FALSE),0)</f>
        <v>0</v>
      </c>
      <c r="AN1255" s="93">
        <f t="shared" si="318"/>
        <v>0</v>
      </c>
    </row>
    <row r="1256" spans="1:40" outlineLevel="1">
      <c r="A1256" s="243">
        <v>9999</v>
      </c>
      <c r="B1256" s="239"/>
      <c r="C1256" s="386" t="s">
        <v>104</v>
      </c>
      <c r="D1256" s="324"/>
      <c r="E1256" s="324"/>
      <c r="F1256" s="241"/>
      <c r="G1256" s="242"/>
      <c r="H1256" s="242"/>
      <c r="I1256" s="112"/>
      <c r="J1256" s="112"/>
      <c r="K1256" s="94"/>
      <c r="L1256" s="94"/>
      <c r="M1256" s="94"/>
      <c r="N1256" s="94"/>
      <c r="O1256" s="94"/>
      <c r="P1256" s="94"/>
      <c r="Q1256" s="94"/>
      <c r="R1256" s="94"/>
      <c r="S1256" s="94"/>
      <c r="T1256" s="94"/>
      <c r="U1256" s="94"/>
      <c r="V1256" s="94"/>
      <c r="W1256" s="93">
        <f t="shared" si="329"/>
        <v>0</v>
      </c>
      <c r="X1256" s="108"/>
      <c r="Y1256" s="108"/>
      <c r="Z1256" s="108"/>
      <c r="AA1256" s="108"/>
      <c r="AB1256" s="93">
        <f>IFERROR(VLOOKUP(K1256,'Վարկանիշային չափորոշիչներ'!$G$6:$GE$68,4,FALSE),0)</f>
        <v>0</v>
      </c>
      <c r="AC1256" s="93">
        <f>IFERROR(VLOOKUP(L1256,'Վարկանիշային չափորոշիչներ'!$G$6:$GE$68,4,FALSE),0)</f>
        <v>0</v>
      </c>
      <c r="AD1256" s="93">
        <f>IFERROR(VLOOKUP(M1256,'Վարկանիշային չափորոշիչներ'!$G$6:$GE$68,4,FALSE),0)</f>
        <v>0</v>
      </c>
      <c r="AE1256" s="93">
        <f>IFERROR(VLOOKUP(N1256,'Վարկանիշային չափորոշիչներ'!$G$6:$GE$68,4,FALSE),0)</f>
        <v>0</v>
      </c>
      <c r="AF1256" s="93">
        <f>IFERROR(VLOOKUP(O1256,'Վարկանիշային չափորոշիչներ'!$G$6:$GE$68,4,FALSE),0)</f>
        <v>0</v>
      </c>
      <c r="AG1256" s="93">
        <f>IFERROR(VLOOKUP(P1256,'Վարկանիշային չափորոշիչներ'!$G$6:$GE$68,4,FALSE),0)</f>
        <v>0</v>
      </c>
      <c r="AH1256" s="93">
        <f>IFERROR(VLOOKUP(Q1256,'Վարկանիշային չափորոշիչներ'!$G$6:$GE$68,4,FALSE),0)</f>
        <v>0</v>
      </c>
      <c r="AI1256" s="93">
        <f>IFERROR(VLOOKUP(R1256,'Վարկանիշային չափորոշիչներ'!$G$6:$GE$68,4,FALSE),0)</f>
        <v>0</v>
      </c>
      <c r="AJ1256" s="93">
        <f>IFERROR(VLOOKUP(S1256,'Վարկանիշային չափորոշիչներ'!$G$6:$GE$68,4,FALSE),0)</f>
        <v>0</v>
      </c>
      <c r="AK1256" s="93">
        <f>IFERROR(VLOOKUP(T1256,'Վարկանիշային չափորոշիչներ'!$G$6:$GE$68,4,FALSE),0)</f>
        <v>0</v>
      </c>
      <c r="AL1256" s="93">
        <f>IFERROR(VLOOKUP(U1256,'Վարկանիշային չափորոշիչներ'!$G$6:$GE$68,4,FALSE),0)</f>
        <v>0</v>
      </c>
      <c r="AM1256" s="93">
        <f>IFERROR(VLOOKUP(V1256,'Վարկանիշային չափորոշիչներ'!$G$6:$GE$68,4,FALSE),0)</f>
        <v>0</v>
      </c>
      <c r="AN1256" s="93">
        <f t="shared" si="318"/>
        <v>0</v>
      </c>
    </row>
    <row r="1257" spans="1:40">
      <c r="A1257" s="244" t="s">
        <v>0</v>
      </c>
      <c r="B1257" s="283"/>
      <c r="C1257" s="367" t="s">
        <v>1305</v>
      </c>
      <c r="D1257" s="245">
        <f>D1258</f>
        <v>0</v>
      </c>
      <c r="E1257" s="245">
        <f t="shared" ref="E1257:H1257" si="330">E1258</f>
        <v>0</v>
      </c>
      <c r="F1257" s="246">
        <f t="shared" si="330"/>
        <v>0</v>
      </c>
      <c r="G1257" s="246">
        <f t="shared" si="330"/>
        <v>0</v>
      </c>
      <c r="H1257" s="246">
        <f t="shared" si="330"/>
        <v>0</v>
      </c>
      <c r="I1257" s="113" t="s">
        <v>79</v>
      </c>
      <c r="J1257" s="113" t="s">
        <v>79</v>
      </c>
      <c r="K1257" s="113" t="s">
        <v>79</v>
      </c>
      <c r="L1257" s="113" t="s">
        <v>79</v>
      </c>
      <c r="M1257" s="113" t="s">
        <v>79</v>
      </c>
      <c r="N1257" s="113" t="s">
        <v>79</v>
      </c>
      <c r="O1257" s="113" t="s">
        <v>79</v>
      </c>
      <c r="P1257" s="113" t="s">
        <v>79</v>
      </c>
      <c r="Q1257" s="113" t="s">
        <v>79</v>
      </c>
      <c r="R1257" s="113" t="s">
        <v>79</v>
      </c>
      <c r="S1257" s="113" t="s">
        <v>79</v>
      </c>
      <c r="T1257" s="113" t="s">
        <v>79</v>
      </c>
      <c r="U1257" s="113" t="s">
        <v>79</v>
      </c>
      <c r="V1257" s="113" t="s">
        <v>79</v>
      </c>
      <c r="W1257" s="113" t="s">
        <v>79</v>
      </c>
      <c r="X1257" s="108"/>
      <c r="Y1257" s="108"/>
      <c r="Z1257" s="108"/>
      <c r="AA1257" s="108"/>
      <c r="AB1257" s="93">
        <f>IFERROR(VLOOKUP(K1257,'Վարկանիշային չափորոշիչներ'!$G$6:$GE$68,4,FALSE),0)</f>
        <v>0</v>
      </c>
      <c r="AC1257" s="93">
        <f>IFERROR(VLOOKUP(L1257,'Վարկանիշային չափորոշիչներ'!$G$6:$GE$68,4,FALSE),0)</f>
        <v>0</v>
      </c>
      <c r="AD1257" s="93">
        <f>IFERROR(VLOOKUP(M1257,'Վարկանիշային չափորոշիչներ'!$G$6:$GE$68,4,FALSE),0)</f>
        <v>0</v>
      </c>
      <c r="AE1257" s="93">
        <f>IFERROR(VLOOKUP(N1257,'Վարկանիշային չափորոշիչներ'!$G$6:$GE$68,4,FALSE),0)</f>
        <v>0</v>
      </c>
      <c r="AF1257" s="93">
        <f>IFERROR(VLOOKUP(O1257,'Վարկանիշային չափորոշիչներ'!$G$6:$GE$68,4,FALSE),0)</f>
        <v>0</v>
      </c>
      <c r="AG1257" s="93">
        <f>IFERROR(VLOOKUP(P1257,'Վարկանիշային չափորոշիչներ'!$G$6:$GE$68,4,FALSE),0)</f>
        <v>0</v>
      </c>
      <c r="AH1257" s="93">
        <f>IFERROR(VLOOKUP(Q1257,'Վարկանիշային չափորոշիչներ'!$G$6:$GE$68,4,FALSE),0)</f>
        <v>0</v>
      </c>
      <c r="AI1257" s="93">
        <f>IFERROR(VLOOKUP(R1257,'Վարկանիշային չափորոշիչներ'!$G$6:$GE$68,4,FALSE),0)</f>
        <v>0</v>
      </c>
      <c r="AJ1257" s="93">
        <f>IFERROR(VLOOKUP(S1257,'Վարկանիշային չափորոշիչներ'!$G$6:$GE$68,4,FALSE),0)</f>
        <v>0</v>
      </c>
      <c r="AK1257" s="93">
        <f>IFERROR(VLOOKUP(T1257,'Վարկանիշային չափորոշիչներ'!$G$6:$GE$68,4,FALSE),0)</f>
        <v>0</v>
      </c>
      <c r="AL1257" s="93">
        <f>IFERROR(VLOOKUP(U1257,'Վարկանիշային չափորոշիչներ'!$G$6:$GE$68,4,FALSE),0)</f>
        <v>0</v>
      </c>
      <c r="AM1257" s="93">
        <f>IFERROR(VLOOKUP(V1257,'Վարկանիշային չափորոշիչներ'!$G$6:$GE$68,4,FALSE),0)</f>
        <v>0</v>
      </c>
      <c r="AN1257" s="93">
        <f t="shared" si="318"/>
        <v>0</v>
      </c>
    </row>
    <row r="1258" spans="1:40" outlineLevel="1">
      <c r="A1258" s="236">
        <v>1181</v>
      </c>
      <c r="B1258" s="283"/>
      <c r="C1258" s="366" t="s">
        <v>1306</v>
      </c>
      <c r="D1258" s="237">
        <f>SUM(D1259:D1260)</f>
        <v>0</v>
      </c>
      <c r="E1258" s="237">
        <f>SUM(E1259:E1260)</f>
        <v>0</v>
      </c>
      <c r="F1258" s="238">
        <f t="shared" ref="F1258:H1258" si="331">SUM(F1259:F1260)</f>
        <v>0</v>
      </c>
      <c r="G1258" s="238">
        <f t="shared" si="331"/>
        <v>0</v>
      </c>
      <c r="H1258" s="238">
        <f t="shared" si="331"/>
        <v>0</v>
      </c>
      <c r="I1258" s="114" t="s">
        <v>79</v>
      </c>
      <c r="J1258" s="114" t="s">
        <v>79</v>
      </c>
      <c r="K1258" s="114" t="s">
        <v>79</v>
      </c>
      <c r="L1258" s="114" t="s">
        <v>79</v>
      </c>
      <c r="M1258" s="114" t="s">
        <v>79</v>
      </c>
      <c r="N1258" s="114" t="s">
        <v>79</v>
      </c>
      <c r="O1258" s="114" t="s">
        <v>79</v>
      </c>
      <c r="P1258" s="114" t="s">
        <v>79</v>
      </c>
      <c r="Q1258" s="114" t="s">
        <v>79</v>
      </c>
      <c r="R1258" s="114" t="s">
        <v>79</v>
      </c>
      <c r="S1258" s="114" t="s">
        <v>79</v>
      </c>
      <c r="T1258" s="114" t="s">
        <v>79</v>
      </c>
      <c r="U1258" s="114" t="s">
        <v>79</v>
      </c>
      <c r="V1258" s="114" t="s">
        <v>79</v>
      </c>
      <c r="W1258" s="114" t="s">
        <v>79</v>
      </c>
      <c r="X1258" s="108"/>
      <c r="Y1258" s="108"/>
      <c r="Z1258" s="108"/>
      <c r="AA1258" s="108"/>
      <c r="AB1258" s="93">
        <f>IFERROR(VLOOKUP(K1258,'Վարկանիշային չափորոշիչներ'!$G$6:$GE$68,4,FALSE),0)</f>
        <v>0</v>
      </c>
      <c r="AC1258" s="93">
        <f>IFERROR(VLOOKUP(L1258,'Վարկանիշային չափորոշիչներ'!$G$6:$GE$68,4,FALSE),0)</f>
        <v>0</v>
      </c>
      <c r="AD1258" s="93">
        <f>IFERROR(VLOOKUP(M1258,'Վարկանիշային չափորոշիչներ'!$G$6:$GE$68,4,FALSE),0)</f>
        <v>0</v>
      </c>
      <c r="AE1258" s="93">
        <f>IFERROR(VLOOKUP(N1258,'Վարկանիշային չափորոշիչներ'!$G$6:$GE$68,4,FALSE),0)</f>
        <v>0</v>
      </c>
      <c r="AF1258" s="93">
        <f>IFERROR(VLOOKUP(O1258,'Վարկանիշային չափորոշիչներ'!$G$6:$GE$68,4,FALSE),0)</f>
        <v>0</v>
      </c>
      <c r="AG1258" s="93">
        <f>IFERROR(VLOOKUP(P1258,'Վարկանիշային չափորոշիչներ'!$G$6:$GE$68,4,FALSE),0)</f>
        <v>0</v>
      </c>
      <c r="AH1258" s="93">
        <f>IFERROR(VLOOKUP(Q1258,'Վարկանիշային չափորոշիչներ'!$G$6:$GE$68,4,FALSE),0)</f>
        <v>0</v>
      </c>
      <c r="AI1258" s="93">
        <f>IFERROR(VLOOKUP(R1258,'Վարկանիշային չափորոշիչներ'!$G$6:$GE$68,4,FALSE),0)</f>
        <v>0</v>
      </c>
      <c r="AJ1258" s="93">
        <f>IFERROR(VLOOKUP(S1258,'Վարկանիշային չափորոշիչներ'!$G$6:$GE$68,4,FALSE),0)</f>
        <v>0</v>
      </c>
      <c r="AK1258" s="93">
        <f>IFERROR(VLOOKUP(T1258,'Վարկանիշային չափորոշիչներ'!$G$6:$GE$68,4,FALSE),0)</f>
        <v>0</v>
      </c>
      <c r="AL1258" s="93">
        <f>IFERROR(VLOOKUP(U1258,'Վարկանիշային չափորոշիչներ'!$G$6:$GE$68,4,FALSE),0)</f>
        <v>0</v>
      </c>
      <c r="AM1258" s="93">
        <f>IFERROR(VLOOKUP(V1258,'Վարկանիշային չափորոշիչներ'!$G$6:$GE$68,4,FALSE),0)</f>
        <v>0</v>
      </c>
      <c r="AN1258" s="93">
        <f t="shared" si="318"/>
        <v>0</v>
      </c>
    </row>
    <row r="1259" spans="1:40" outlineLevel="2">
      <c r="A1259" s="239">
        <v>1181</v>
      </c>
      <c r="B1259" s="239">
        <v>11001</v>
      </c>
      <c r="C1259" s="333" t="s">
        <v>1307</v>
      </c>
      <c r="D1259" s="247"/>
      <c r="E1259" s="247"/>
      <c r="F1259" s="241"/>
      <c r="G1259" s="242"/>
      <c r="H1259" s="242"/>
      <c r="I1259" s="112"/>
      <c r="J1259" s="112"/>
      <c r="K1259" s="94"/>
      <c r="L1259" s="94"/>
      <c r="M1259" s="94"/>
      <c r="N1259" s="94"/>
      <c r="O1259" s="94"/>
      <c r="P1259" s="94"/>
      <c r="Q1259" s="94"/>
      <c r="R1259" s="94"/>
      <c r="S1259" s="94"/>
      <c r="T1259" s="94"/>
      <c r="U1259" s="94"/>
      <c r="V1259" s="94"/>
      <c r="W1259" s="93">
        <f>AN1259</f>
        <v>0</v>
      </c>
      <c r="X1259" s="108"/>
      <c r="Y1259" s="108"/>
      <c r="Z1259" s="108"/>
      <c r="AA1259" s="108"/>
      <c r="AB1259" s="93">
        <f>IFERROR(VLOOKUP(K1259,'Վարկանիշային չափորոշիչներ'!$G$6:$GE$68,4,FALSE),0)</f>
        <v>0</v>
      </c>
      <c r="AC1259" s="93">
        <f>IFERROR(VLOOKUP(L1259,'Վարկանիշային չափորոշիչներ'!$G$6:$GE$68,4,FALSE),0)</f>
        <v>0</v>
      </c>
      <c r="AD1259" s="93">
        <f>IFERROR(VLOOKUP(M1259,'Վարկանիշային չափորոշիչներ'!$G$6:$GE$68,4,FALSE),0)</f>
        <v>0</v>
      </c>
      <c r="AE1259" s="93">
        <f>IFERROR(VLOOKUP(N1259,'Վարկանիշային չափորոշիչներ'!$G$6:$GE$68,4,FALSE),0)</f>
        <v>0</v>
      </c>
      <c r="AF1259" s="93">
        <f>IFERROR(VLOOKUP(O1259,'Վարկանիշային չափորոշիչներ'!$G$6:$GE$68,4,FALSE),0)</f>
        <v>0</v>
      </c>
      <c r="AG1259" s="93">
        <f>IFERROR(VLOOKUP(P1259,'Վարկանիշային չափորոշիչներ'!$G$6:$GE$68,4,FALSE),0)</f>
        <v>0</v>
      </c>
      <c r="AH1259" s="93">
        <f>IFERROR(VLOOKUP(Q1259,'Վարկանիշային չափորոշիչներ'!$G$6:$GE$68,4,FALSE),0)</f>
        <v>0</v>
      </c>
      <c r="AI1259" s="93">
        <f>IFERROR(VLOOKUP(R1259,'Վարկանիշային չափորոշիչներ'!$G$6:$GE$68,4,FALSE),0)</f>
        <v>0</v>
      </c>
      <c r="AJ1259" s="93">
        <f>IFERROR(VLOOKUP(S1259,'Վարկանիշային չափորոշիչներ'!$G$6:$GE$68,4,FALSE),0)</f>
        <v>0</v>
      </c>
      <c r="AK1259" s="93">
        <f>IFERROR(VLOOKUP(T1259,'Վարկանիշային չափորոշիչներ'!$G$6:$GE$68,4,FALSE),0)</f>
        <v>0</v>
      </c>
      <c r="AL1259" s="93">
        <f>IFERROR(VLOOKUP(U1259,'Վարկանիշային չափորոշիչներ'!$G$6:$GE$68,4,FALSE),0)</f>
        <v>0</v>
      </c>
      <c r="AM1259" s="93">
        <f>IFERROR(VLOOKUP(V1259,'Վարկանիշային չափորոշիչներ'!$G$6:$GE$68,4,FALSE),0)</f>
        <v>0</v>
      </c>
      <c r="AN1259" s="93">
        <f t="shared" si="318"/>
        <v>0</v>
      </c>
    </row>
    <row r="1260" spans="1:40" ht="36" outlineLevel="2">
      <c r="A1260" s="239">
        <v>1181</v>
      </c>
      <c r="B1260" s="239">
        <v>11002</v>
      </c>
      <c r="C1260" s="333" t="s">
        <v>1308</v>
      </c>
      <c r="D1260" s="240"/>
      <c r="E1260" s="240"/>
      <c r="F1260" s="241"/>
      <c r="G1260" s="242"/>
      <c r="H1260" s="242"/>
      <c r="I1260" s="112"/>
      <c r="J1260" s="112"/>
      <c r="K1260" s="94"/>
      <c r="L1260" s="94"/>
      <c r="M1260" s="94"/>
      <c r="N1260" s="94"/>
      <c r="O1260" s="94"/>
      <c r="P1260" s="94"/>
      <c r="Q1260" s="94"/>
      <c r="R1260" s="94"/>
      <c r="S1260" s="94"/>
      <c r="T1260" s="94"/>
      <c r="U1260" s="94"/>
      <c r="V1260" s="94"/>
      <c r="W1260" s="93">
        <f>AN1260</f>
        <v>0</v>
      </c>
      <c r="X1260" s="108"/>
      <c r="Y1260" s="108"/>
      <c r="Z1260" s="108"/>
      <c r="AA1260" s="108"/>
      <c r="AB1260" s="93">
        <f>IFERROR(VLOOKUP(K1260,'Վարկանիշային չափորոշիչներ'!$G$6:$GE$68,4,FALSE),0)</f>
        <v>0</v>
      </c>
      <c r="AC1260" s="93">
        <f>IFERROR(VLOOKUP(L1260,'Վարկանիշային չափորոշիչներ'!$G$6:$GE$68,4,FALSE),0)</f>
        <v>0</v>
      </c>
      <c r="AD1260" s="93">
        <f>IFERROR(VLOOKUP(M1260,'Վարկանիշային չափորոշիչներ'!$G$6:$GE$68,4,FALSE),0)</f>
        <v>0</v>
      </c>
      <c r="AE1260" s="93">
        <f>IFERROR(VLOOKUP(N1260,'Վարկանիշային չափորոշիչներ'!$G$6:$GE$68,4,FALSE),0)</f>
        <v>0</v>
      </c>
      <c r="AF1260" s="93">
        <f>IFERROR(VLOOKUP(O1260,'Վարկանիշային չափորոշիչներ'!$G$6:$GE$68,4,FALSE),0)</f>
        <v>0</v>
      </c>
      <c r="AG1260" s="93">
        <f>IFERROR(VLOOKUP(P1260,'Վարկանիշային չափորոշիչներ'!$G$6:$GE$68,4,FALSE),0)</f>
        <v>0</v>
      </c>
      <c r="AH1260" s="93">
        <f>IFERROR(VLOOKUP(Q1260,'Վարկանիշային չափորոշիչներ'!$G$6:$GE$68,4,FALSE),0)</f>
        <v>0</v>
      </c>
      <c r="AI1260" s="93">
        <f>IFERROR(VLOOKUP(R1260,'Վարկանիշային չափորոշիչներ'!$G$6:$GE$68,4,FALSE),0)</f>
        <v>0</v>
      </c>
      <c r="AJ1260" s="93">
        <f>IFERROR(VLOOKUP(S1260,'Վարկանիշային չափորոշիչներ'!$G$6:$GE$68,4,FALSE),0)</f>
        <v>0</v>
      </c>
      <c r="AK1260" s="93">
        <f>IFERROR(VLOOKUP(T1260,'Վարկանիշային չափորոշիչներ'!$G$6:$GE$68,4,FALSE),0)</f>
        <v>0</v>
      </c>
      <c r="AL1260" s="93">
        <f>IFERROR(VLOOKUP(U1260,'Վարկանիշային չափորոշիչներ'!$G$6:$GE$68,4,FALSE),0)</f>
        <v>0</v>
      </c>
      <c r="AM1260" s="93">
        <f>IFERROR(VLOOKUP(V1260,'Վարկանիշային չափորոշիչներ'!$G$6:$GE$68,4,FALSE),0)</f>
        <v>0</v>
      </c>
      <c r="AN1260" s="93">
        <f t="shared" si="318"/>
        <v>0</v>
      </c>
    </row>
    <row r="1261" spans="1:40">
      <c r="A1261" s="244" t="s">
        <v>0</v>
      </c>
      <c r="B1261" s="283"/>
      <c r="C1261" s="367" t="s">
        <v>1309</v>
      </c>
      <c r="D1261" s="245">
        <f>D1262</f>
        <v>0</v>
      </c>
      <c r="E1261" s="245">
        <f>E1262</f>
        <v>0</v>
      </c>
      <c r="F1261" s="246">
        <f t="shared" ref="F1261:H1261" si="332">F1262</f>
        <v>0</v>
      </c>
      <c r="G1261" s="246">
        <f t="shared" si="332"/>
        <v>0</v>
      </c>
      <c r="H1261" s="246">
        <f t="shared" si="332"/>
        <v>0</v>
      </c>
      <c r="I1261" s="113" t="s">
        <v>79</v>
      </c>
      <c r="J1261" s="113" t="s">
        <v>79</v>
      </c>
      <c r="K1261" s="113" t="s">
        <v>79</v>
      </c>
      <c r="L1261" s="113" t="s">
        <v>79</v>
      </c>
      <c r="M1261" s="113" t="s">
        <v>79</v>
      </c>
      <c r="N1261" s="113" t="s">
        <v>79</v>
      </c>
      <c r="O1261" s="113" t="s">
        <v>79</v>
      </c>
      <c r="P1261" s="113" t="s">
        <v>79</v>
      </c>
      <c r="Q1261" s="113" t="s">
        <v>79</v>
      </c>
      <c r="R1261" s="113" t="s">
        <v>79</v>
      </c>
      <c r="S1261" s="113" t="s">
        <v>79</v>
      </c>
      <c r="T1261" s="113" t="s">
        <v>79</v>
      </c>
      <c r="U1261" s="113" t="s">
        <v>79</v>
      </c>
      <c r="V1261" s="113" t="s">
        <v>79</v>
      </c>
      <c r="W1261" s="113" t="s">
        <v>79</v>
      </c>
      <c r="X1261" s="108"/>
      <c r="Y1261" s="108"/>
      <c r="Z1261" s="108"/>
      <c r="AA1261" s="108"/>
      <c r="AB1261" s="93">
        <f>IFERROR(VLOOKUP(K1261,'Վարկանիշային չափորոշիչներ'!$G$6:$GE$68,4,FALSE),0)</f>
        <v>0</v>
      </c>
      <c r="AC1261" s="93">
        <f>IFERROR(VLOOKUP(L1261,'Վարկանիշային չափորոշիչներ'!$G$6:$GE$68,4,FALSE),0)</f>
        <v>0</v>
      </c>
      <c r="AD1261" s="93">
        <f>IFERROR(VLOOKUP(M1261,'Վարկանիշային չափորոշիչներ'!$G$6:$GE$68,4,FALSE),0)</f>
        <v>0</v>
      </c>
      <c r="AE1261" s="93">
        <f>IFERROR(VLOOKUP(N1261,'Վարկանիշային չափորոշիչներ'!$G$6:$GE$68,4,FALSE),0)</f>
        <v>0</v>
      </c>
      <c r="AF1261" s="93">
        <f>IFERROR(VLOOKUP(O1261,'Վարկանիշային չափորոշիչներ'!$G$6:$GE$68,4,FALSE),0)</f>
        <v>0</v>
      </c>
      <c r="AG1261" s="93">
        <f>IFERROR(VLOOKUP(P1261,'Վարկանիշային չափորոշիչներ'!$G$6:$GE$68,4,FALSE),0)</f>
        <v>0</v>
      </c>
      <c r="AH1261" s="93">
        <f>IFERROR(VLOOKUP(Q1261,'Վարկանիշային չափորոշիչներ'!$G$6:$GE$68,4,FALSE),0)</f>
        <v>0</v>
      </c>
      <c r="AI1261" s="93">
        <f>IFERROR(VLOOKUP(R1261,'Վարկանիշային չափորոշիչներ'!$G$6:$GE$68,4,FALSE),0)</f>
        <v>0</v>
      </c>
      <c r="AJ1261" s="93">
        <f>IFERROR(VLOOKUP(S1261,'Վարկանիշային չափորոշիչներ'!$G$6:$GE$68,4,FALSE),0)</f>
        <v>0</v>
      </c>
      <c r="AK1261" s="93">
        <f>IFERROR(VLOOKUP(T1261,'Վարկանիշային չափորոշիչներ'!$G$6:$GE$68,4,FALSE),0)</f>
        <v>0</v>
      </c>
      <c r="AL1261" s="93">
        <f>IFERROR(VLOOKUP(U1261,'Վարկանիշային չափորոշիչներ'!$G$6:$GE$68,4,FALSE),0)</f>
        <v>0</v>
      </c>
      <c r="AM1261" s="93">
        <f>IFERROR(VLOOKUP(V1261,'Վարկանիշային չափորոշիչներ'!$G$6:$GE$68,4,FALSE),0)</f>
        <v>0</v>
      </c>
      <c r="AN1261" s="93">
        <f t="shared" si="318"/>
        <v>0</v>
      </c>
    </row>
    <row r="1262" spans="1:40" outlineLevel="1">
      <c r="A1262" s="236">
        <v>1203</v>
      </c>
      <c r="B1262" s="283"/>
      <c r="C1262" s="387" t="s">
        <v>1310</v>
      </c>
      <c r="D1262" s="325">
        <f>SUM(D1263:D1264)</f>
        <v>0</v>
      </c>
      <c r="E1262" s="325">
        <f>SUM(E1263:E1264)</f>
        <v>0</v>
      </c>
      <c r="F1262" s="326">
        <f t="shared" ref="F1262:H1262" si="333">SUM(F1263:F1264)</f>
        <v>0</v>
      </c>
      <c r="G1262" s="326">
        <f t="shared" si="333"/>
        <v>0</v>
      </c>
      <c r="H1262" s="326">
        <f t="shared" si="333"/>
        <v>0</v>
      </c>
      <c r="I1262" s="140" t="s">
        <v>79</v>
      </c>
      <c r="J1262" s="140" t="s">
        <v>79</v>
      </c>
      <c r="K1262" s="140" t="s">
        <v>79</v>
      </c>
      <c r="L1262" s="140" t="s">
        <v>79</v>
      </c>
      <c r="M1262" s="140" t="s">
        <v>79</v>
      </c>
      <c r="N1262" s="140" t="s">
        <v>79</v>
      </c>
      <c r="O1262" s="140" t="s">
        <v>79</v>
      </c>
      <c r="P1262" s="140" t="s">
        <v>79</v>
      </c>
      <c r="Q1262" s="140" t="s">
        <v>79</v>
      </c>
      <c r="R1262" s="140" t="s">
        <v>79</v>
      </c>
      <c r="S1262" s="140" t="s">
        <v>79</v>
      </c>
      <c r="T1262" s="140" t="s">
        <v>79</v>
      </c>
      <c r="U1262" s="140" t="s">
        <v>79</v>
      </c>
      <c r="V1262" s="140" t="s">
        <v>79</v>
      </c>
      <c r="W1262" s="114" t="s">
        <v>79</v>
      </c>
      <c r="X1262" s="108"/>
      <c r="Y1262" s="108"/>
      <c r="Z1262" s="108"/>
      <c r="AA1262" s="108"/>
      <c r="AB1262" s="93">
        <f>IFERROR(VLOOKUP(K1262,'Վարկանիշային չափորոշիչներ'!$G$6:$GE$68,4,FALSE),0)</f>
        <v>0</v>
      </c>
      <c r="AC1262" s="93">
        <f>IFERROR(VLOOKUP(L1262,'Վարկանիշային չափորոշիչներ'!$G$6:$GE$68,4,FALSE),0)</f>
        <v>0</v>
      </c>
      <c r="AD1262" s="93">
        <f>IFERROR(VLOOKUP(M1262,'Վարկանիշային չափորոշիչներ'!$G$6:$GE$68,4,FALSE),0)</f>
        <v>0</v>
      </c>
      <c r="AE1262" s="93">
        <f>IFERROR(VLOOKUP(N1262,'Վարկանիշային չափորոշիչներ'!$G$6:$GE$68,4,FALSE),0)</f>
        <v>0</v>
      </c>
      <c r="AF1262" s="93">
        <f>IFERROR(VLOOKUP(O1262,'Վարկանիշային չափորոշիչներ'!$G$6:$GE$68,4,FALSE),0)</f>
        <v>0</v>
      </c>
      <c r="AG1262" s="93">
        <f>IFERROR(VLOOKUP(P1262,'Վարկանիշային չափորոշիչներ'!$G$6:$GE$68,4,FALSE),0)</f>
        <v>0</v>
      </c>
      <c r="AH1262" s="93">
        <f>IFERROR(VLOOKUP(Q1262,'Վարկանիշային չափորոշիչներ'!$G$6:$GE$68,4,FALSE),0)</f>
        <v>0</v>
      </c>
      <c r="AI1262" s="93">
        <f>IFERROR(VLOOKUP(R1262,'Վարկանիշային չափորոշիչներ'!$G$6:$GE$68,4,FALSE),0)</f>
        <v>0</v>
      </c>
      <c r="AJ1262" s="93">
        <f>IFERROR(VLOOKUP(S1262,'Վարկանիշային չափորոշիչներ'!$G$6:$GE$68,4,FALSE),0)</f>
        <v>0</v>
      </c>
      <c r="AK1262" s="93">
        <f>IFERROR(VLOOKUP(T1262,'Վարկանիշային չափորոշիչներ'!$G$6:$GE$68,4,FALSE),0)</f>
        <v>0</v>
      </c>
      <c r="AL1262" s="93">
        <f>IFERROR(VLOOKUP(U1262,'Վարկանիշային չափորոշիչներ'!$G$6:$GE$68,4,FALSE),0)</f>
        <v>0</v>
      </c>
      <c r="AM1262" s="93">
        <f>IFERROR(VLOOKUP(V1262,'Վարկանիշային չափորոշիչներ'!$G$6:$GE$68,4,FALSE),0)</f>
        <v>0</v>
      </c>
      <c r="AN1262" s="93">
        <f t="shared" si="318"/>
        <v>0</v>
      </c>
    </row>
    <row r="1263" spans="1:40" ht="24" outlineLevel="2">
      <c r="A1263" s="239">
        <v>1203</v>
      </c>
      <c r="B1263" s="239">
        <v>11001</v>
      </c>
      <c r="C1263" s="333" t="s">
        <v>1311</v>
      </c>
      <c r="D1263" s="247"/>
      <c r="E1263" s="247"/>
      <c r="F1263" s="241"/>
      <c r="G1263" s="242"/>
      <c r="H1263" s="327"/>
      <c r="I1263" s="141"/>
      <c r="J1263" s="141"/>
      <c r="K1263" s="96"/>
      <c r="L1263" s="96"/>
      <c r="M1263" s="96"/>
      <c r="N1263" s="96"/>
      <c r="O1263" s="96"/>
      <c r="P1263" s="96"/>
      <c r="Q1263" s="96"/>
      <c r="R1263" s="96"/>
      <c r="S1263" s="96"/>
      <c r="T1263" s="96"/>
      <c r="U1263" s="96"/>
      <c r="V1263" s="96"/>
      <c r="W1263" s="93">
        <f>AN1263</f>
        <v>0</v>
      </c>
      <c r="X1263" s="108"/>
      <c r="Y1263" s="108"/>
      <c r="Z1263" s="108"/>
      <c r="AA1263" s="108"/>
      <c r="AB1263" s="93">
        <f>IFERROR(VLOOKUP(K1263,'Վարկանիշային չափորոշիչներ'!$G$6:$GE$68,4,FALSE),0)</f>
        <v>0</v>
      </c>
      <c r="AC1263" s="93">
        <f>IFERROR(VLOOKUP(L1263,'Վարկանիշային չափորոշիչներ'!$G$6:$GE$68,4,FALSE),0)</f>
        <v>0</v>
      </c>
      <c r="AD1263" s="93">
        <f>IFERROR(VLOOKUP(M1263,'Վարկանիշային չափորոշիչներ'!$G$6:$GE$68,4,FALSE),0)</f>
        <v>0</v>
      </c>
      <c r="AE1263" s="93">
        <f>IFERROR(VLOOKUP(N1263,'Վարկանիշային չափորոշիչներ'!$G$6:$GE$68,4,FALSE),0)</f>
        <v>0</v>
      </c>
      <c r="AF1263" s="93">
        <f>IFERROR(VLOOKUP(O1263,'Վարկանիշային չափորոշիչներ'!$G$6:$GE$68,4,FALSE),0)</f>
        <v>0</v>
      </c>
      <c r="AG1263" s="93">
        <f>IFERROR(VLOOKUP(P1263,'Վարկանիշային չափորոշիչներ'!$G$6:$GE$68,4,FALSE),0)</f>
        <v>0</v>
      </c>
      <c r="AH1263" s="93">
        <f>IFERROR(VLOOKUP(Q1263,'Վարկանիշային չափորոշիչներ'!$G$6:$GE$68,4,FALSE),0)</f>
        <v>0</v>
      </c>
      <c r="AI1263" s="93">
        <f>IFERROR(VLOOKUP(R1263,'Վարկանիշային չափորոշիչներ'!$G$6:$GE$68,4,FALSE),0)</f>
        <v>0</v>
      </c>
      <c r="AJ1263" s="93">
        <f>IFERROR(VLOOKUP(S1263,'Վարկանիշային չափորոշիչներ'!$G$6:$GE$68,4,FALSE),0)</f>
        <v>0</v>
      </c>
      <c r="AK1263" s="93">
        <f>IFERROR(VLOOKUP(T1263,'Վարկանիշային չափորոշիչներ'!$G$6:$GE$68,4,FALSE),0)</f>
        <v>0</v>
      </c>
      <c r="AL1263" s="93">
        <f>IFERROR(VLOOKUP(U1263,'Վարկանիշային չափորոշիչներ'!$G$6:$GE$68,4,FALSE),0)</f>
        <v>0</v>
      </c>
      <c r="AM1263" s="93">
        <f>IFERROR(VLOOKUP(V1263,'Վարկանիշային չափորոշիչներ'!$G$6:$GE$68,4,FALSE),0)</f>
        <v>0</v>
      </c>
      <c r="AN1263" s="93">
        <f t="shared" si="318"/>
        <v>0</v>
      </c>
    </row>
    <row r="1264" spans="1:40" ht="24" outlineLevel="2">
      <c r="A1264" s="239">
        <v>1203</v>
      </c>
      <c r="B1264" s="239">
        <v>31001</v>
      </c>
      <c r="C1264" s="333" t="s">
        <v>1312</v>
      </c>
      <c r="D1264" s="247"/>
      <c r="E1264" s="247"/>
      <c r="F1264" s="241"/>
      <c r="G1264" s="242"/>
      <c r="H1264" s="242"/>
      <c r="I1264" s="112"/>
      <c r="J1264" s="112"/>
      <c r="K1264" s="94"/>
      <c r="L1264" s="94"/>
      <c r="M1264" s="94"/>
      <c r="N1264" s="94"/>
      <c r="O1264" s="94"/>
      <c r="P1264" s="94"/>
      <c r="Q1264" s="94"/>
      <c r="R1264" s="94"/>
      <c r="S1264" s="94"/>
      <c r="T1264" s="94"/>
      <c r="U1264" s="94"/>
      <c r="V1264" s="94"/>
      <c r="W1264" s="93">
        <f>AN1264</f>
        <v>0</v>
      </c>
      <c r="X1264" s="108"/>
      <c r="Y1264" s="108"/>
      <c r="Z1264" s="108"/>
      <c r="AA1264" s="108"/>
      <c r="AB1264" s="93">
        <f>IFERROR(VLOOKUP(K1264,'Վարկանիշային չափորոշիչներ'!$G$6:$GE$68,4,FALSE),0)</f>
        <v>0</v>
      </c>
      <c r="AC1264" s="93">
        <f>IFERROR(VLOOKUP(L1264,'Վարկանիշային չափորոշիչներ'!$G$6:$GE$68,4,FALSE),0)</f>
        <v>0</v>
      </c>
      <c r="AD1264" s="93">
        <f>IFERROR(VLOOKUP(M1264,'Վարկանիշային չափորոշիչներ'!$G$6:$GE$68,4,FALSE),0)</f>
        <v>0</v>
      </c>
      <c r="AE1264" s="93">
        <f>IFERROR(VLOOKUP(N1264,'Վարկանիշային չափորոշիչներ'!$G$6:$GE$68,4,FALSE),0)</f>
        <v>0</v>
      </c>
      <c r="AF1264" s="93">
        <f>IFERROR(VLOOKUP(O1264,'Վարկանիշային չափորոշիչներ'!$G$6:$GE$68,4,FALSE),0)</f>
        <v>0</v>
      </c>
      <c r="AG1264" s="93">
        <f>IFERROR(VLOOKUP(P1264,'Վարկանիշային չափորոշիչներ'!$G$6:$GE$68,4,FALSE),0)</f>
        <v>0</v>
      </c>
      <c r="AH1264" s="93">
        <f>IFERROR(VLOOKUP(Q1264,'Վարկանիշային չափորոշիչներ'!$G$6:$GE$68,4,FALSE),0)</f>
        <v>0</v>
      </c>
      <c r="AI1264" s="93">
        <f>IFERROR(VLOOKUP(R1264,'Վարկանիշային չափորոշիչներ'!$G$6:$GE$68,4,FALSE),0)</f>
        <v>0</v>
      </c>
      <c r="AJ1264" s="93">
        <f>IFERROR(VLOOKUP(S1264,'Վարկանիշային չափորոշիչներ'!$G$6:$GE$68,4,FALSE),0)</f>
        <v>0</v>
      </c>
      <c r="AK1264" s="93">
        <f>IFERROR(VLOOKUP(T1264,'Վարկանիշային չափորոշիչներ'!$G$6:$GE$68,4,FALSE),0)</f>
        <v>0</v>
      </c>
      <c r="AL1264" s="93">
        <f>IFERROR(VLOOKUP(U1264,'Վարկանիշային չափորոշիչներ'!$G$6:$GE$68,4,FALSE),0)</f>
        <v>0</v>
      </c>
      <c r="AM1264" s="93">
        <f>IFERROR(VLOOKUP(V1264,'Վարկանիշային չափորոշիչներ'!$G$6:$GE$68,4,FALSE),0)</f>
        <v>0</v>
      </c>
      <c r="AN1264" s="93">
        <f t="shared" si="318"/>
        <v>0</v>
      </c>
    </row>
    <row r="1265" spans="1:40">
      <c r="A1265" s="244" t="s">
        <v>0</v>
      </c>
      <c r="B1265" s="283"/>
      <c r="C1265" s="367" t="s">
        <v>1313</v>
      </c>
      <c r="D1265" s="245">
        <f>+D1266</f>
        <v>0</v>
      </c>
      <c r="E1265" s="245">
        <f t="shared" ref="E1265:H1265" si="334">+E1266</f>
        <v>0</v>
      </c>
      <c r="F1265" s="246">
        <f t="shared" si="334"/>
        <v>0</v>
      </c>
      <c r="G1265" s="246">
        <f t="shared" si="334"/>
        <v>0</v>
      </c>
      <c r="H1265" s="246">
        <f t="shared" si="334"/>
        <v>0</v>
      </c>
      <c r="I1265" s="113" t="s">
        <v>79</v>
      </c>
      <c r="J1265" s="113" t="s">
        <v>79</v>
      </c>
      <c r="K1265" s="113" t="s">
        <v>79</v>
      </c>
      <c r="L1265" s="113" t="s">
        <v>79</v>
      </c>
      <c r="M1265" s="113" t="s">
        <v>79</v>
      </c>
      <c r="N1265" s="113" t="s">
        <v>79</v>
      </c>
      <c r="O1265" s="113" t="s">
        <v>79</v>
      </c>
      <c r="P1265" s="113" t="s">
        <v>79</v>
      </c>
      <c r="Q1265" s="113" t="s">
        <v>79</v>
      </c>
      <c r="R1265" s="113" t="s">
        <v>79</v>
      </c>
      <c r="S1265" s="113" t="s">
        <v>79</v>
      </c>
      <c r="T1265" s="113" t="s">
        <v>79</v>
      </c>
      <c r="U1265" s="113" t="s">
        <v>79</v>
      </c>
      <c r="V1265" s="113" t="s">
        <v>79</v>
      </c>
      <c r="W1265" s="113" t="s">
        <v>79</v>
      </c>
      <c r="X1265" s="108"/>
      <c r="Y1265" s="108"/>
      <c r="Z1265" s="108"/>
      <c r="AA1265" s="108"/>
      <c r="AB1265" s="93">
        <f>IFERROR(VLOOKUP(K1265,'Վարկանիշային չափորոշիչներ'!$G$6:$GE$68,4,FALSE),0)</f>
        <v>0</v>
      </c>
      <c r="AC1265" s="93">
        <f>IFERROR(VLOOKUP(L1265,'Վարկանիշային չափորոշիչներ'!$G$6:$GE$68,4,FALSE),0)</f>
        <v>0</v>
      </c>
      <c r="AD1265" s="93">
        <f>IFERROR(VLOOKUP(M1265,'Վարկանիշային չափորոշիչներ'!$G$6:$GE$68,4,FALSE),0)</f>
        <v>0</v>
      </c>
      <c r="AE1265" s="93">
        <f>IFERROR(VLOOKUP(N1265,'Վարկանիշային չափորոշիչներ'!$G$6:$GE$68,4,FALSE),0)</f>
        <v>0</v>
      </c>
      <c r="AF1265" s="93">
        <f>IFERROR(VLOOKUP(O1265,'Վարկանիշային չափորոշիչներ'!$G$6:$GE$68,4,FALSE),0)</f>
        <v>0</v>
      </c>
      <c r="AG1265" s="93">
        <f>IFERROR(VLOOKUP(P1265,'Վարկանիշային չափորոշիչներ'!$G$6:$GE$68,4,FALSE),0)</f>
        <v>0</v>
      </c>
      <c r="AH1265" s="93">
        <f>IFERROR(VLOOKUP(Q1265,'Վարկանիշային չափորոշիչներ'!$G$6:$GE$68,4,FALSE),0)</f>
        <v>0</v>
      </c>
      <c r="AI1265" s="93">
        <f>IFERROR(VLOOKUP(R1265,'Վարկանիշային չափորոշիչներ'!$G$6:$GE$68,4,FALSE),0)</f>
        <v>0</v>
      </c>
      <c r="AJ1265" s="93">
        <f>IFERROR(VLOOKUP(S1265,'Վարկանիշային չափորոշիչներ'!$G$6:$GE$68,4,FALSE),0)</f>
        <v>0</v>
      </c>
      <c r="AK1265" s="93">
        <f>IFERROR(VLOOKUP(T1265,'Վարկանիշային չափորոշիչներ'!$G$6:$GE$68,4,FALSE),0)</f>
        <v>0</v>
      </c>
      <c r="AL1265" s="93">
        <f>IFERROR(VLOOKUP(U1265,'Վարկանիշային չափորոշիչներ'!$G$6:$GE$68,4,FALSE),0)</f>
        <v>0</v>
      </c>
      <c r="AM1265" s="93">
        <f>IFERROR(VLOOKUP(V1265,'Վարկանիշային չափորոշիչներ'!$G$6:$GE$68,4,FALSE),0)</f>
        <v>0</v>
      </c>
      <c r="AN1265" s="93">
        <f t="shared" si="318"/>
        <v>0</v>
      </c>
    </row>
    <row r="1266" spans="1:40" ht="24" outlineLevel="1">
      <c r="A1266" s="236">
        <v>1231</v>
      </c>
      <c r="B1266" s="283"/>
      <c r="C1266" s="387" t="s">
        <v>1314</v>
      </c>
      <c r="D1266" s="325">
        <f>D1267+D1268+D1269+D1270+D1271</f>
        <v>0</v>
      </c>
      <c r="E1266" s="325">
        <f t="shared" ref="E1266:H1266" si="335">E1267+E1268+E1269+E1270+E1271</f>
        <v>0</v>
      </c>
      <c r="F1266" s="326">
        <f t="shared" si="335"/>
        <v>0</v>
      </c>
      <c r="G1266" s="326">
        <f t="shared" si="335"/>
        <v>0</v>
      </c>
      <c r="H1266" s="326">
        <f t="shared" si="335"/>
        <v>0</v>
      </c>
      <c r="I1266" s="140" t="s">
        <v>79</v>
      </c>
      <c r="J1266" s="140" t="s">
        <v>79</v>
      </c>
      <c r="K1266" s="140" t="s">
        <v>79</v>
      </c>
      <c r="L1266" s="140" t="s">
        <v>79</v>
      </c>
      <c r="M1266" s="140" t="s">
        <v>79</v>
      </c>
      <c r="N1266" s="140" t="s">
        <v>79</v>
      </c>
      <c r="O1266" s="140" t="s">
        <v>79</v>
      </c>
      <c r="P1266" s="140" t="s">
        <v>79</v>
      </c>
      <c r="Q1266" s="140" t="s">
        <v>79</v>
      </c>
      <c r="R1266" s="140" t="s">
        <v>79</v>
      </c>
      <c r="S1266" s="140" t="s">
        <v>79</v>
      </c>
      <c r="T1266" s="140" t="s">
        <v>79</v>
      </c>
      <c r="U1266" s="140" t="s">
        <v>79</v>
      </c>
      <c r="V1266" s="140" t="s">
        <v>79</v>
      </c>
      <c r="W1266" s="114" t="s">
        <v>79</v>
      </c>
      <c r="X1266" s="108"/>
      <c r="Y1266" s="108"/>
      <c r="Z1266" s="108"/>
      <c r="AA1266" s="108"/>
      <c r="AB1266" s="93">
        <f>IFERROR(VLOOKUP(K1266,'Վարկանիշային չափորոշիչներ'!$G$6:$GE$68,4,FALSE),0)</f>
        <v>0</v>
      </c>
      <c r="AC1266" s="93">
        <f>IFERROR(VLOOKUP(L1266,'Վարկանիշային չափորոշիչներ'!$G$6:$GE$68,4,FALSE),0)</f>
        <v>0</v>
      </c>
      <c r="AD1266" s="93">
        <f>IFERROR(VLOOKUP(M1266,'Վարկանիշային չափորոշիչներ'!$G$6:$GE$68,4,FALSE),0)</f>
        <v>0</v>
      </c>
      <c r="AE1266" s="93">
        <f>IFERROR(VLOOKUP(N1266,'Վարկանիշային չափորոշիչներ'!$G$6:$GE$68,4,FALSE),0)</f>
        <v>0</v>
      </c>
      <c r="AF1266" s="93">
        <f>IFERROR(VLOOKUP(O1266,'Վարկանիշային չափորոշիչներ'!$G$6:$GE$68,4,FALSE),0)</f>
        <v>0</v>
      </c>
      <c r="AG1266" s="93">
        <f>IFERROR(VLOOKUP(P1266,'Վարկանիշային չափորոշիչներ'!$G$6:$GE$68,4,FALSE),0)</f>
        <v>0</v>
      </c>
      <c r="AH1266" s="93">
        <f>IFERROR(VLOOKUP(Q1266,'Վարկանիշային չափորոշիչներ'!$G$6:$GE$68,4,FALSE),0)</f>
        <v>0</v>
      </c>
      <c r="AI1266" s="93">
        <f>IFERROR(VLOOKUP(R1266,'Վարկանիշային չափորոշիչներ'!$G$6:$GE$68,4,FALSE),0)</f>
        <v>0</v>
      </c>
      <c r="AJ1266" s="93">
        <f>IFERROR(VLOOKUP(S1266,'Վարկանիշային չափորոշիչներ'!$G$6:$GE$68,4,FALSE),0)</f>
        <v>0</v>
      </c>
      <c r="AK1266" s="93">
        <f>IFERROR(VLOOKUP(T1266,'Վարկանիշային չափորոշիչներ'!$G$6:$GE$68,4,FALSE),0)</f>
        <v>0</v>
      </c>
      <c r="AL1266" s="93">
        <f>IFERROR(VLOOKUP(U1266,'Վարկանիշային չափորոշիչներ'!$G$6:$GE$68,4,FALSE),0)</f>
        <v>0</v>
      </c>
      <c r="AM1266" s="93">
        <f>IFERROR(VLOOKUP(V1266,'Վարկանիշային չափորոշիչներ'!$G$6:$GE$68,4,FALSE),0)</f>
        <v>0</v>
      </c>
      <c r="AN1266" s="93">
        <f t="shared" si="318"/>
        <v>0</v>
      </c>
    </row>
    <row r="1267" spans="1:40" outlineLevel="2">
      <c r="A1267" s="239">
        <v>1231</v>
      </c>
      <c r="B1267" s="239">
        <v>11001</v>
      </c>
      <c r="C1267" s="333" t="s">
        <v>1315</v>
      </c>
      <c r="D1267" s="247"/>
      <c r="E1267" s="247"/>
      <c r="F1267" s="242"/>
      <c r="G1267" s="242"/>
      <c r="H1267" s="242"/>
      <c r="I1267" s="112"/>
      <c r="J1267" s="112"/>
      <c r="K1267" s="94"/>
      <c r="L1267" s="94"/>
      <c r="M1267" s="94"/>
      <c r="N1267" s="94"/>
      <c r="O1267" s="94"/>
      <c r="P1267" s="94"/>
      <c r="Q1267" s="94"/>
      <c r="R1267" s="94"/>
      <c r="S1267" s="94"/>
      <c r="T1267" s="94"/>
      <c r="U1267" s="94"/>
      <c r="V1267" s="94"/>
      <c r="W1267" s="93">
        <f t="shared" ref="W1267:W1271" si="336">AN1267</f>
        <v>0</v>
      </c>
      <c r="X1267" s="108"/>
      <c r="Y1267" s="108"/>
      <c r="Z1267" s="108"/>
      <c r="AA1267" s="108"/>
      <c r="AB1267" s="93">
        <f>IFERROR(VLOOKUP(K1267,'Վարկանիշային չափորոշիչներ'!$G$6:$GE$68,4,FALSE),0)</f>
        <v>0</v>
      </c>
      <c r="AC1267" s="93">
        <f>IFERROR(VLOOKUP(L1267,'Վարկանիշային չափորոշիչներ'!$G$6:$GE$68,4,FALSE),0)</f>
        <v>0</v>
      </c>
      <c r="AD1267" s="93">
        <f>IFERROR(VLOOKUP(M1267,'Վարկանիշային չափորոշիչներ'!$G$6:$GE$68,4,FALSE),0)</f>
        <v>0</v>
      </c>
      <c r="AE1267" s="93">
        <f>IFERROR(VLOOKUP(N1267,'Վարկանիշային չափորոշիչներ'!$G$6:$GE$68,4,FALSE),0)</f>
        <v>0</v>
      </c>
      <c r="AF1267" s="93">
        <f>IFERROR(VLOOKUP(O1267,'Վարկանիշային չափորոշիչներ'!$G$6:$GE$68,4,FALSE),0)</f>
        <v>0</v>
      </c>
      <c r="AG1267" s="93">
        <f>IFERROR(VLOOKUP(P1267,'Վարկանիշային չափորոշիչներ'!$G$6:$GE$68,4,FALSE),0)</f>
        <v>0</v>
      </c>
      <c r="AH1267" s="93">
        <f>IFERROR(VLOOKUP(Q1267,'Վարկանիշային չափորոշիչներ'!$G$6:$GE$68,4,FALSE),0)</f>
        <v>0</v>
      </c>
      <c r="AI1267" s="93">
        <f>IFERROR(VLOOKUP(R1267,'Վարկանիշային չափորոշիչներ'!$G$6:$GE$68,4,FALSE),0)</f>
        <v>0</v>
      </c>
      <c r="AJ1267" s="93">
        <f>IFERROR(VLOOKUP(S1267,'Վարկանիշային չափորոշիչներ'!$G$6:$GE$68,4,FALSE),0)</f>
        <v>0</v>
      </c>
      <c r="AK1267" s="93">
        <f>IFERROR(VLOOKUP(T1267,'Վարկանիշային չափորոշիչներ'!$G$6:$GE$68,4,FALSE),0)</f>
        <v>0</v>
      </c>
      <c r="AL1267" s="93">
        <f>IFERROR(VLOOKUP(U1267,'Վարկանիշային չափորոշիչներ'!$G$6:$GE$68,4,FALSE),0)</f>
        <v>0</v>
      </c>
      <c r="AM1267" s="93">
        <f>IFERROR(VLOOKUP(V1267,'Վարկանիշային չափորոշիչներ'!$G$6:$GE$68,4,FALSE),0)</f>
        <v>0</v>
      </c>
      <c r="AN1267" s="93">
        <f t="shared" si="318"/>
        <v>0</v>
      </c>
    </row>
    <row r="1268" spans="1:40" outlineLevel="2">
      <c r="A1268" s="239">
        <v>1231</v>
      </c>
      <c r="B1268" s="239">
        <v>11002</v>
      </c>
      <c r="C1268" s="333" t="s">
        <v>1316</v>
      </c>
      <c r="D1268" s="247"/>
      <c r="E1268" s="247"/>
      <c r="F1268" s="328"/>
      <c r="G1268" s="242"/>
      <c r="H1268" s="242"/>
      <c r="I1268" s="112"/>
      <c r="J1268" s="112"/>
      <c r="K1268" s="94"/>
      <c r="L1268" s="94"/>
      <c r="M1268" s="94"/>
      <c r="N1268" s="94"/>
      <c r="O1268" s="94"/>
      <c r="P1268" s="94"/>
      <c r="Q1268" s="94"/>
      <c r="R1268" s="94"/>
      <c r="S1268" s="94"/>
      <c r="T1268" s="94"/>
      <c r="U1268" s="94"/>
      <c r="V1268" s="94"/>
      <c r="W1268" s="93">
        <f t="shared" si="336"/>
        <v>0</v>
      </c>
      <c r="X1268" s="108"/>
      <c r="Y1268" s="108"/>
      <c r="Z1268" s="108"/>
      <c r="AA1268" s="108"/>
      <c r="AB1268" s="93">
        <f>IFERROR(VLOOKUP(K1268,'Վարկանիշային չափորոշիչներ'!$G$6:$GE$68,4,FALSE),0)</f>
        <v>0</v>
      </c>
      <c r="AC1268" s="93">
        <f>IFERROR(VLOOKUP(L1268,'Վարկանիշային չափորոշիչներ'!$G$6:$GE$68,4,FALSE),0)</f>
        <v>0</v>
      </c>
      <c r="AD1268" s="93">
        <f>IFERROR(VLOOKUP(M1268,'Վարկանիշային չափորոշիչներ'!$G$6:$GE$68,4,FALSE),0)</f>
        <v>0</v>
      </c>
      <c r="AE1268" s="93">
        <f>IFERROR(VLOOKUP(N1268,'Վարկանիշային չափորոշիչներ'!$G$6:$GE$68,4,FALSE),0)</f>
        <v>0</v>
      </c>
      <c r="AF1268" s="93">
        <f>IFERROR(VLOOKUP(O1268,'Վարկանիշային չափորոշիչներ'!$G$6:$GE$68,4,FALSE),0)</f>
        <v>0</v>
      </c>
      <c r="AG1268" s="93">
        <f>IFERROR(VLOOKUP(P1268,'Վարկանիշային չափորոշիչներ'!$G$6:$GE$68,4,FALSE),0)</f>
        <v>0</v>
      </c>
      <c r="AH1268" s="93">
        <f>IFERROR(VLOOKUP(Q1268,'Վարկանիշային չափորոշիչներ'!$G$6:$GE$68,4,FALSE),0)</f>
        <v>0</v>
      </c>
      <c r="AI1268" s="93">
        <f>IFERROR(VLOOKUP(R1268,'Վարկանիշային չափորոշիչներ'!$G$6:$GE$68,4,FALSE),0)</f>
        <v>0</v>
      </c>
      <c r="AJ1268" s="93">
        <f>IFERROR(VLOOKUP(S1268,'Վարկանիշային չափորոշիչներ'!$G$6:$GE$68,4,FALSE),0)</f>
        <v>0</v>
      </c>
      <c r="AK1268" s="93">
        <f>IFERROR(VLOOKUP(T1268,'Վարկանիշային չափորոշիչներ'!$G$6:$GE$68,4,FALSE),0)</f>
        <v>0</v>
      </c>
      <c r="AL1268" s="93">
        <f>IFERROR(VLOOKUP(U1268,'Վարկանիշային չափորոշիչներ'!$G$6:$GE$68,4,FALSE),0)</f>
        <v>0</v>
      </c>
      <c r="AM1268" s="93">
        <f>IFERROR(VLOOKUP(V1268,'Վարկանիշային չափորոշիչներ'!$G$6:$GE$68,4,FALSE),0)</f>
        <v>0</v>
      </c>
      <c r="AN1268" s="93">
        <f t="shared" si="318"/>
        <v>0</v>
      </c>
    </row>
    <row r="1269" spans="1:40" outlineLevel="2">
      <c r="A1269" s="239">
        <v>1231</v>
      </c>
      <c r="B1269" s="239">
        <v>11003</v>
      </c>
      <c r="C1269" s="333" t="s">
        <v>1317</v>
      </c>
      <c r="D1269" s="240"/>
      <c r="E1269" s="240"/>
      <c r="F1269" s="241"/>
      <c r="G1269" s="242"/>
      <c r="H1269" s="242"/>
      <c r="I1269" s="112"/>
      <c r="J1269" s="112"/>
      <c r="K1269" s="94"/>
      <c r="L1269" s="94"/>
      <c r="M1269" s="94"/>
      <c r="N1269" s="94"/>
      <c r="O1269" s="94"/>
      <c r="P1269" s="94"/>
      <c r="Q1269" s="94"/>
      <c r="R1269" s="94"/>
      <c r="S1269" s="94"/>
      <c r="T1269" s="94"/>
      <c r="U1269" s="94"/>
      <c r="V1269" s="94"/>
      <c r="W1269" s="93">
        <f t="shared" si="336"/>
        <v>0</v>
      </c>
      <c r="X1269" s="108"/>
      <c r="Y1269" s="108"/>
      <c r="Z1269" s="108"/>
      <c r="AA1269" s="108"/>
      <c r="AB1269" s="93">
        <f>IFERROR(VLOOKUP(K1269,'Վարկանիշային չափորոշիչներ'!$G$6:$GE$68,4,FALSE),0)</f>
        <v>0</v>
      </c>
      <c r="AC1269" s="93">
        <f>IFERROR(VLOOKUP(L1269,'Վարկանիշային չափորոշիչներ'!$G$6:$GE$68,4,FALSE),0)</f>
        <v>0</v>
      </c>
      <c r="AD1269" s="93">
        <f>IFERROR(VLOOKUP(M1269,'Վարկանիշային չափորոշիչներ'!$G$6:$GE$68,4,FALSE),0)</f>
        <v>0</v>
      </c>
      <c r="AE1269" s="93">
        <f>IFERROR(VLOOKUP(N1269,'Վարկանիշային չափորոշիչներ'!$G$6:$GE$68,4,FALSE),0)</f>
        <v>0</v>
      </c>
      <c r="AF1269" s="93">
        <f>IFERROR(VLOOKUP(O1269,'Վարկանիշային չափորոշիչներ'!$G$6:$GE$68,4,FALSE),0)</f>
        <v>0</v>
      </c>
      <c r="AG1269" s="93">
        <f>IFERROR(VLOOKUP(P1269,'Վարկանիշային չափորոշիչներ'!$G$6:$GE$68,4,FALSE),0)</f>
        <v>0</v>
      </c>
      <c r="AH1269" s="93">
        <f>IFERROR(VLOOKUP(Q1269,'Վարկանիշային չափորոշիչներ'!$G$6:$GE$68,4,FALSE),0)</f>
        <v>0</v>
      </c>
      <c r="AI1269" s="93">
        <f>IFERROR(VLOOKUP(R1269,'Վարկանիշային չափորոշիչներ'!$G$6:$GE$68,4,FALSE),0)</f>
        <v>0</v>
      </c>
      <c r="AJ1269" s="93">
        <f>IFERROR(VLOOKUP(S1269,'Վարկանիշային չափորոշիչներ'!$G$6:$GE$68,4,FALSE),0)</f>
        <v>0</v>
      </c>
      <c r="AK1269" s="93">
        <f>IFERROR(VLOOKUP(T1269,'Վարկանիշային չափորոշիչներ'!$G$6:$GE$68,4,FALSE),0)</f>
        <v>0</v>
      </c>
      <c r="AL1269" s="93">
        <f>IFERROR(VLOOKUP(U1269,'Վարկանիշային չափորոշիչներ'!$G$6:$GE$68,4,FALSE),0)</f>
        <v>0</v>
      </c>
      <c r="AM1269" s="93">
        <f>IFERROR(VLOOKUP(V1269,'Վարկանիշային չափորոշիչներ'!$G$6:$GE$68,4,FALSE),0)</f>
        <v>0</v>
      </c>
      <c r="AN1269" s="93">
        <f t="shared" si="318"/>
        <v>0</v>
      </c>
    </row>
    <row r="1270" spans="1:40" ht="24" outlineLevel="2">
      <c r="A1270" s="239">
        <v>1231</v>
      </c>
      <c r="B1270" s="239">
        <v>31001</v>
      </c>
      <c r="C1270" s="333" t="s">
        <v>1318</v>
      </c>
      <c r="D1270" s="240"/>
      <c r="E1270" s="240"/>
      <c r="F1270" s="241"/>
      <c r="G1270" s="242"/>
      <c r="H1270" s="242"/>
      <c r="I1270" s="112"/>
      <c r="J1270" s="112"/>
      <c r="K1270" s="94"/>
      <c r="L1270" s="94"/>
      <c r="M1270" s="94"/>
      <c r="N1270" s="94"/>
      <c r="O1270" s="94"/>
      <c r="P1270" s="94"/>
      <c r="Q1270" s="94"/>
      <c r="R1270" s="94"/>
      <c r="S1270" s="94"/>
      <c r="T1270" s="94"/>
      <c r="U1270" s="94"/>
      <c r="V1270" s="94"/>
      <c r="W1270" s="93">
        <f t="shared" si="336"/>
        <v>0</v>
      </c>
      <c r="X1270" s="108"/>
      <c r="Y1270" s="108"/>
      <c r="Z1270" s="108"/>
      <c r="AA1270" s="108"/>
      <c r="AB1270" s="93">
        <f>IFERROR(VLOOKUP(K1270,'Վարկանիշային չափորոշիչներ'!$G$6:$GE$68,4,FALSE),0)</f>
        <v>0</v>
      </c>
      <c r="AC1270" s="93">
        <f>IFERROR(VLOOKUP(L1270,'Վարկանիշային չափորոշիչներ'!$G$6:$GE$68,4,FALSE),0)</f>
        <v>0</v>
      </c>
      <c r="AD1270" s="93">
        <f>IFERROR(VLOOKUP(M1270,'Վարկանիշային չափորոշիչներ'!$G$6:$GE$68,4,FALSE),0)</f>
        <v>0</v>
      </c>
      <c r="AE1270" s="93">
        <f>IFERROR(VLOOKUP(N1270,'Վարկանիշային չափորոշիչներ'!$G$6:$GE$68,4,FALSE),0)</f>
        <v>0</v>
      </c>
      <c r="AF1270" s="93">
        <f>IFERROR(VLOOKUP(O1270,'Վարկանիշային չափորոշիչներ'!$G$6:$GE$68,4,FALSE),0)</f>
        <v>0</v>
      </c>
      <c r="AG1270" s="93">
        <f>IFERROR(VLOOKUP(P1270,'Վարկանիշային չափորոշիչներ'!$G$6:$GE$68,4,FALSE),0)</f>
        <v>0</v>
      </c>
      <c r="AH1270" s="93">
        <f>IFERROR(VLOOKUP(Q1270,'Վարկանիշային չափորոշիչներ'!$G$6:$GE$68,4,FALSE),0)</f>
        <v>0</v>
      </c>
      <c r="AI1270" s="93">
        <f>IFERROR(VLOOKUP(R1270,'Վարկանիշային չափորոշիչներ'!$G$6:$GE$68,4,FALSE),0)</f>
        <v>0</v>
      </c>
      <c r="AJ1270" s="93">
        <f>IFERROR(VLOOKUP(S1270,'Վարկանիշային չափորոշիչներ'!$G$6:$GE$68,4,FALSE),0)</f>
        <v>0</v>
      </c>
      <c r="AK1270" s="93">
        <f>IFERROR(VLOOKUP(T1270,'Վարկանիշային չափորոշիչներ'!$G$6:$GE$68,4,FALSE),0)</f>
        <v>0</v>
      </c>
      <c r="AL1270" s="93">
        <f>IFERROR(VLOOKUP(U1270,'Վարկանիշային չափորոշիչներ'!$G$6:$GE$68,4,FALSE),0)</f>
        <v>0</v>
      </c>
      <c r="AM1270" s="93">
        <f>IFERROR(VLOOKUP(V1270,'Վարկանիշային չափորոշիչներ'!$G$6:$GE$68,4,FALSE),0)</f>
        <v>0</v>
      </c>
      <c r="AN1270" s="93">
        <f t="shared" si="318"/>
        <v>0</v>
      </c>
    </row>
    <row r="1271" spans="1:40" ht="24" outlineLevel="2">
      <c r="A1271" s="239">
        <v>1231</v>
      </c>
      <c r="B1271" s="239">
        <v>31003</v>
      </c>
      <c r="C1271" s="333" t="s">
        <v>1319</v>
      </c>
      <c r="D1271" s="240"/>
      <c r="E1271" s="240"/>
      <c r="F1271" s="241"/>
      <c r="G1271" s="242"/>
      <c r="H1271" s="242"/>
      <c r="I1271" s="112"/>
      <c r="J1271" s="112"/>
      <c r="K1271" s="94"/>
      <c r="L1271" s="94"/>
      <c r="M1271" s="94"/>
      <c r="N1271" s="94"/>
      <c r="O1271" s="94"/>
      <c r="P1271" s="94"/>
      <c r="Q1271" s="94"/>
      <c r="R1271" s="94"/>
      <c r="S1271" s="94"/>
      <c r="T1271" s="94"/>
      <c r="U1271" s="94"/>
      <c r="V1271" s="94"/>
      <c r="W1271" s="93">
        <f t="shared" si="336"/>
        <v>0</v>
      </c>
      <c r="X1271" s="108"/>
      <c r="Y1271" s="108"/>
      <c r="Z1271" s="108"/>
      <c r="AA1271" s="108"/>
      <c r="AB1271" s="93">
        <f>IFERROR(VLOOKUP(K1271,'Վարկանիշային չափորոշիչներ'!$G$6:$GE$68,4,FALSE),0)</f>
        <v>0</v>
      </c>
      <c r="AC1271" s="93">
        <f>IFERROR(VLOOKUP(L1271,'Վարկանիշային չափորոշիչներ'!$G$6:$GE$68,4,FALSE),0)</f>
        <v>0</v>
      </c>
      <c r="AD1271" s="93">
        <f>IFERROR(VLOOKUP(M1271,'Վարկանիշային չափորոշիչներ'!$G$6:$GE$68,4,FALSE),0)</f>
        <v>0</v>
      </c>
      <c r="AE1271" s="93">
        <f>IFERROR(VLOOKUP(N1271,'Վարկանիշային չափորոշիչներ'!$G$6:$GE$68,4,FALSE),0)</f>
        <v>0</v>
      </c>
      <c r="AF1271" s="93">
        <f>IFERROR(VLOOKUP(O1271,'Վարկանիշային չափորոշիչներ'!$G$6:$GE$68,4,FALSE),0)</f>
        <v>0</v>
      </c>
      <c r="AG1271" s="93">
        <f>IFERROR(VLOOKUP(P1271,'Վարկանիշային չափորոշիչներ'!$G$6:$GE$68,4,FALSE),0)</f>
        <v>0</v>
      </c>
      <c r="AH1271" s="93">
        <f>IFERROR(VLOOKUP(Q1271,'Վարկանիշային չափորոշիչներ'!$G$6:$GE$68,4,FALSE),0)</f>
        <v>0</v>
      </c>
      <c r="AI1271" s="93">
        <f>IFERROR(VLOOKUP(R1271,'Վարկանիշային չափորոշիչներ'!$G$6:$GE$68,4,FALSE),0)</f>
        <v>0</v>
      </c>
      <c r="AJ1271" s="93">
        <f>IFERROR(VLOOKUP(S1271,'Վարկանիշային չափորոշիչներ'!$G$6:$GE$68,4,FALSE),0)</f>
        <v>0</v>
      </c>
      <c r="AK1271" s="93">
        <f>IFERROR(VLOOKUP(T1271,'Վարկանիշային չափորոշիչներ'!$G$6:$GE$68,4,FALSE),0)</f>
        <v>0</v>
      </c>
      <c r="AL1271" s="93">
        <f>IFERROR(VLOOKUP(U1271,'Վարկանիշային չափորոշիչներ'!$G$6:$GE$68,4,FALSE),0)</f>
        <v>0</v>
      </c>
      <c r="AM1271" s="93">
        <f>IFERROR(VLOOKUP(V1271,'Վարկանիշային չափորոշիչներ'!$G$6:$GE$68,4,FALSE),0)</f>
        <v>0</v>
      </c>
      <c r="AN1271" s="93">
        <f t="shared" si="318"/>
        <v>0</v>
      </c>
    </row>
    <row r="1272" spans="1:40">
      <c r="A1272" s="244" t="s">
        <v>0</v>
      </c>
      <c r="B1272" s="283"/>
      <c r="C1272" s="367" t="s">
        <v>1320</v>
      </c>
      <c r="D1272" s="245">
        <f>D1273</f>
        <v>0</v>
      </c>
      <c r="E1272" s="245">
        <f>E1273</f>
        <v>0</v>
      </c>
      <c r="F1272" s="246">
        <f t="shared" ref="F1272:H1272" si="337">F1273</f>
        <v>0</v>
      </c>
      <c r="G1272" s="246">
        <f t="shared" si="337"/>
        <v>0</v>
      </c>
      <c r="H1272" s="246">
        <f t="shared" si="337"/>
        <v>0</v>
      </c>
      <c r="I1272" s="113" t="s">
        <v>79</v>
      </c>
      <c r="J1272" s="113" t="s">
        <v>79</v>
      </c>
      <c r="K1272" s="113" t="s">
        <v>79</v>
      </c>
      <c r="L1272" s="113" t="s">
        <v>79</v>
      </c>
      <c r="M1272" s="113" t="s">
        <v>79</v>
      </c>
      <c r="N1272" s="113" t="s">
        <v>79</v>
      </c>
      <c r="O1272" s="113" t="s">
        <v>79</v>
      </c>
      <c r="P1272" s="113" t="s">
        <v>79</v>
      </c>
      <c r="Q1272" s="113" t="s">
        <v>79</v>
      </c>
      <c r="R1272" s="113" t="s">
        <v>79</v>
      </c>
      <c r="S1272" s="113" t="s">
        <v>79</v>
      </c>
      <c r="T1272" s="113" t="s">
        <v>79</v>
      </c>
      <c r="U1272" s="113" t="s">
        <v>79</v>
      </c>
      <c r="V1272" s="113" t="s">
        <v>79</v>
      </c>
      <c r="W1272" s="113" t="s">
        <v>79</v>
      </c>
      <c r="X1272" s="108"/>
      <c r="Y1272" s="108"/>
      <c r="Z1272" s="108"/>
      <c r="AA1272" s="108"/>
      <c r="AB1272" s="93">
        <f>IFERROR(VLOOKUP(K1272,'Վարկանիշային չափորոշիչներ'!$G$6:$GE$68,4,FALSE),0)</f>
        <v>0</v>
      </c>
      <c r="AC1272" s="93">
        <f>IFERROR(VLOOKUP(L1272,'Վարկանիշային չափորոշիչներ'!$G$6:$GE$68,4,FALSE),0)</f>
        <v>0</v>
      </c>
      <c r="AD1272" s="93">
        <f>IFERROR(VLOOKUP(M1272,'Վարկանիշային չափորոշիչներ'!$G$6:$GE$68,4,FALSE),0)</f>
        <v>0</v>
      </c>
      <c r="AE1272" s="93">
        <f>IFERROR(VLOOKUP(N1272,'Վարկանիշային չափորոշիչներ'!$G$6:$GE$68,4,FALSE),0)</f>
        <v>0</v>
      </c>
      <c r="AF1272" s="93">
        <f>IFERROR(VLOOKUP(O1272,'Վարկանիշային չափորոշիչներ'!$G$6:$GE$68,4,FALSE),0)</f>
        <v>0</v>
      </c>
      <c r="AG1272" s="93">
        <f>IFERROR(VLOOKUP(P1272,'Վարկանիշային չափորոշիչներ'!$G$6:$GE$68,4,FALSE),0)</f>
        <v>0</v>
      </c>
      <c r="AH1272" s="93">
        <f>IFERROR(VLOOKUP(Q1272,'Վարկանիշային չափորոշիչներ'!$G$6:$GE$68,4,FALSE),0)</f>
        <v>0</v>
      </c>
      <c r="AI1272" s="93">
        <f>IFERROR(VLOOKUP(R1272,'Վարկանիշային չափորոշիչներ'!$G$6:$GE$68,4,FALSE),0)</f>
        <v>0</v>
      </c>
      <c r="AJ1272" s="93">
        <f>IFERROR(VLOOKUP(S1272,'Վարկանիշային չափորոշիչներ'!$G$6:$GE$68,4,FALSE),0)</f>
        <v>0</v>
      </c>
      <c r="AK1272" s="93">
        <f>IFERROR(VLOOKUP(T1272,'Վարկանիշային չափորոշիչներ'!$G$6:$GE$68,4,FALSE),0)</f>
        <v>0</v>
      </c>
      <c r="AL1272" s="93">
        <f>IFERROR(VLOOKUP(U1272,'Վարկանիշային չափորոշիչներ'!$G$6:$GE$68,4,FALSE),0)</f>
        <v>0</v>
      </c>
      <c r="AM1272" s="93">
        <f>IFERROR(VLOOKUP(V1272,'Վարկանիշային չափորոշիչներ'!$G$6:$GE$68,4,FALSE),0)</f>
        <v>0</v>
      </c>
      <c r="AN1272" s="93">
        <f t="shared" si="318"/>
        <v>0</v>
      </c>
    </row>
    <row r="1273" spans="1:40" outlineLevel="1">
      <c r="A1273" s="236">
        <v>1002</v>
      </c>
      <c r="B1273" s="283"/>
      <c r="C1273" s="366" t="s">
        <v>1321</v>
      </c>
      <c r="D1273" s="237">
        <f>SUM(D1274:D1275)</f>
        <v>0</v>
      </c>
      <c r="E1273" s="237">
        <f>SUM(E1274:E1275)</f>
        <v>0</v>
      </c>
      <c r="F1273" s="238">
        <f t="shared" ref="F1273:H1273" si="338">SUM(F1274:F1275)</f>
        <v>0</v>
      </c>
      <c r="G1273" s="238">
        <f t="shared" si="338"/>
        <v>0</v>
      </c>
      <c r="H1273" s="238">
        <f t="shared" si="338"/>
        <v>0</v>
      </c>
      <c r="I1273" s="114" t="s">
        <v>79</v>
      </c>
      <c r="J1273" s="114" t="s">
        <v>79</v>
      </c>
      <c r="K1273" s="114" t="s">
        <v>79</v>
      </c>
      <c r="L1273" s="114" t="s">
        <v>79</v>
      </c>
      <c r="M1273" s="114" t="s">
        <v>79</v>
      </c>
      <c r="N1273" s="114" t="s">
        <v>79</v>
      </c>
      <c r="O1273" s="114" t="s">
        <v>79</v>
      </c>
      <c r="P1273" s="114" t="s">
        <v>79</v>
      </c>
      <c r="Q1273" s="114" t="s">
        <v>79</v>
      </c>
      <c r="R1273" s="114" t="s">
        <v>79</v>
      </c>
      <c r="S1273" s="114" t="s">
        <v>79</v>
      </c>
      <c r="T1273" s="114" t="s">
        <v>79</v>
      </c>
      <c r="U1273" s="114" t="s">
        <v>79</v>
      </c>
      <c r="V1273" s="114" t="s">
        <v>79</v>
      </c>
      <c r="W1273" s="114" t="s">
        <v>79</v>
      </c>
      <c r="X1273" s="108"/>
      <c r="Y1273" s="108"/>
      <c r="Z1273" s="108"/>
      <c r="AA1273" s="108"/>
      <c r="AB1273" s="93">
        <f>IFERROR(VLOOKUP(K1273,'Վարկանիշային չափորոշիչներ'!$G$6:$GE$68,4,FALSE),0)</f>
        <v>0</v>
      </c>
      <c r="AC1273" s="93">
        <f>IFERROR(VLOOKUP(L1273,'Վարկանիշային չափորոշիչներ'!$G$6:$GE$68,4,FALSE),0)</f>
        <v>0</v>
      </c>
      <c r="AD1273" s="93">
        <f>IFERROR(VLOOKUP(M1273,'Վարկանիշային չափորոշիչներ'!$G$6:$GE$68,4,FALSE),0)</f>
        <v>0</v>
      </c>
      <c r="AE1273" s="93">
        <f>IFERROR(VLOOKUP(N1273,'Վարկանիշային չափորոշիչներ'!$G$6:$GE$68,4,FALSE),0)</f>
        <v>0</v>
      </c>
      <c r="AF1273" s="93">
        <f>IFERROR(VLOOKUP(O1273,'Վարկանիշային չափորոշիչներ'!$G$6:$GE$68,4,FALSE),0)</f>
        <v>0</v>
      </c>
      <c r="AG1273" s="93">
        <f>IFERROR(VLOOKUP(P1273,'Վարկանիշային չափորոշիչներ'!$G$6:$GE$68,4,FALSE),0)</f>
        <v>0</v>
      </c>
      <c r="AH1273" s="93">
        <f>IFERROR(VLOOKUP(Q1273,'Վարկանիշային չափորոշիչներ'!$G$6:$GE$68,4,FALSE),0)</f>
        <v>0</v>
      </c>
      <c r="AI1273" s="93">
        <f>IFERROR(VLOOKUP(R1273,'Վարկանիշային չափորոշիչներ'!$G$6:$GE$68,4,FALSE),0)</f>
        <v>0</v>
      </c>
      <c r="AJ1273" s="93">
        <f>IFERROR(VLOOKUP(S1273,'Վարկանիշային չափորոշիչներ'!$G$6:$GE$68,4,FALSE),0)</f>
        <v>0</v>
      </c>
      <c r="AK1273" s="93">
        <f>IFERROR(VLOOKUP(T1273,'Վարկանիշային չափորոշիչներ'!$G$6:$GE$68,4,FALSE),0)</f>
        <v>0</v>
      </c>
      <c r="AL1273" s="93">
        <f>IFERROR(VLOOKUP(U1273,'Վարկանիշային չափորոշիչներ'!$G$6:$GE$68,4,FALSE),0)</f>
        <v>0</v>
      </c>
      <c r="AM1273" s="93">
        <f>IFERROR(VLOOKUP(V1273,'Վարկանիշային չափորոշիչներ'!$G$6:$GE$68,4,FALSE),0)</f>
        <v>0</v>
      </c>
      <c r="AN1273" s="93">
        <f t="shared" si="318"/>
        <v>0</v>
      </c>
    </row>
    <row r="1274" spans="1:40" ht="24" outlineLevel="2">
      <c r="A1274" s="239">
        <v>1002</v>
      </c>
      <c r="B1274" s="239">
        <v>11001</v>
      </c>
      <c r="C1274" s="333" t="s">
        <v>1322</v>
      </c>
      <c r="D1274" s="248"/>
      <c r="E1274" s="248"/>
      <c r="F1274" s="241"/>
      <c r="G1274" s="242"/>
      <c r="H1274" s="242"/>
      <c r="I1274" s="112"/>
      <c r="J1274" s="112"/>
      <c r="K1274" s="94"/>
      <c r="L1274" s="94"/>
      <c r="M1274" s="94"/>
      <c r="N1274" s="94"/>
      <c r="O1274" s="94"/>
      <c r="P1274" s="94"/>
      <c r="Q1274" s="94"/>
      <c r="R1274" s="94"/>
      <c r="S1274" s="94"/>
      <c r="T1274" s="94"/>
      <c r="U1274" s="94"/>
      <c r="V1274" s="94"/>
      <c r="W1274" s="93">
        <f>AN1274</f>
        <v>0</v>
      </c>
      <c r="X1274" s="108"/>
      <c r="Y1274" s="108"/>
      <c r="Z1274" s="108"/>
      <c r="AA1274" s="108"/>
      <c r="AB1274" s="93">
        <f>IFERROR(VLOOKUP(K1274,'Վարկանիշային չափորոշիչներ'!$G$6:$GE$68,4,FALSE),0)</f>
        <v>0</v>
      </c>
      <c r="AC1274" s="93">
        <f>IFERROR(VLOOKUP(L1274,'Վարկանիշային չափորոշիչներ'!$G$6:$GE$68,4,FALSE),0)</f>
        <v>0</v>
      </c>
      <c r="AD1274" s="93">
        <f>IFERROR(VLOOKUP(M1274,'Վարկանիշային չափորոշիչներ'!$G$6:$GE$68,4,FALSE),0)</f>
        <v>0</v>
      </c>
      <c r="AE1274" s="93">
        <f>IFERROR(VLOOKUP(N1274,'Վարկանիշային չափորոշիչներ'!$G$6:$GE$68,4,FALSE),0)</f>
        <v>0</v>
      </c>
      <c r="AF1274" s="93">
        <f>IFERROR(VLOOKUP(O1274,'Վարկանիշային չափորոշիչներ'!$G$6:$GE$68,4,FALSE),0)</f>
        <v>0</v>
      </c>
      <c r="AG1274" s="93">
        <f>IFERROR(VLOOKUP(P1274,'Վարկանիշային չափորոշիչներ'!$G$6:$GE$68,4,FALSE),0)</f>
        <v>0</v>
      </c>
      <c r="AH1274" s="93">
        <f>IFERROR(VLOOKUP(Q1274,'Վարկանիշային չափորոշիչներ'!$G$6:$GE$68,4,FALSE),0)</f>
        <v>0</v>
      </c>
      <c r="AI1274" s="93">
        <f>IFERROR(VLOOKUP(R1274,'Վարկանիշային չափորոշիչներ'!$G$6:$GE$68,4,FALSE),0)</f>
        <v>0</v>
      </c>
      <c r="AJ1274" s="93">
        <f>IFERROR(VLOOKUP(S1274,'Վարկանիշային չափորոշիչներ'!$G$6:$GE$68,4,FALSE),0)</f>
        <v>0</v>
      </c>
      <c r="AK1274" s="93">
        <f>IFERROR(VLOOKUP(T1274,'Վարկանիշային չափորոշիչներ'!$G$6:$GE$68,4,FALSE),0)</f>
        <v>0</v>
      </c>
      <c r="AL1274" s="93">
        <f>IFERROR(VLOOKUP(U1274,'Վարկանիշային չափորոշիչներ'!$G$6:$GE$68,4,FALSE),0)</f>
        <v>0</v>
      </c>
      <c r="AM1274" s="93">
        <f>IFERROR(VLOOKUP(V1274,'Վարկանիշային չափորոշիչներ'!$G$6:$GE$68,4,FALSE),0)</f>
        <v>0</v>
      </c>
      <c r="AN1274" s="93">
        <f t="shared" si="318"/>
        <v>0</v>
      </c>
    </row>
    <row r="1275" spans="1:40" ht="24" outlineLevel="2">
      <c r="A1275" s="239">
        <v>1002</v>
      </c>
      <c r="B1275" s="239">
        <v>31001</v>
      </c>
      <c r="C1275" s="333" t="s">
        <v>1323</v>
      </c>
      <c r="D1275" s="248"/>
      <c r="E1275" s="248"/>
      <c r="F1275" s="241"/>
      <c r="G1275" s="242"/>
      <c r="H1275" s="242"/>
      <c r="I1275" s="112"/>
      <c r="J1275" s="112"/>
      <c r="K1275" s="94"/>
      <c r="L1275" s="94"/>
      <c r="M1275" s="94"/>
      <c r="N1275" s="94"/>
      <c r="O1275" s="94"/>
      <c r="P1275" s="94"/>
      <c r="Q1275" s="94"/>
      <c r="R1275" s="94"/>
      <c r="S1275" s="94"/>
      <c r="T1275" s="94"/>
      <c r="U1275" s="94"/>
      <c r="V1275" s="94"/>
      <c r="W1275" s="93">
        <f>AN1275</f>
        <v>0</v>
      </c>
      <c r="X1275" s="108"/>
      <c r="Y1275" s="108"/>
      <c r="Z1275" s="108"/>
      <c r="AA1275" s="108"/>
      <c r="AB1275" s="93">
        <f>IFERROR(VLOOKUP(K1275,'Վարկանիշային չափորոշիչներ'!$G$6:$GE$68,4,FALSE),0)</f>
        <v>0</v>
      </c>
      <c r="AC1275" s="93">
        <f>IFERROR(VLOOKUP(L1275,'Վարկանիշային չափորոշիչներ'!$G$6:$GE$68,4,FALSE),0)</f>
        <v>0</v>
      </c>
      <c r="AD1275" s="93">
        <f>IFERROR(VLOOKUP(M1275,'Վարկանիշային չափորոշիչներ'!$G$6:$GE$68,4,FALSE),0)</f>
        <v>0</v>
      </c>
      <c r="AE1275" s="93">
        <f>IFERROR(VLOOKUP(N1275,'Վարկանիշային չափորոշիչներ'!$G$6:$GE$68,4,FALSE),0)</f>
        <v>0</v>
      </c>
      <c r="AF1275" s="93">
        <f>IFERROR(VLOOKUP(O1275,'Վարկանիշային չափորոշիչներ'!$G$6:$GE$68,4,FALSE),0)</f>
        <v>0</v>
      </c>
      <c r="AG1275" s="93">
        <f>IFERROR(VLOOKUP(P1275,'Վարկանիշային չափորոշիչներ'!$G$6:$GE$68,4,FALSE),0)</f>
        <v>0</v>
      </c>
      <c r="AH1275" s="93">
        <f>IFERROR(VLOOKUP(Q1275,'Վարկանիշային չափորոշիչներ'!$G$6:$GE$68,4,FALSE),0)</f>
        <v>0</v>
      </c>
      <c r="AI1275" s="93">
        <f>IFERROR(VLOOKUP(R1275,'Վարկանիշային չափորոշիչներ'!$G$6:$GE$68,4,FALSE),0)</f>
        <v>0</v>
      </c>
      <c r="AJ1275" s="93">
        <f>IFERROR(VLOOKUP(S1275,'Վարկանիշային չափորոշիչներ'!$G$6:$GE$68,4,FALSE),0)</f>
        <v>0</v>
      </c>
      <c r="AK1275" s="93">
        <f>IFERROR(VLOOKUP(T1275,'Վարկանիշային չափորոշիչներ'!$G$6:$GE$68,4,FALSE),0)</f>
        <v>0</v>
      </c>
      <c r="AL1275" s="93">
        <f>IFERROR(VLOOKUP(U1275,'Վարկանիշային չափորոշիչներ'!$G$6:$GE$68,4,FALSE),0)</f>
        <v>0</v>
      </c>
      <c r="AM1275" s="93">
        <f>IFERROR(VLOOKUP(V1275,'Վարկանիշային չափորոշիչներ'!$G$6:$GE$68,4,FALSE),0)</f>
        <v>0</v>
      </c>
      <c r="AN1275" s="93">
        <f t="shared" si="318"/>
        <v>0</v>
      </c>
    </row>
    <row r="1276" spans="1:40">
      <c r="A1276" s="244" t="s">
        <v>0</v>
      </c>
      <c r="B1276" s="283"/>
      <c r="C1276" s="367" t="s">
        <v>1324</v>
      </c>
      <c r="D1276" s="245">
        <f>D1277</f>
        <v>0</v>
      </c>
      <c r="E1276" s="245">
        <f>E1277</f>
        <v>0</v>
      </c>
      <c r="F1276" s="246">
        <f t="shared" ref="F1276:H1276" si="339">F1277</f>
        <v>0</v>
      </c>
      <c r="G1276" s="246">
        <f t="shared" si="339"/>
        <v>0</v>
      </c>
      <c r="H1276" s="246">
        <f t="shared" si="339"/>
        <v>0</v>
      </c>
      <c r="I1276" s="113" t="s">
        <v>79</v>
      </c>
      <c r="J1276" s="113" t="s">
        <v>79</v>
      </c>
      <c r="K1276" s="113" t="s">
        <v>79</v>
      </c>
      <c r="L1276" s="113" t="s">
        <v>79</v>
      </c>
      <c r="M1276" s="113" t="s">
        <v>79</v>
      </c>
      <c r="N1276" s="113" t="s">
        <v>79</v>
      </c>
      <c r="O1276" s="113" t="s">
        <v>79</v>
      </c>
      <c r="P1276" s="113" t="s">
        <v>79</v>
      </c>
      <c r="Q1276" s="113" t="s">
        <v>79</v>
      </c>
      <c r="R1276" s="113" t="s">
        <v>79</v>
      </c>
      <c r="S1276" s="113" t="s">
        <v>79</v>
      </c>
      <c r="T1276" s="113" t="s">
        <v>79</v>
      </c>
      <c r="U1276" s="113" t="s">
        <v>79</v>
      </c>
      <c r="V1276" s="113" t="s">
        <v>79</v>
      </c>
      <c r="W1276" s="113" t="s">
        <v>79</v>
      </c>
      <c r="X1276" s="108"/>
      <c r="Y1276" s="108"/>
      <c r="Z1276" s="108"/>
      <c r="AA1276" s="108"/>
      <c r="AB1276" s="93">
        <f>IFERROR(VLOOKUP(K1276,'Վարկանիշային չափորոշիչներ'!$G$6:$GE$68,4,FALSE),0)</f>
        <v>0</v>
      </c>
      <c r="AC1276" s="93">
        <f>IFERROR(VLOOKUP(L1276,'Վարկանիշային չափորոշիչներ'!$G$6:$GE$68,4,FALSE),0)</f>
        <v>0</v>
      </c>
      <c r="AD1276" s="93">
        <f>IFERROR(VLOOKUP(M1276,'Վարկանիշային չափորոշիչներ'!$G$6:$GE$68,4,FALSE),0)</f>
        <v>0</v>
      </c>
      <c r="AE1276" s="93">
        <f>IFERROR(VLOOKUP(N1276,'Վարկանիշային չափորոշիչներ'!$G$6:$GE$68,4,FALSE),0)</f>
        <v>0</v>
      </c>
      <c r="AF1276" s="93">
        <f>IFERROR(VLOOKUP(O1276,'Վարկանիշային չափորոշիչներ'!$G$6:$GE$68,4,FALSE),0)</f>
        <v>0</v>
      </c>
      <c r="AG1276" s="93">
        <f>IFERROR(VLOOKUP(P1276,'Վարկանիշային չափորոշիչներ'!$G$6:$GE$68,4,FALSE),0)</f>
        <v>0</v>
      </c>
      <c r="AH1276" s="93">
        <f>IFERROR(VLOOKUP(Q1276,'Վարկանիշային չափորոշիչներ'!$G$6:$GE$68,4,FALSE),0)</f>
        <v>0</v>
      </c>
      <c r="AI1276" s="93">
        <f>IFERROR(VLOOKUP(R1276,'Վարկանիշային չափորոշիչներ'!$G$6:$GE$68,4,FALSE),0)</f>
        <v>0</v>
      </c>
      <c r="AJ1276" s="93">
        <f>IFERROR(VLOOKUP(S1276,'Վարկանիշային չափորոշիչներ'!$G$6:$GE$68,4,FALSE),0)</f>
        <v>0</v>
      </c>
      <c r="AK1276" s="93">
        <f>IFERROR(VLOOKUP(T1276,'Վարկանիշային չափորոշիչներ'!$G$6:$GE$68,4,FALSE),0)</f>
        <v>0</v>
      </c>
      <c r="AL1276" s="93">
        <f>IFERROR(VLOOKUP(U1276,'Վարկանիշային չափորոշիչներ'!$G$6:$GE$68,4,FALSE),0)</f>
        <v>0</v>
      </c>
      <c r="AM1276" s="93">
        <f>IFERROR(VLOOKUP(V1276,'Վարկանիշային չափորոշիչներ'!$G$6:$GE$68,4,FALSE),0)</f>
        <v>0</v>
      </c>
      <c r="AN1276" s="93">
        <f t="shared" si="318"/>
        <v>0</v>
      </c>
    </row>
    <row r="1277" spans="1:40" outlineLevel="1">
      <c r="A1277" s="236">
        <v>1009</v>
      </c>
      <c r="B1277" s="283"/>
      <c r="C1277" s="366" t="s">
        <v>1325</v>
      </c>
      <c r="D1277" s="237">
        <f>SUM(D1278:D1278)</f>
        <v>0</v>
      </c>
      <c r="E1277" s="237">
        <f>SUM(E1278:E1278)</f>
        <v>0</v>
      </c>
      <c r="F1277" s="238">
        <f t="shared" ref="F1277:H1277" si="340">SUM(F1278:F1278)</f>
        <v>0</v>
      </c>
      <c r="G1277" s="238">
        <f t="shared" si="340"/>
        <v>0</v>
      </c>
      <c r="H1277" s="238">
        <f t="shared" si="340"/>
        <v>0</v>
      </c>
      <c r="I1277" s="114" t="s">
        <v>79</v>
      </c>
      <c r="J1277" s="114" t="s">
        <v>79</v>
      </c>
      <c r="K1277" s="114" t="s">
        <v>79</v>
      </c>
      <c r="L1277" s="114" t="s">
        <v>79</v>
      </c>
      <c r="M1277" s="114" t="s">
        <v>79</v>
      </c>
      <c r="N1277" s="114" t="s">
        <v>79</v>
      </c>
      <c r="O1277" s="114" t="s">
        <v>79</v>
      </c>
      <c r="P1277" s="114" t="s">
        <v>79</v>
      </c>
      <c r="Q1277" s="114" t="s">
        <v>79</v>
      </c>
      <c r="R1277" s="114" t="s">
        <v>79</v>
      </c>
      <c r="S1277" s="114" t="s">
        <v>79</v>
      </c>
      <c r="T1277" s="114" t="s">
        <v>79</v>
      </c>
      <c r="U1277" s="114" t="s">
        <v>79</v>
      </c>
      <c r="V1277" s="114" t="s">
        <v>79</v>
      </c>
      <c r="W1277" s="114" t="s">
        <v>79</v>
      </c>
      <c r="X1277" s="108"/>
      <c r="Y1277" s="108"/>
      <c r="Z1277" s="108"/>
      <c r="AA1277" s="108"/>
      <c r="AB1277" s="93">
        <f>IFERROR(VLOOKUP(K1277,'Վարկանիշային չափորոշիչներ'!$G$6:$GE$68,4,FALSE),0)</f>
        <v>0</v>
      </c>
      <c r="AC1277" s="93">
        <f>IFERROR(VLOOKUP(L1277,'Վարկանիշային չափորոշիչներ'!$G$6:$GE$68,4,FALSE),0)</f>
        <v>0</v>
      </c>
      <c r="AD1277" s="93">
        <f>IFERROR(VLOOKUP(M1277,'Վարկանիշային չափորոշիչներ'!$G$6:$GE$68,4,FALSE),0)</f>
        <v>0</v>
      </c>
      <c r="AE1277" s="93">
        <f>IFERROR(VLOOKUP(N1277,'Վարկանիշային չափորոշիչներ'!$G$6:$GE$68,4,FALSE),0)</f>
        <v>0</v>
      </c>
      <c r="AF1277" s="93">
        <f>IFERROR(VLOOKUP(O1277,'Վարկանիշային չափորոշիչներ'!$G$6:$GE$68,4,FALSE),0)</f>
        <v>0</v>
      </c>
      <c r="AG1277" s="93">
        <f>IFERROR(VLOOKUP(P1277,'Վարկանիշային չափորոշիչներ'!$G$6:$GE$68,4,FALSE),0)</f>
        <v>0</v>
      </c>
      <c r="AH1277" s="93">
        <f>IFERROR(VLOOKUP(Q1277,'Վարկանիշային չափորոշիչներ'!$G$6:$GE$68,4,FALSE),0)</f>
        <v>0</v>
      </c>
      <c r="AI1277" s="93">
        <f>IFERROR(VLOOKUP(R1277,'Վարկանիշային չափորոշիչներ'!$G$6:$GE$68,4,FALSE),0)</f>
        <v>0</v>
      </c>
      <c r="AJ1277" s="93">
        <f>IFERROR(VLOOKUP(S1277,'Վարկանիշային չափորոշիչներ'!$G$6:$GE$68,4,FALSE),0)</f>
        <v>0</v>
      </c>
      <c r="AK1277" s="93">
        <f>IFERROR(VLOOKUP(T1277,'Վարկանիշային չափորոշիչներ'!$G$6:$GE$68,4,FALSE),0)</f>
        <v>0</v>
      </c>
      <c r="AL1277" s="93">
        <f>IFERROR(VLOOKUP(U1277,'Վարկանիշային չափորոշիչներ'!$G$6:$GE$68,4,FALSE),0)</f>
        <v>0</v>
      </c>
      <c r="AM1277" s="93">
        <f>IFERROR(VLOOKUP(V1277,'Վարկանիշային չափորոշիչներ'!$G$6:$GE$68,4,FALSE),0)</f>
        <v>0</v>
      </c>
      <c r="AN1277" s="93">
        <f t="shared" si="318"/>
        <v>0</v>
      </c>
    </row>
    <row r="1278" spans="1:40" ht="24" outlineLevel="2">
      <c r="A1278" s="239">
        <v>1009</v>
      </c>
      <c r="B1278" s="239">
        <v>11001</v>
      </c>
      <c r="C1278" s="333" t="s">
        <v>1326</v>
      </c>
      <c r="D1278" s="248"/>
      <c r="E1278" s="248"/>
      <c r="F1278" s="241"/>
      <c r="G1278" s="242"/>
      <c r="H1278" s="242"/>
      <c r="I1278" s="112"/>
      <c r="J1278" s="112"/>
      <c r="K1278" s="94"/>
      <c r="L1278" s="94"/>
      <c r="M1278" s="94"/>
      <c r="N1278" s="94"/>
      <c r="O1278" s="94"/>
      <c r="P1278" s="94"/>
      <c r="Q1278" s="94"/>
      <c r="R1278" s="94"/>
      <c r="S1278" s="94"/>
      <c r="T1278" s="94"/>
      <c r="U1278" s="94"/>
      <c r="V1278" s="94"/>
      <c r="W1278" s="93">
        <f>AN1278</f>
        <v>0</v>
      </c>
      <c r="X1278" s="108"/>
      <c r="Y1278" s="108"/>
      <c r="Z1278" s="108"/>
      <c r="AA1278" s="108"/>
      <c r="AB1278" s="93">
        <f>IFERROR(VLOOKUP(K1278,'Վարկանիշային չափորոշիչներ'!$G$6:$GE$68,4,FALSE),0)</f>
        <v>0</v>
      </c>
      <c r="AC1278" s="93">
        <f>IFERROR(VLOOKUP(L1278,'Վարկանիշային չափորոշիչներ'!$G$6:$GE$68,4,FALSE),0)</f>
        <v>0</v>
      </c>
      <c r="AD1278" s="93">
        <f>IFERROR(VLOOKUP(M1278,'Վարկանիշային չափորոշիչներ'!$G$6:$GE$68,4,FALSE),0)</f>
        <v>0</v>
      </c>
      <c r="AE1278" s="93">
        <f>IFERROR(VLOOKUP(N1278,'Վարկանիշային չափորոշիչներ'!$G$6:$GE$68,4,FALSE),0)</f>
        <v>0</v>
      </c>
      <c r="AF1278" s="93">
        <f>IFERROR(VLOOKUP(O1278,'Վարկանիշային չափորոշիչներ'!$G$6:$GE$68,4,FALSE),0)</f>
        <v>0</v>
      </c>
      <c r="AG1278" s="93">
        <f>IFERROR(VLOOKUP(P1278,'Վարկանիշային չափորոշիչներ'!$G$6:$GE$68,4,FALSE),0)</f>
        <v>0</v>
      </c>
      <c r="AH1278" s="93">
        <f>IFERROR(VLOOKUP(Q1278,'Վարկանիշային չափորոշիչներ'!$G$6:$GE$68,4,FALSE),0)</f>
        <v>0</v>
      </c>
      <c r="AI1278" s="93">
        <f>IFERROR(VLOOKUP(R1278,'Վարկանիշային չափորոշիչներ'!$G$6:$GE$68,4,FALSE),0)</f>
        <v>0</v>
      </c>
      <c r="AJ1278" s="93">
        <f>IFERROR(VLOOKUP(S1278,'Վարկանիշային չափորոշիչներ'!$G$6:$GE$68,4,FALSE),0)</f>
        <v>0</v>
      </c>
      <c r="AK1278" s="93">
        <f>IFERROR(VLOOKUP(T1278,'Վարկանիշային չափորոշիչներ'!$G$6:$GE$68,4,FALSE),0)</f>
        <v>0</v>
      </c>
      <c r="AL1278" s="93">
        <f>IFERROR(VLOOKUP(U1278,'Վարկանիշային չափորոշիչներ'!$G$6:$GE$68,4,FALSE),0)</f>
        <v>0</v>
      </c>
      <c r="AM1278" s="93">
        <f>IFERROR(VLOOKUP(V1278,'Վարկանիշային չափորոշիչներ'!$G$6:$GE$68,4,FALSE),0)</f>
        <v>0</v>
      </c>
      <c r="AN1278" s="93">
        <f t="shared" ref="AN1278:AN1327" si="341">SUM(AB1278:AM1278)</f>
        <v>0</v>
      </c>
    </row>
    <row r="1279" spans="1:40">
      <c r="A1279" s="244" t="s">
        <v>0</v>
      </c>
      <c r="B1279" s="283"/>
      <c r="C1279" s="367" t="s">
        <v>1327</v>
      </c>
      <c r="D1279" s="245">
        <f>D1280+D1283</f>
        <v>0</v>
      </c>
      <c r="E1279" s="245">
        <f>E1280+E1283</f>
        <v>0</v>
      </c>
      <c r="F1279" s="246">
        <f t="shared" ref="F1279:H1279" si="342">F1280+F1283</f>
        <v>0</v>
      </c>
      <c r="G1279" s="246">
        <f t="shared" si="342"/>
        <v>0</v>
      </c>
      <c r="H1279" s="246">
        <f t="shared" si="342"/>
        <v>0</v>
      </c>
      <c r="I1279" s="113" t="s">
        <v>79</v>
      </c>
      <c r="J1279" s="113" t="s">
        <v>79</v>
      </c>
      <c r="K1279" s="113" t="s">
        <v>79</v>
      </c>
      <c r="L1279" s="113" t="s">
        <v>79</v>
      </c>
      <c r="M1279" s="113" t="s">
        <v>79</v>
      </c>
      <c r="N1279" s="113" t="s">
        <v>79</v>
      </c>
      <c r="O1279" s="113" t="s">
        <v>79</v>
      </c>
      <c r="P1279" s="113" t="s">
        <v>79</v>
      </c>
      <c r="Q1279" s="113" t="s">
        <v>79</v>
      </c>
      <c r="R1279" s="113" t="s">
        <v>79</v>
      </c>
      <c r="S1279" s="113" t="s">
        <v>79</v>
      </c>
      <c r="T1279" s="113" t="s">
        <v>79</v>
      </c>
      <c r="U1279" s="113" t="s">
        <v>79</v>
      </c>
      <c r="V1279" s="113" t="s">
        <v>79</v>
      </c>
      <c r="W1279" s="113" t="s">
        <v>79</v>
      </c>
      <c r="X1279" s="108"/>
      <c r="Y1279" s="108"/>
      <c r="Z1279" s="108"/>
      <c r="AA1279" s="108"/>
      <c r="AB1279" s="93">
        <f>IFERROR(VLOOKUP(K1279,'Վարկանիշային չափորոշիչներ'!$G$6:$GE$68,4,FALSE),0)</f>
        <v>0</v>
      </c>
      <c r="AC1279" s="93">
        <f>IFERROR(VLOOKUP(L1279,'Վարկանիշային չափորոշիչներ'!$G$6:$GE$68,4,FALSE),0)</f>
        <v>0</v>
      </c>
      <c r="AD1279" s="93">
        <f>IFERROR(VLOOKUP(M1279,'Վարկանիշային չափորոշիչներ'!$G$6:$GE$68,4,FALSE),0)</f>
        <v>0</v>
      </c>
      <c r="AE1279" s="93">
        <f>IFERROR(VLOOKUP(N1279,'Վարկանիշային չափորոշիչներ'!$G$6:$GE$68,4,FALSE),0)</f>
        <v>0</v>
      </c>
      <c r="AF1279" s="93">
        <f>IFERROR(VLOOKUP(O1279,'Վարկանիշային չափորոշիչներ'!$G$6:$GE$68,4,FALSE),0)</f>
        <v>0</v>
      </c>
      <c r="AG1279" s="93">
        <f>IFERROR(VLOOKUP(P1279,'Վարկանիշային չափորոշիչներ'!$G$6:$GE$68,4,FALSE),0)</f>
        <v>0</v>
      </c>
      <c r="AH1279" s="93">
        <f>IFERROR(VLOOKUP(Q1279,'Վարկանիշային չափորոշիչներ'!$G$6:$GE$68,4,FALSE),0)</f>
        <v>0</v>
      </c>
      <c r="AI1279" s="93">
        <f>IFERROR(VLOOKUP(R1279,'Վարկանիշային չափորոշիչներ'!$G$6:$GE$68,4,FALSE),0)</f>
        <v>0</v>
      </c>
      <c r="AJ1279" s="93">
        <f>IFERROR(VLOOKUP(S1279,'Վարկանիշային չափորոշիչներ'!$G$6:$GE$68,4,FALSE),0)</f>
        <v>0</v>
      </c>
      <c r="AK1279" s="93">
        <f>IFERROR(VLOOKUP(T1279,'Վարկանիշային չափորոշիչներ'!$G$6:$GE$68,4,FALSE),0)</f>
        <v>0</v>
      </c>
      <c r="AL1279" s="93">
        <f>IFERROR(VLOOKUP(U1279,'Վարկանիշային չափորոշիչներ'!$G$6:$GE$68,4,FALSE),0)</f>
        <v>0</v>
      </c>
      <c r="AM1279" s="93">
        <f>IFERROR(VLOOKUP(V1279,'Վարկանիշային չափորոշիչներ'!$G$6:$GE$68,4,FALSE),0)</f>
        <v>0</v>
      </c>
      <c r="AN1279" s="93">
        <f t="shared" si="341"/>
        <v>0</v>
      </c>
    </row>
    <row r="1280" spans="1:40" s="148" customFormat="1" outlineLevel="1">
      <c r="A1280" s="412">
        <v>1010</v>
      </c>
      <c r="B1280" s="413"/>
      <c r="C1280" s="414" t="s">
        <v>1328</v>
      </c>
      <c r="D1280" s="415">
        <f>SUM(D1281:D1282)</f>
        <v>0</v>
      </c>
      <c r="E1280" s="415">
        <f>SUM(E1281:E1282)</f>
        <v>0</v>
      </c>
      <c r="F1280" s="416">
        <f t="shared" ref="F1280:H1280" si="343">SUM(F1281:F1282)</f>
        <v>0</v>
      </c>
      <c r="G1280" s="416">
        <f t="shared" si="343"/>
        <v>0</v>
      </c>
      <c r="H1280" s="416">
        <f t="shared" si="343"/>
        <v>0</v>
      </c>
      <c r="I1280" s="417" t="s">
        <v>79</v>
      </c>
      <c r="J1280" s="417" t="s">
        <v>79</v>
      </c>
      <c r="K1280" s="417" t="s">
        <v>79</v>
      </c>
      <c r="L1280" s="417" t="s">
        <v>79</v>
      </c>
      <c r="M1280" s="417" t="s">
        <v>79</v>
      </c>
      <c r="N1280" s="417" t="s">
        <v>79</v>
      </c>
      <c r="O1280" s="417" t="s">
        <v>79</v>
      </c>
      <c r="P1280" s="417" t="s">
        <v>79</v>
      </c>
      <c r="Q1280" s="417" t="s">
        <v>79</v>
      </c>
      <c r="R1280" s="417" t="s">
        <v>79</v>
      </c>
      <c r="S1280" s="417" t="s">
        <v>79</v>
      </c>
      <c r="T1280" s="417" t="s">
        <v>79</v>
      </c>
      <c r="U1280" s="417" t="s">
        <v>79</v>
      </c>
      <c r="V1280" s="417" t="s">
        <v>79</v>
      </c>
      <c r="W1280" s="417" t="s">
        <v>79</v>
      </c>
      <c r="X1280" s="418"/>
      <c r="Y1280" s="418"/>
      <c r="Z1280" s="418"/>
      <c r="AA1280" s="418"/>
      <c r="AB1280" s="419">
        <f>IFERROR(VLOOKUP(K1280,'Վարկանիշային չափորոշիչներ'!$G$6:$GE$68,4,FALSE),0)</f>
        <v>0</v>
      </c>
      <c r="AC1280" s="419">
        <f>IFERROR(VLOOKUP(L1280,'Վարկանիշային չափորոշիչներ'!$G$6:$GE$68,4,FALSE),0)</f>
        <v>0</v>
      </c>
      <c r="AD1280" s="419">
        <f>IFERROR(VLOOKUP(M1280,'Վարկանիշային չափորոշիչներ'!$G$6:$GE$68,4,FALSE),0)</f>
        <v>0</v>
      </c>
      <c r="AE1280" s="419">
        <f>IFERROR(VLOOKUP(N1280,'Վարկանիշային չափորոշիչներ'!$G$6:$GE$68,4,FALSE),0)</f>
        <v>0</v>
      </c>
      <c r="AF1280" s="419">
        <f>IFERROR(VLOOKUP(O1280,'Վարկանիշային չափորոշիչներ'!$G$6:$GE$68,4,FALSE),0)</f>
        <v>0</v>
      </c>
      <c r="AG1280" s="419">
        <f>IFERROR(VLOOKUP(P1280,'Վարկանիշային չափորոշիչներ'!$G$6:$GE$68,4,FALSE),0)</f>
        <v>0</v>
      </c>
      <c r="AH1280" s="419">
        <f>IFERROR(VLOOKUP(Q1280,'Վարկանիշային չափորոշիչներ'!$G$6:$GE$68,4,FALSE),0)</f>
        <v>0</v>
      </c>
      <c r="AI1280" s="419">
        <f>IFERROR(VLOOKUP(R1280,'Վարկանիշային չափորոշիչներ'!$G$6:$GE$68,4,FALSE),0)</f>
        <v>0</v>
      </c>
      <c r="AJ1280" s="419">
        <f>IFERROR(VLOOKUP(S1280,'Վարկանիշային չափորոշիչներ'!$G$6:$GE$68,4,FALSE),0)</f>
        <v>0</v>
      </c>
      <c r="AK1280" s="419">
        <f>IFERROR(VLOOKUP(T1280,'Վարկանիշային չափորոշիչներ'!$G$6:$GE$68,4,FALSE),0)</f>
        <v>0</v>
      </c>
      <c r="AL1280" s="419">
        <f>IFERROR(VLOOKUP(U1280,'Վարկանիշային չափորոշիչներ'!$G$6:$GE$68,4,FALSE),0)</f>
        <v>0</v>
      </c>
      <c r="AM1280" s="419">
        <f>IFERROR(VLOOKUP(V1280,'Վարկանիշային չափորոշիչներ'!$G$6:$GE$68,4,FALSE),0)</f>
        <v>0</v>
      </c>
      <c r="AN1280" s="419">
        <f t="shared" si="341"/>
        <v>0</v>
      </c>
    </row>
    <row r="1281" spans="1:40" s="148" customFormat="1" ht="24" outlineLevel="2">
      <c r="A1281" s="420">
        <v>1010</v>
      </c>
      <c r="B1281" s="420">
        <v>11001</v>
      </c>
      <c r="C1281" s="421" t="s">
        <v>1329</v>
      </c>
      <c r="D1281" s="422"/>
      <c r="E1281" s="422"/>
      <c r="F1281" s="423"/>
      <c r="G1281" s="424"/>
      <c r="H1281" s="424"/>
      <c r="I1281" s="425"/>
      <c r="J1281" s="425"/>
      <c r="K1281" s="426"/>
      <c r="L1281" s="426"/>
      <c r="M1281" s="426"/>
      <c r="N1281" s="426"/>
      <c r="O1281" s="426"/>
      <c r="P1281" s="426"/>
      <c r="Q1281" s="426"/>
      <c r="R1281" s="426"/>
      <c r="S1281" s="426"/>
      <c r="T1281" s="426"/>
      <c r="U1281" s="426"/>
      <c r="V1281" s="426"/>
      <c r="W1281" s="419">
        <f>AN1281</f>
        <v>0</v>
      </c>
      <c r="X1281" s="418"/>
      <c r="Y1281" s="418"/>
      <c r="Z1281" s="418"/>
      <c r="AA1281" s="418"/>
      <c r="AB1281" s="419">
        <f>IFERROR(VLOOKUP(K1281,'Վարկանիշային չափորոշիչներ'!$G$6:$GE$68,4,FALSE),0)</f>
        <v>0</v>
      </c>
      <c r="AC1281" s="419">
        <f>IFERROR(VLOOKUP(L1281,'Վարկանիշային չափորոշիչներ'!$G$6:$GE$68,4,FALSE),0)</f>
        <v>0</v>
      </c>
      <c r="AD1281" s="419">
        <f>IFERROR(VLOOKUP(M1281,'Վարկանիշային չափորոշիչներ'!$G$6:$GE$68,4,FALSE),0)</f>
        <v>0</v>
      </c>
      <c r="AE1281" s="419">
        <f>IFERROR(VLOOKUP(N1281,'Վարկանիշային չափորոշիչներ'!$G$6:$GE$68,4,FALSE),0)</f>
        <v>0</v>
      </c>
      <c r="AF1281" s="419">
        <f>IFERROR(VLOOKUP(O1281,'Վարկանիշային չափորոշիչներ'!$G$6:$GE$68,4,FALSE),0)</f>
        <v>0</v>
      </c>
      <c r="AG1281" s="419">
        <f>IFERROR(VLOOKUP(P1281,'Վարկանիշային չափորոշիչներ'!$G$6:$GE$68,4,FALSE),0)</f>
        <v>0</v>
      </c>
      <c r="AH1281" s="419">
        <f>IFERROR(VLOOKUP(Q1281,'Վարկանիշային չափորոշիչներ'!$G$6:$GE$68,4,FALSE),0)</f>
        <v>0</v>
      </c>
      <c r="AI1281" s="419">
        <f>IFERROR(VLOOKUP(R1281,'Վարկանիշային չափորոշիչներ'!$G$6:$GE$68,4,FALSE),0)</f>
        <v>0</v>
      </c>
      <c r="AJ1281" s="419">
        <f>IFERROR(VLOOKUP(S1281,'Վարկանիշային չափորոշիչներ'!$G$6:$GE$68,4,FALSE),0)</f>
        <v>0</v>
      </c>
      <c r="AK1281" s="419">
        <f>IFERROR(VLOOKUP(T1281,'Վարկանիշային չափորոշիչներ'!$G$6:$GE$68,4,FALSE),0)</f>
        <v>0</v>
      </c>
      <c r="AL1281" s="419">
        <f>IFERROR(VLOOKUP(U1281,'Վարկանիշային չափորոշիչներ'!$G$6:$GE$68,4,FALSE),0)</f>
        <v>0</v>
      </c>
      <c r="AM1281" s="419">
        <f>IFERROR(VLOOKUP(V1281,'Վարկանիշային չափորոշիչներ'!$G$6:$GE$68,4,FALSE),0)</f>
        <v>0</v>
      </c>
      <c r="AN1281" s="419">
        <f t="shared" si="341"/>
        <v>0</v>
      </c>
    </row>
    <row r="1282" spans="1:40" s="148" customFormat="1" ht="24" outlineLevel="2">
      <c r="A1282" s="420">
        <v>1010</v>
      </c>
      <c r="B1282" s="420">
        <v>31001</v>
      </c>
      <c r="C1282" s="421" t="s">
        <v>1330</v>
      </c>
      <c r="D1282" s="427"/>
      <c r="E1282" s="427"/>
      <c r="F1282" s="423"/>
      <c r="G1282" s="424"/>
      <c r="H1282" s="424"/>
      <c r="I1282" s="425"/>
      <c r="J1282" s="425"/>
      <c r="K1282" s="426"/>
      <c r="L1282" s="426"/>
      <c r="M1282" s="426"/>
      <c r="N1282" s="426"/>
      <c r="O1282" s="426"/>
      <c r="P1282" s="426"/>
      <c r="Q1282" s="426"/>
      <c r="R1282" s="426"/>
      <c r="S1282" s="426"/>
      <c r="T1282" s="426"/>
      <c r="U1282" s="426"/>
      <c r="V1282" s="426"/>
      <c r="W1282" s="419">
        <f>AN1282</f>
        <v>0</v>
      </c>
      <c r="X1282" s="418"/>
      <c r="Y1282" s="418"/>
      <c r="Z1282" s="418"/>
      <c r="AA1282" s="418"/>
      <c r="AB1282" s="419">
        <f>IFERROR(VLOOKUP(K1282,'Վարկանիշային չափորոշիչներ'!$G$6:$GE$68,4,FALSE),0)</f>
        <v>0</v>
      </c>
      <c r="AC1282" s="419">
        <f>IFERROR(VLOOKUP(L1282,'Վարկանիշային չափորոշիչներ'!$G$6:$GE$68,4,FALSE),0)</f>
        <v>0</v>
      </c>
      <c r="AD1282" s="419">
        <f>IFERROR(VLOOKUP(M1282,'Վարկանիշային չափորոշիչներ'!$G$6:$GE$68,4,FALSE),0)</f>
        <v>0</v>
      </c>
      <c r="AE1282" s="419">
        <f>IFERROR(VLOOKUP(N1282,'Վարկանիշային չափորոշիչներ'!$G$6:$GE$68,4,FALSE),0)</f>
        <v>0</v>
      </c>
      <c r="AF1282" s="419">
        <f>IFERROR(VLOOKUP(O1282,'Վարկանիշային չափորոշիչներ'!$G$6:$GE$68,4,FALSE),0)</f>
        <v>0</v>
      </c>
      <c r="AG1282" s="419">
        <f>IFERROR(VLOOKUP(P1282,'Վարկանիշային չափորոշիչներ'!$G$6:$GE$68,4,FALSE),0)</f>
        <v>0</v>
      </c>
      <c r="AH1282" s="419">
        <f>IFERROR(VLOOKUP(Q1282,'Վարկանիշային չափորոշիչներ'!$G$6:$GE$68,4,FALSE),0)</f>
        <v>0</v>
      </c>
      <c r="AI1282" s="419">
        <f>IFERROR(VLOOKUP(R1282,'Վարկանիշային չափորոշիչներ'!$G$6:$GE$68,4,FALSE),0)</f>
        <v>0</v>
      </c>
      <c r="AJ1282" s="419">
        <f>IFERROR(VLOOKUP(S1282,'Վարկանիշային չափորոշիչներ'!$G$6:$GE$68,4,FALSE),0)</f>
        <v>0</v>
      </c>
      <c r="AK1282" s="419">
        <f>IFERROR(VLOOKUP(T1282,'Վարկանիշային չափորոշիչներ'!$G$6:$GE$68,4,FALSE),0)</f>
        <v>0</v>
      </c>
      <c r="AL1282" s="419">
        <f>IFERROR(VLOOKUP(U1282,'Վարկանիշային չափորոշիչներ'!$G$6:$GE$68,4,FALSE),0)</f>
        <v>0</v>
      </c>
      <c r="AM1282" s="419">
        <f>IFERROR(VLOOKUP(V1282,'Վարկանիշային չափորոշիչներ'!$G$6:$GE$68,4,FALSE),0)</f>
        <v>0</v>
      </c>
      <c r="AN1282" s="419">
        <f t="shared" si="341"/>
        <v>0</v>
      </c>
    </row>
    <row r="1283" spans="1:40" s="148" customFormat="1" outlineLevel="1">
      <c r="A1283" s="428">
        <v>9999</v>
      </c>
      <c r="B1283" s="420"/>
      <c r="C1283" s="421" t="s">
        <v>104</v>
      </c>
      <c r="D1283" s="427"/>
      <c r="E1283" s="427"/>
      <c r="F1283" s="423"/>
      <c r="G1283" s="424"/>
      <c r="H1283" s="424"/>
      <c r="I1283" s="425"/>
      <c r="J1283" s="425"/>
      <c r="K1283" s="426"/>
      <c r="L1283" s="426"/>
      <c r="M1283" s="426"/>
      <c r="N1283" s="426"/>
      <c r="O1283" s="426"/>
      <c r="P1283" s="426"/>
      <c r="Q1283" s="426"/>
      <c r="R1283" s="426"/>
      <c r="S1283" s="426"/>
      <c r="T1283" s="426"/>
      <c r="U1283" s="426"/>
      <c r="V1283" s="426"/>
      <c r="W1283" s="419">
        <f>AN1283</f>
        <v>0</v>
      </c>
      <c r="X1283" s="418"/>
      <c r="Y1283" s="418"/>
      <c r="Z1283" s="418"/>
      <c r="AA1283" s="418"/>
      <c r="AB1283" s="419">
        <f>IFERROR(VLOOKUP(K1283,'Վարկանիշային չափորոշիչներ'!$G$6:$GE$68,4,FALSE),0)</f>
        <v>0</v>
      </c>
      <c r="AC1283" s="419">
        <f>IFERROR(VLOOKUP(L1283,'Վարկանիշային չափորոշիչներ'!$G$6:$GE$68,4,FALSE),0)</f>
        <v>0</v>
      </c>
      <c r="AD1283" s="419">
        <f>IFERROR(VLOOKUP(M1283,'Վարկանիշային չափորոշիչներ'!$G$6:$GE$68,4,FALSE),0)</f>
        <v>0</v>
      </c>
      <c r="AE1283" s="419">
        <f>IFERROR(VLOOKUP(N1283,'Վարկանիշային չափորոշիչներ'!$G$6:$GE$68,4,FALSE),0)</f>
        <v>0</v>
      </c>
      <c r="AF1283" s="419">
        <f>IFERROR(VLOOKUP(O1283,'Վարկանիշային չափորոշիչներ'!$G$6:$GE$68,4,FALSE),0)</f>
        <v>0</v>
      </c>
      <c r="AG1283" s="419">
        <f>IFERROR(VLOOKUP(P1283,'Վարկանիշային չափորոշիչներ'!$G$6:$GE$68,4,FALSE),0)</f>
        <v>0</v>
      </c>
      <c r="AH1283" s="419">
        <f>IFERROR(VLOOKUP(Q1283,'Վարկանիշային չափորոշիչներ'!$G$6:$GE$68,4,FALSE),0)</f>
        <v>0</v>
      </c>
      <c r="AI1283" s="419">
        <f>IFERROR(VLOOKUP(R1283,'Վարկանիշային չափորոշիչներ'!$G$6:$GE$68,4,FALSE),0)</f>
        <v>0</v>
      </c>
      <c r="AJ1283" s="419">
        <f>IFERROR(VLOOKUP(S1283,'Վարկանիշային չափորոշիչներ'!$G$6:$GE$68,4,FALSE),0)</f>
        <v>0</v>
      </c>
      <c r="AK1283" s="419">
        <f>IFERROR(VLOOKUP(T1283,'Վարկանիշային չափորոշիչներ'!$G$6:$GE$68,4,FALSE),0)</f>
        <v>0</v>
      </c>
      <c r="AL1283" s="419">
        <f>IFERROR(VLOOKUP(U1283,'Վարկանիշային չափորոշիչներ'!$G$6:$GE$68,4,FALSE),0)</f>
        <v>0</v>
      </c>
      <c r="AM1283" s="419">
        <f>IFERROR(VLOOKUP(V1283,'Վարկանիշային չափորոշիչներ'!$G$6:$GE$68,4,FALSE),0)</f>
        <v>0</v>
      </c>
      <c r="AN1283" s="419">
        <f t="shared" si="341"/>
        <v>0</v>
      </c>
    </row>
    <row r="1284" spans="1:40">
      <c r="A1284" s="244" t="s">
        <v>0</v>
      </c>
      <c r="B1284" s="283"/>
      <c r="C1284" s="367" t="s">
        <v>1331</v>
      </c>
      <c r="D1284" s="245">
        <f>D1285+D1288</f>
        <v>0</v>
      </c>
      <c r="E1284" s="245">
        <f>E1285+E1288</f>
        <v>0</v>
      </c>
      <c r="F1284" s="246">
        <f t="shared" ref="F1284:H1284" si="344">F1285+F1288</f>
        <v>0</v>
      </c>
      <c r="G1284" s="246">
        <f t="shared" si="344"/>
        <v>0</v>
      </c>
      <c r="H1284" s="246">
        <f t="shared" si="344"/>
        <v>0</v>
      </c>
      <c r="I1284" s="113" t="s">
        <v>79</v>
      </c>
      <c r="J1284" s="113" t="s">
        <v>79</v>
      </c>
      <c r="K1284" s="113" t="s">
        <v>79</v>
      </c>
      <c r="L1284" s="113" t="s">
        <v>79</v>
      </c>
      <c r="M1284" s="113" t="s">
        <v>79</v>
      </c>
      <c r="N1284" s="113" t="s">
        <v>79</v>
      </c>
      <c r="O1284" s="113" t="s">
        <v>79</v>
      </c>
      <c r="P1284" s="113" t="s">
        <v>79</v>
      </c>
      <c r="Q1284" s="113" t="s">
        <v>79</v>
      </c>
      <c r="R1284" s="113" t="s">
        <v>79</v>
      </c>
      <c r="S1284" s="113" t="s">
        <v>79</v>
      </c>
      <c r="T1284" s="113" t="s">
        <v>79</v>
      </c>
      <c r="U1284" s="113" t="s">
        <v>79</v>
      </c>
      <c r="V1284" s="113" t="s">
        <v>79</v>
      </c>
      <c r="W1284" s="113" t="s">
        <v>79</v>
      </c>
      <c r="X1284" s="108"/>
      <c r="Y1284" s="108"/>
      <c r="Z1284" s="108"/>
      <c r="AA1284" s="108"/>
      <c r="AB1284" s="93">
        <f>IFERROR(VLOOKUP(K1284,'Վարկանիշային չափորոշիչներ'!$G$6:$GE$68,4,FALSE),0)</f>
        <v>0</v>
      </c>
      <c r="AC1284" s="93">
        <f>IFERROR(VLOOKUP(L1284,'Վարկանիշային չափորոշիչներ'!$G$6:$GE$68,4,FALSE),0)</f>
        <v>0</v>
      </c>
      <c r="AD1284" s="93">
        <f>IFERROR(VLOOKUP(M1284,'Վարկանիշային չափորոշիչներ'!$G$6:$GE$68,4,FALSE),0)</f>
        <v>0</v>
      </c>
      <c r="AE1284" s="93">
        <f>IFERROR(VLOOKUP(N1284,'Վարկանիշային չափորոշիչներ'!$G$6:$GE$68,4,FALSE),0)</f>
        <v>0</v>
      </c>
      <c r="AF1284" s="93">
        <f>IFERROR(VLOOKUP(O1284,'Վարկանիշային չափորոշիչներ'!$G$6:$GE$68,4,FALSE),0)</f>
        <v>0</v>
      </c>
      <c r="AG1284" s="93">
        <f>IFERROR(VLOOKUP(P1284,'Վարկանիշային չափորոշիչներ'!$G$6:$GE$68,4,FALSE),0)</f>
        <v>0</v>
      </c>
      <c r="AH1284" s="93">
        <f>IFERROR(VLOOKUP(Q1284,'Վարկանիշային չափորոշիչներ'!$G$6:$GE$68,4,FALSE),0)</f>
        <v>0</v>
      </c>
      <c r="AI1284" s="93">
        <f>IFERROR(VLOOKUP(R1284,'Վարկանիշային չափորոշիչներ'!$G$6:$GE$68,4,FALSE),0)</f>
        <v>0</v>
      </c>
      <c r="AJ1284" s="93">
        <f>IFERROR(VLOOKUP(S1284,'Վարկանիշային չափորոշիչներ'!$G$6:$GE$68,4,FALSE),0)</f>
        <v>0</v>
      </c>
      <c r="AK1284" s="93">
        <f>IFERROR(VLOOKUP(T1284,'Վարկանիշային չափորոշիչներ'!$G$6:$GE$68,4,FALSE),0)</f>
        <v>0</v>
      </c>
      <c r="AL1284" s="93">
        <f>IFERROR(VLOOKUP(U1284,'Վարկանիշային չափորոշիչներ'!$G$6:$GE$68,4,FALSE),0)</f>
        <v>0</v>
      </c>
      <c r="AM1284" s="93">
        <f>IFERROR(VLOOKUP(V1284,'Վարկանիշային չափորոշիչներ'!$G$6:$GE$68,4,FALSE),0)</f>
        <v>0</v>
      </c>
      <c r="AN1284" s="93">
        <f t="shared" si="341"/>
        <v>0</v>
      </c>
    </row>
    <row r="1285" spans="1:40" outlineLevel="1">
      <c r="A1285" s="236">
        <v>1025</v>
      </c>
      <c r="B1285" s="283"/>
      <c r="C1285" s="366" t="s">
        <v>1332</v>
      </c>
      <c r="D1285" s="237">
        <f>SUM(D1286:D1287)</f>
        <v>0</v>
      </c>
      <c r="E1285" s="237">
        <f>SUM(E1286:E1287)</f>
        <v>0</v>
      </c>
      <c r="F1285" s="238">
        <f t="shared" ref="F1285:H1285" si="345">SUM(F1286:F1287)</f>
        <v>0</v>
      </c>
      <c r="G1285" s="238">
        <f t="shared" si="345"/>
        <v>0</v>
      </c>
      <c r="H1285" s="238">
        <f t="shared" si="345"/>
        <v>0</v>
      </c>
      <c r="I1285" s="114" t="s">
        <v>79</v>
      </c>
      <c r="J1285" s="114" t="s">
        <v>79</v>
      </c>
      <c r="K1285" s="114" t="s">
        <v>79</v>
      </c>
      <c r="L1285" s="114" t="s">
        <v>79</v>
      </c>
      <c r="M1285" s="114" t="s">
        <v>79</v>
      </c>
      <c r="N1285" s="114" t="s">
        <v>79</v>
      </c>
      <c r="O1285" s="114" t="s">
        <v>79</v>
      </c>
      <c r="P1285" s="114" t="s">
        <v>79</v>
      </c>
      <c r="Q1285" s="114" t="s">
        <v>79</v>
      </c>
      <c r="R1285" s="114" t="s">
        <v>79</v>
      </c>
      <c r="S1285" s="114" t="s">
        <v>79</v>
      </c>
      <c r="T1285" s="114" t="s">
        <v>79</v>
      </c>
      <c r="U1285" s="114" t="s">
        <v>79</v>
      </c>
      <c r="V1285" s="114" t="s">
        <v>79</v>
      </c>
      <c r="W1285" s="114" t="s">
        <v>79</v>
      </c>
      <c r="X1285" s="108"/>
      <c r="Y1285" s="108"/>
      <c r="Z1285" s="108"/>
      <c r="AA1285" s="108"/>
      <c r="AB1285" s="93">
        <f>IFERROR(VLOOKUP(K1285,'Վարկանիշային չափորոշիչներ'!$G$6:$GE$68,4,FALSE),0)</f>
        <v>0</v>
      </c>
      <c r="AC1285" s="93">
        <f>IFERROR(VLOOKUP(L1285,'Վարկանիշային չափորոշիչներ'!$G$6:$GE$68,4,FALSE),0)</f>
        <v>0</v>
      </c>
      <c r="AD1285" s="93">
        <f>IFERROR(VLOOKUP(M1285,'Վարկանիշային չափորոշիչներ'!$G$6:$GE$68,4,FALSE),0)</f>
        <v>0</v>
      </c>
      <c r="AE1285" s="93">
        <f>IFERROR(VLOOKUP(N1285,'Վարկանիշային չափորոշիչներ'!$G$6:$GE$68,4,FALSE),0)</f>
        <v>0</v>
      </c>
      <c r="AF1285" s="93">
        <f>IFERROR(VLOOKUP(O1285,'Վարկանիշային չափորոշիչներ'!$G$6:$GE$68,4,FALSE),0)</f>
        <v>0</v>
      </c>
      <c r="AG1285" s="93">
        <f>IFERROR(VLOOKUP(P1285,'Վարկանիշային չափորոշիչներ'!$G$6:$GE$68,4,FALSE),0)</f>
        <v>0</v>
      </c>
      <c r="AH1285" s="93">
        <f>IFERROR(VLOOKUP(Q1285,'Վարկանիշային չափորոշիչներ'!$G$6:$GE$68,4,FALSE),0)</f>
        <v>0</v>
      </c>
      <c r="AI1285" s="93">
        <f>IFERROR(VLOOKUP(R1285,'Վարկանիշային չափորոշիչներ'!$G$6:$GE$68,4,FALSE),0)</f>
        <v>0</v>
      </c>
      <c r="AJ1285" s="93">
        <f>IFERROR(VLOOKUP(S1285,'Վարկանիշային չափորոշիչներ'!$G$6:$GE$68,4,FALSE),0)</f>
        <v>0</v>
      </c>
      <c r="AK1285" s="93">
        <f>IFERROR(VLOOKUP(T1285,'Վարկանիշային չափորոշիչներ'!$G$6:$GE$68,4,FALSE),0)</f>
        <v>0</v>
      </c>
      <c r="AL1285" s="93">
        <f>IFERROR(VLOOKUP(U1285,'Վարկանիշային չափորոշիչներ'!$G$6:$GE$68,4,FALSE),0)</f>
        <v>0</v>
      </c>
      <c r="AM1285" s="93">
        <f>IFERROR(VLOOKUP(V1285,'Վարկանիշային չափորոշիչներ'!$G$6:$GE$68,4,FALSE),0)</f>
        <v>0</v>
      </c>
      <c r="AN1285" s="93">
        <f t="shared" si="341"/>
        <v>0</v>
      </c>
    </row>
    <row r="1286" spans="1:40" ht="24" outlineLevel="2">
      <c r="A1286" s="239">
        <v>1025</v>
      </c>
      <c r="B1286" s="239">
        <v>11001</v>
      </c>
      <c r="C1286" s="333" t="s">
        <v>1333</v>
      </c>
      <c r="D1286" s="248"/>
      <c r="E1286" s="248"/>
      <c r="F1286" s="241"/>
      <c r="G1286" s="242"/>
      <c r="H1286" s="242"/>
      <c r="I1286" s="112"/>
      <c r="J1286" s="112"/>
      <c r="K1286" s="94"/>
      <c r="L1286" s="94"/>
      <c r="M1286" s="94"/>
      <c r="N1286" s="94"/>
      <c r="O1286" s="94"/>
      <c r="P1286" s="94"/>
      <c r="Q1286" s="94"/>
      <c r="R1286" s="94"/>
      <c r="S1286" s="94"/>
      <c r="T1286" s="94"/>
      <c r="U1286" s="94"/>
      <c r="V1286" s="94"/>
      <c r="W1286" s="93">
        <f>AN1286</f>
        <v>0</v>
      </c>
      <c r="X1286" s="108"/>
      <c r="Y1286" s="108"/>
      <c r="Z1286" s="108"/>
      <c r="AA1286" s="108"/>
      <c r="AB1286" s="93">
        <f>IFERROR(VLOOKUP(K1286,'Վարկանիշային չափորոշիչներ'!$G$6:$GE$68,4,FALSE),0)</f>
        <v>0</v>
      </c>
      <c r="AC1286" s="93">
        <f>IFERROR(VLOOKUP(L1286,'Վարկանիշային չափորոշիչներ'!$G$6:$GE$68,4,FALSE),0)</f>
        <v>0</v>
      </c>
      <c r="AD1286" s="93">
        <f>IFERROR(VLOOKUP(M1286,'Վարկանիշային չափորոշիչներ'!$G$6:$GE$68,4,FALSE),0)</f>
        <v>0</v>
      </c>
      <c r="AE1286" s="93">
        <f>IFERROR(VLOOKUP(N1286,'Վարկանիշային չափորոշիչներ'!$G$6:$GE$68,4,FALSE),0)</f>
        <v>0</v>
      </c>
      <c r="AF1286" s="93">
        <f>IFERROR(VLOOKUP(O1286,'Վարկանիշային չափորոշիչներ'!$G$6:$GE$68,4,FALSE),0)</f>
        <v>0</v>
      </c>
      <c r="AG1286" s="93">
        <f>IFERROR(VLOOKUP(P1286,'Վարկանիշային չափորոշիչներ'!$G$6:$GE$68,4,FALSE),0)</f>
        <v>0</v>
      </c>
      <c r="AH1286" s="93">
        <f>IFERROR(VLOOKUP(Q1286,'Վարկանիշային չափորոշիչներ'!$G$6:$GE$68,4,FALSE),0)</f>
        <v>0</v>
      </c>
      <c r="AI1286" s="93">
        <f>IFERROR(VLOOKUP(R1286,'Վարկանիշային չափորոշիչներ'!$G$6:$GE$68,4,FALSE),0)</f>
        <v>0</v>
      </c>
      <c r="AJ1286" s="93">
        <f>IFERROR(VLOOKUP(S1286,'Վարկանիշային չափորոշիչներ'!$G$6:$GE$68,4,FALSE),0)</f>
        <v>0</v>
      </c>
      <c r="AK1286" s="93">
        <f>IFERROR(VLOOKUP(T1286,'Վարկանիշային չափորոշիչներ'!$G$6:$GE$68,4,FALSE),0)</f>
        <v>0</v>
      </c>
      <c r="AL1286" s="93">
        <f>IFERROR(VLOOKUP(U1286,'Վարկանիշային չափորոշիչներ'!$G$6:$GE$68,4,FALSE),0)</f>
        <v>0</v>
      </c>
      <c r="AM1286" s="93">
        <f>IFERROR(VLOOKUP(V1286,'Վարկանիշային չափորոշիչներ'!$G$6:$GE$68,4,FALSE),0)</f>
        <v>0</v>
      </c>
      <c r="AN1286" s="93">
        <f t="shared" si="341"/>
        <v>0</v>
      </c>
    </row>
    <row r="1287" spans="1:40" ht="24" outlineLevel="2">
      <c r="A1287" s="239">
        <v>1025</v>
      </c>
      <c r="B1287" s="239">
        <v>31001</v>
      </c>
      <c r="C1287" s="333" t="s">
        <v>1334</v>
      </c>
      <c r="D1287" s="240"/>
      <c r="E1287" s="240"/>
      <c r="F1287" s="241"/>
      <c r="G1287" s="242"/>
      <c r="H1287" s="242"/>
      <c r="I1287" s="112"/>
      <c r="J1287" s="112"/>
      <c r="K1287" s="94"/>
      <c r="L1287" s="94"/>
      <c r="M1287" s="94"/>
      <c r="N1287" s="94"/>
      <c r="O1287" s="94"/>
      <c r="P1287" s="94"/>
      <c r="Q1287" s="94"/>
      <c r="R1287" s="94"/>
      <c r="S1287" s="94"/>
      <c r="T1287" s="94"/>
      <c r="U1287" s="94"/>
      <c r="V1287" s="94"/>
      <c r="W1287" s="93">
        <f>AN1287</f>
        <v>0</v>
      </c>
      <c r="X1287" s="108"/>
      <c r="Y1287" s="108"/>
      <c r="Z1287" s="108"/>
      <c r="AA1287" s="108"/>
      <c r="AB1287" s="93">
        <f>IFERROR(VLOOKUP(K1287,'Վարկանիշային չափորոշիչներ'!$G$6:$GE$68,4,FALSE),0)</f>
        <v>0</v>
      </c>
      <c r="AC1287" s="93">
        <f>IFERROR(VLOOKUP(L1287,'Վարկանիշային չափորոշիչներ'!$G$6:$GE$68,4,FALSE),0)</f>
        <v>0</v>
      </c>
      <c r="AD1287" s="93">
        <f>IFERROR(VLOOKUP(M1287,'Վարկանիշային չափորոշիչներ'!$G$6:$GE$68,4,FALSE),0)</f>
        <v>0</v>
      </c>
      <c r="AE1287" s="93">
        <f>IFERROR(VLOOKUP(N1287,'Վարկանիշային չափորոշիչներ'!$G$6:$GE$68,4,FALSE),0)</f>
        <v>0</v>
      </c>
      <c r="AF1287" s="93">
        <f>IFERROR(VLOOKUP(O1287,'Վարկանիշային չափորոշիչներ'!$G$6:$GE$68,4,FALSE),0)</f>
        <v>0</v>
      </c>
      <c r="AG1287" s="93">
        <f>IFERROR(VLOOKUP(P1287,'Վարկանիշային չափորոշիչներ'!$G$6:$GE$68,4,FALSE),0)</f>
        <v>0</v>
      </c>
      <c r="AH1287" s="93">
        <f>IFERROR(VLOOKUP(Q1287,'Վարկանիշային չափորոշիչներ'!$G$6:$GE$68,4,FALSE),0)</f>
        <v>0</v>
      </c>
      <c r="AI1287" s="93">
        <f>IFERROR(VLOOKUP(R1287,'Վարկանիշային չափորոշիչներ'!$G$6:$GE$68,4,FALSE),0)</f>
        <v>0</v>
      </c>
      <c r="AJ1287" s="93">
        <f>IFERROR(VLOOKUP(S1287,'Վարկանիշային չափորոշիչներ'!$G$6:$GE$68,4,FALSE),0)</f>
        <v>0</v>
      </c>
      <c r="AK1287" s="93">
        <f>IFERROR(VLOOKUP(T1287,'Վարկանիշային չափորոշիչներ'!$G$6:$GE$68,4,FALSE),0)</f>
        <v>0</v>
      </c>
      <c r="AL1287" s="93">
        <f>IFERROR(VLOOKUP(U1287,'Վարկանիշային չափորոշիչներ'!$G$6:$GE$68,4,FALSE),0)</f>
        <v>0</v>
      </c>
      <c r="AM1287" s="93">
        <f>IFERROR(VLOOKUP(V1287,'Վարկանիշային չափորոշիչներ'!$G$6:$GE$68,4,FALSE),0)</f>
        <v>0</v>
      </c>
      <c r="AN1287" s="93">
        <f t="shared" si="341"/>
        <v>0</v>
      </c>
    </row>
    <row r="1288" spans="1:40" outlineLevel="1">
      <c r="A1288" s="243">
        <v>9999</v>
      </c>
      <c r="B1288" s="239"/>
      <c r="C1288" s="379" t="s">
        <v>104</v>
      </c>
      <c r="D1288" s="248"/>
      <c r="E1288" s="248"/>
      <c r="F1288" s="241"/>
      <c r="G1288" s="242"/>
      <c r="H1288" s="242"/>
      <c r="I1288" s="112"/>
      <c r="J1288" s="112"/>
      <c r="K1288" s="94"/>
      <c r="L1288" s="94"/>
      <c r="M1288" s="94"/>
      <c r="N1288" s="94"/>
      <c r="O1288" s="94"/>
      <c r="P1288" s="94"/>
      <c r="Q1288" s="94"/>
      <c r="R1288" s="94"/>
      <c r="S1288" s="94"/>
      <c r="T1288" s="94"/>
      <c r="U1288" s="94"/>
      <c r="V1288" s="94"/>
      <c r="W1288" s="93">
        <f>AN1288</f>
        <v>0</v>
      </c>
      <c r="X1288" s="108"/>
      <c r="Y1288" s="108"/>
      <c r="Z1288" s="108"/>
      <c r="AA1288" s="108"/>
      <c r="AB1288" s="93">
        <f>IFERROR(VLOOKUP(K1288,'Վարկանիշային չափորոշիչներ'!$G$6:$GE$68,4,FALSE),0)</f>
        <v>0</v>
      </c>
      <c r="AC1288" s="93">
        <f>IFERROR(VLOOKUP(L1288,'Վարկանիշային չափորոշիչներ'!$G$6:$GE$68,4,FALSE),0)</f>
        <v>0</v>
      </c>
      <c r="AD1288" s="93">
        <f>IFERROR(VLOOKUP(M1288,'Վարկանիշային չափորոշիչներ'!$G$6:$GE$68,4,FALSE),0)</f>
        <v>0</v>
      </c>
      <c r="AE1288" s="93">
        <f>IFERROR(VLOOKUP(N1288,'Վարկանիշային չափորոշիչներ'!$G$6:$GE$68,4,FALSE),0)</f>
        <v>0</v>
      </c>
      <c r="AF1288" s="93">
        <f>IFERROR(VLOOKUP(O1288,'Վարկանիշային չափորոշիչներ'!$G$6:$GE$68,4,FALSE),0)</f>
        <v>0</v>
      </c>
      <c r="AG1288" s="93">
        <f>IFERROR(VLOOKUP(P1288,'Վարկանիշային չափորոշիչներ'!$G$6:$GE$68,4,FALSE),0)</f>
        <v>0</v>
      </c>
      <c r="AH1288" s="93">
        <f>IFERROR(VLOOKUP(Q1288,'Վարկանիշային չափորոշիչներ'!$G$6:$GE$68,4,FALSE),0)</f>
        <v>0</v>
      </c>
      <c r="AI1288" s="93">
        <f>IFERROR(VLOOKUP(R1288,'Վարկանիշային չափորոշիչներ'!$G$6:$GE$68,4,FALSE),0)</f>
        <v>0</v>
      </c>
      <c r="AJ1288" s="93">
        <f>IFERROR(VLOOKUP(S1288,'Վարկանիշային չափորոշիչներ'!$G$6:$GE$68,4,FALSE),0)</f>
        <v>0</v>
      </c>
      <c r="AK1288" s="93">
        <f>IFERROR(VLOOKUP(T1288,'Վարկանիշային չափորոշիչներ'!$G$6:$GE$68,4,FALSE),0)</f>
        <v>0</v>
      </c>
      <c r="AL1288" s="93">
        <f>IFERROR(VLOOKUP(U1288,'Վարկանիշային չափորոշիչներ'!$G$6:$GE$68,4,FALSE),0)</f>
        <v>0</v>
      </c>
      <c r="AM1288" s="93">
        <f>IFERROR(VLOOKUP(V1288,'Վարկանիշային չափորոշիչներ'!$G$6:$GE$68,4,FALSE),0)</f>
        <v>0</v>
      </c>
      <c r="AN1288" s="93">
        <f t="shared" si="341"/>
        <v>0</v>
      </c>
    </row>
    <row r="1289" spans="1:40">
      <c r="A1289" s="244" t="s">
        <v>0</v>
      </c>
      <c r="B1289" s="283"/>
      <c r="C1289" s="367" t="s">
        <v>1335</v>
      </c>
      <c r="D1289" s="245">
        <f>D1290</f>
        <v>0</v>
      </c>
      <c r="E1289" s="245">
        <f t="shared" ref="E1289:H1289" si="346">E1290</f>
        <v>0</v>
      </c>
      <c r="F1289" s="246">
        <f t="shared" si="346"/>
        <v>0</v>
      </c>
      <c r="G1289" s="246">
        <f t="shared" si="346"/>
        <v>0</v>
      </c>
      <c r="H1289" s="246">
        <f t="shared" si="346"/>
        <v>0</v>
      </c>
      <c r="I1289" s="113" t="s">
        <v>79</v>
      </c>
      <c r="J1289" s="113" t="s">
        <v>79</v>
      </c>
      <c r="K1289" s="113" t="s">
        <v>79</v>
      </c>
      <c r="L1289" s="113" t="s">
        <v>79</v>
      </c>
      <c r="M1289" s="113" t="s">
        <v>79</v>
      </c>
      <c r="N1289" s="113" t="s">
        <v>79</v>
      </c>
      <c r="O1289" s="113" t="s">
        <v>79</v>
      </c>
      <c r="P1289" s="113" t="s">
        <v>79</v>
      </c>
      <c r="Q1289" s="113" t="s">
        <v>79</v>
      </c>
      <c r="R1289" s="113" t="s">
        <v>79</v>
      </c>
      <c r="S1289" s="113" t="s">
        <v>79</v>
      </c>
      <c r="T1289" s="113" t="s">
        <v>79</v>
      </c>
      <c r="U1289" s="113" t="s">
        <v>79</v>
      </c>
      <c r="V1289" s="113" t="s">
        <v>79</v>
      </c>
      <c r="W1289" s="113" t="s">
        <v>79</v>
      </c>
      <c r="X1289" s="108"/>
      <c r="Y1289" s="108"/>
      <c r="Z1289" s="108"/>
      <c r="AA1289" s="108"/>
      <c r="AB1289" s="93">
        <f>IFERROR(VLOOKUP(K1289,'Վարկանիշային չափորոշիչներ'!$G$6:$GE$68,4,FALSE),0)</f>
        <v>0</v>
      </c>
      <c r="AC1289" s="93">
        <f>IFERROR(VLOOKUP(L1289,'Վարկանիշային չափորոշիչներ'!$G$6:$GE$68,4,FALSE),0)</f>
        <v>0</v>
      </c>
      <c r="AD1289" s="93">
        <f>IFERROR(VLOOKUP(M1289,'Վարկանիշային չափորոշիչներ'!$G$6:$GE$68,4,FALSE),0)</f>
        <v>0</v>
      </c>
      <c r="AE1289" s="93">
        <f>IFERROR(VLOOKUP(N1289,'Վարկանիշային չափորոշիչներ'!$G$6:$GE$68,4,FALSE),0)</f>
        <v>0</v>
      </c>
      <c r="AF1289" s="93">
        <f>IFERROR(VLOOKUP(O1289,'Վարկանիշային չափորոշիչներ'!$G$6:$GE$68,4,FALSE),0)</f>
        <v>0</v>
      </c>
      <c r="AG1289" s="93">
        <f>IFERROR(VLOOKUP(P1289,'Վարկանիշային չափորոշիչներ'!$G$6:$GE$68,4,FALSE),0)</f>
        <v>0</v>
      </c>
      <c r="AH1289" s="93">
        <f>IFERROR(VLOOKUP(Q1289,'Վարկանիշային չափորոշիչներ'!$G$6:$GE$68,4,FALSE),0)</f>
        <v>0</v>
      </c>
      <c r="AI1289" s="93">
        <f>IFERROR(VLOOKUP(R1289,'Վարկանիշային չափորոշիչներ'!$G$6:$GE$68,4,FALSE),0)</f>
        <v>0</v>
      </c>
      <c r="AJ1289" s="93">
        <f>IFERROR(VLOOKUP(S1289,'Վարկանիշային չափորոշիչներ'!$G$6:$GE$68,4,FALSE),0)</f>
        <v>0</v>
      </c>
      <c r="AK1289" s="93">
        <f>IFERROR(VLOOKUP(T1289,'Վարկանիշային չափորոշիչներ'!$G$6:$GE$68,4,FALSE),0)</f>
        <v>0</v>
      </c>
      <c r="AL1289" s="93">
        <f>IFERROR(VLOOKUP(U1289,'Վարկանիշային չափորոշիչներ'!$G$6:$GE$68,4,FALSE),0)</f>
        <v>0</v>
      </c>
      <c r="AM1289" s="93">
        <f>IFERROR(VLOOKUP(V1289,'Վարկանիշային չափորոշիչներ'!$G$6:$GE$68,4,FALSE),0)</f>
        <v>0</v>
      </c>
      <c r="AN1289" s="93">
        <f t="shared" si="341"/>
        <v>0</v>
      </c>
    </row>
    <row r="1290" spans="1:40" outlineLevel="1">
      <c r="A1290" s="236">
        <v>1030</v>
      </c>
      <c r="B1290" s="283"/>
      <c r="C1290" s="366" t="s">
        <v>1336</v>
      </c>
      <c r="D1290" s="237">
        <f>SUM(D1291:D1292)</f>
        <v>0</v>
      </c>
      <c r="E1290" s="237">
        <f>SUM(E1291:E1292)</f>
        <v>0</v>
      </c>
      <c r="F1290" s="238">
        <f t="shared" ref="F1290:H1290" si="347">SUM(F1291:F1292)</f>
        <v>0</v>
      </c>
      <c r="G1290" s="238">
        <f t="shared" si="347"/>
        <v>0</v>
      </c>
      <c r="H1290" s="238">
        <f t="shared" si="347"/>
        <v>0</v>
      </c>
      <c r="I1290" s="114" t="s">
        <v>79</v>
      </c>
      <c r="J1290" s="114" t="s">
        <v>79</v>
      </c>
      <c r="K1290" s="114" t="s">
        <v>79</v>
      </c>
      <c r="L1290" s="114" t="s">
        <v>79</v>
      </c>
      <c r="M1290" s="114" t="s">
        <v>79</v>
      </c>
      <c r="N1290" s="114" t="s">
        <v>79</v>
      </c>
      <c r="O1290" s="114" t="s">
        <v>79</v>
      </c>
      <c r="P1290" s="114" t="s">
        <v>79</v>
      </c>
      <c r="Q1290" s="114" t="s">
        <v>79</v>
      </c>
      <c r="R1290" s="114" t="s">
        <v>79</v>
      </c>
      <c r="S1290" s="114" t="s">
        <v>79</v>
      </c>
      <c r="T1290" s="114" t="s">
        <v>79</v>
      </c>
      <c r="U1290" s="114" t="s">
        <v>79</v>
      </c>
      <c r="V1290" s="114" t="s">
        <v>79</v>
      </c>
      <c r="W1290" s="114" t="s">
        <v>79</v>
      </c>
      <c r="X1290" s="108"/>
      <c r="Y1290" s="108"/>
      <c r="Z1290" s="108"/>
      <c r="AA1290" s="108"/>
      <c r="AB1290" s="93">
        <f>IFERROR(VLOOKUP(K1290,'Վարկանիշային չափորոշիչներ'!$G$6:$GE$68,4,FALSE),0)</f>
        <v>0</v>
      </c>
      <c r="AC1290" s="93">
        <f>IFERROR(VLOOKUP(L1290,'Վարկանիշային չափորոշիչներ'!$G$6:$GE$68,4,FALSE),0)</f>
        <v>0</v>
      </c>
      <c r="AD1290" s="93">
        <f>IFERROR(VLOOKUP(M1290,'Վարկանիշային չափորոշիչներ'!$G$6:$GE$68,4,FALSE),0)</f>
        <v>0</v>
      </c>
      <c r="AE1290" s="93">
        <f>IFERROR(VLOOKUP(N1290,'Վարկանիշային չափորոշիչներ'!$G$6:$GE$68,4,FALSE),0)</f>
        <v>0</v>
      </c>
      <c r="AF1290" s="93">
        <f>IFERROR(VLOOKUP(O1290,'Վարկանիշային չափորոշիչներ'!$G$6:$GE$68,4,FALSE),0)</f>
        <v>0</v>
      </c>
      <c r="AG1290" s="93">
        <f>IFERROR(VLOOKUP(P1290,'Վարկանիշային չափորոշիչներ'!$G$6:$GE$68,4,FALSE),0)</f>
        <v>0</v>
      </c>
      <c r="AH1290" s="93">
        <f>IFERROR(VLOOKUP(Q1290,'Վարկանիշային չափորոշիչներ'!$G$6:$GE$68,4,FALSE),0)</f>
        <v>0</v>
      </c>
      <c r="AI1290" s="93">
        <f>IFERROR(VLOOKUP(R1290,'Վարկանիշային չափորոշիչներ'!$G$6:$GE$68,4,FALSE),0)</f>
        <v>0</v>
      </c>
      <c r="AJ1290" s="93">
        <f>IFERROR(VLOOKUP(S1290,'Վարկանիշային չափորոշիչներ'!$G$6:$GE$68,4,FALSE),0)</f>
        <v>0</v>
      </c>
      <c r="AK1290" s="93">
        <f>IFERROR(VLOOKUP(T1290,'Վարկանիշային չափորոշիչներ'!$G$6:$GE$68,4,FALSE),0)</f>
        <v>0</v>
      </c>
      <c r="AL1290" s="93">
        <f>IFERROR(VLOOKUP(U1290,'Վարկանիշային չափորոշիչներ'!$G$6:$GE$68,4,FALSE),0)</f>
        <v>0</v>
      </c>
      <c r="AM1290" s="93">
        <f>IFERROR(VLOOKUP(V1290,'Վարկանիշային չափորոշիչներ'!$G$6:$GE$68,4,FALSE),0)</f>
        <v>0</v>
      </c>
      <c r="AN1290" s="93">
        <f t="shared" si="341"/>
        <v>0</v>
      </c>
    </row>
    <row r="1291" spans="1:40" ht="24" outlineLevel="2">
      <c r="A1291" s="239">
        <v>1030</v>
      </c>
      <c r="B1291" s="239">
        <v>11001</v>
      </c>
      <c r="C1291" s="333" t="s">
        <v>1337</v>
      </c>
      <c r="D1291" s="248"/>
      <c r="E1291" s="248"/>
      <c r="F1291" s="241"/>
      <c r="G1291" s="242"/>
      <c r="H1291" s="242"/>
      <c r="I1291" s="112"/>
      <c r="J1291" s="112"/>
      <c r="K1291" s="94"/>
      <c r="L1291" s="94"/>
      <c r="M1291" s="94"/>
      <c r="N1291" s="94"/>
      <c r="O1291" s="94"/>
      <c r="P1291" s="94"/>
      <c r="Q1291" s="94"/>
      <c r="R1291" s="94"/>
      <c r="S1291" s="94"/>
      <c r="T1291" s="94"/>
      <c r="U1291" s="94"/>
      <c r="V1291" s="94"/>
      <c r="W1291" s="93">
        <f>AN1291</f>
        <v>0</v>
      </c>
      <c r="X1291" s="108"/>
      <c r="Y1291" s="108"/>
      <c r="Z1291" s="108"/>
      <c r="AA1291" s="108"/>
      <c r="AB1291" s="93">
        <f>IFERROR(VLOOKUP(K1291,'Վարկանիշային չափորոշիչներ'!$G$6:$GE$68,4,FALSE),0)</f>
        <v>0</v>
      </c>
      <c r="AC1291" s="93">
        <f>IFERROR(VLOOKUP(L1291,'Վարկանիշային չափորոշիչներ'!$G$6:$GE$68,4,FALSE),0)</f>
        <v>0</v>
      </c>
      <c r="AD1291" s="93">
        <f>IFERROR(VLOOKUP(M1291,'Վարկանիշային չափորոշիչներ'!$G$6:$GE$68,4,FALSE),0)</f>
        <v>0</v>
      </c>
      <c r="AE1291" s="93">
        <f>IFERROR(VLOOKUP(N1291,'Վարկանիշային չափորոշիչներ'!$G$6:$GE$68,4,FALSE),0)</f>
        <v>0</v>
      </c>
      <c r="AF1291" s="93">
        <f>IFERROR(VLOOKUP(O1291,'Վարկանիշային չափորոշիչներ'!$G$6:$GE$68,4,FALSE),0)</f>
        <v>0</v>
      </c>
      <c r="AG1291" s="93">
        <f>IFERROR(VLOOKUP(P1291,'Վարկանիշային չափորոշիչներ'!$G$6:$GE$68,4,FALSE),0)</f>
        <v>0</v>
      </c>
      <c r="AH1291" s="93">
        <f>IFERROR(VLOOKUP(Q1291,'Վարկանիշային չափորոշիչներ'!$G$6:$GE$68,4,FALSE),0)</f>
        <v>0</v>
      </c>
      <c r="AI1291" s="93">
        <f>IFERROR(VLOOKUP(R1291,'Վարկանիշային չափորոշիչներ'!$G$6:$GE$68,4,FALSE),0)</f>
        <v>0</v>
      </c>
      <c r="AJ1291" s="93">
        <f>IFERROR(VLOOKUP(S1291,'Վարկանիշային չափորոշիչներ'!$G$6:$GE$68,4,FALSE),0)</f>
        <v>0</v>
      </c>
      <c r="AK1291" s="93">
        <f>IFERROR(VLOOKUP(T1291,'Վարկանիշային չափորոշիչներ'!$G$6:$GE$68,4,FALSE),0)</f>
        <v>0</v>
      </c>
      <c r="AL1291" s="93">
        <f>IFERROR(VLOOKUP(U1291,'Վարկանիշային չափորոշիչներ'!$G$6:$GE$68,4,FALSE),0)</f>
        <v>0</v>
      </c>
      <c r="AM1291" s="93">
        <f>IFERROR(VLOOKUP(V1291,'Վարկանիշային չափորոշիչներ'!$G$6:$GE$68,4,FALSE),0)</f>
        <v>0</v>
      </c>
      <c r="AN1291" s="93">
        <f t="shared" si="341"/>
        <v>0</v>
      </c>
    </row>
    <row r="1292" spans="1:40" ht="24" outlineLevel="2">
      <c r="A1292" s="239">
        <v>1030</v>
      </c>
      <c r="B1292" s="239">
        <v>31001</v>
      </c>
      <c r="C1292" s="333" t="s">
        <v>1338</v>
      </c>
      <c r="D1292" s="248"/>
      <c r="E1292" s="248"/>
      <c r="F1292" s="241"/>
      <c r="G1292" s="242"/>
      <c r="H1292" s="242"/>
      <c r="I1292" s="112"/>
      <c r="J1292" s="112"/>
      <c r="K1292" s="94"/>
      <c r="L1292" s="94"/>
      <c r="M1292" s="94"/>
      <c r="N1292" s="94"/>
      <c r="O1292" s="94"/>
      <c r="P1292" s="94"/>
      <c r="Q1292" s="94"/>
      <c r="R1292" s="94"/>
      <c r="S1292" s="94"/>
      <c r="T1292" s="94"/>
      <c r="U1292" s="94"/>
      <c r="V1292" s="94"/>
      <c r="W1292" s="93">
        <f>AN1292</f>
        <v>0</v>
      </c>
      <c r="X1292" s="108"/>
      <c r="Y1292" s="108"/>
      <c r="Z1292" s="108"/>
      <c r="AA1292" s="108"/>
      <c r="AB1292" s="93">
        <f>IFERROR(VLOOKUP(K1292,'Վարկանիշային չափորոշիչներ'!$G$6:$GE$68,4,FALSE),0)</f>
        <v>0</v>
      </c>
      <c r="AC1292" s="93">
        <f>IFERROR(VLOOKUP(L1292,'Վարկանիշային չափորոշիչներ'!$G$6:$GE$68,4,FALSE),0)</f>
        <v>0</v>
      </c>
      <c r="AD1292" s="93">
        <f>IFERROR(VLOOKUP(M1292,'Վարկանիշային չափորոշիչներ'!$G$6:$GE$68,4,FALSE),0)</f>
        <v>0</v>
      </c>
      <c r="AE1292" s="93">
        <f>IFERROR(VLOOKUP(N1292,'Վարկանիշային չափորոշիչներ'!$G$6:$GE$68,4,FALSE),0)</f>
        <v>0</v>
      </c>
      <c r="AF1292" s="93">
        <f>IFERROR(VLOOKUP(O1292,'Վարկանիշային չափորոշիչներ'!$G$6:$GE$68,4,FALSE),0)</f>
        <v>0</v>
      </c>
      <c r="AG1292" s="93">
        <f>IFERROR(VLOOKUP(P1292,'Վարկանիշային չափորոշիչներ'!$G$6:$GE$68,4,FALSE),0)</f>
        <v>0</v>
      </c>
      <c r="AH1292" s="93">
        <f>IFERROR(VLOOKUP(Q1292,'Վարկանիշային չափորոշիչներ'!$G$6:$GE$68,4,FALSE),0)</f>
        <v>0</v>
      </c>
      <c r="AI1292" s="93">
        <f>IFERROR(VLOOKUP(R1292,'Վարկանիշային չափորոշիչներ'!$G$6:$GE$68,4,FALSE),0)</f>
        <v>0</v>
      </c>
      <c r="AJ1292" s="93">
        <f>IFERROR(VLOOKUP(S1292,'Վարկանիշային չափորոշիչներ'!$G$6:$GE$68,4,FALSE),0)</f>
        <v>0</v>
      </c>
      <c r="AK1292" s="93">
        <f>IFERROR(VLOOKUP(T1292,'Վարկանիշային չափորոշիչներ'!$G$6:$GE$68,4,FALSE),0)</f>
        <v>0</v>
      </c>
      <c r="AL1292" s="93">
        <f>IFERROR(VLOOKUP(U1292,'Վարկանիշային չափորոշիչներ'!$G$6:$GE$68,4,FALSE),0)</f>
        <v>0</v>
      </c>
      <c r="AM1292" s="93">
        <f>IFERROR(VLOOKUP(V1292,'Վարկանիշային չափորոշիչներ'!$G$6:$GE$68,4,FALSE),0)</f>
        <v>0</v>
      </c>
      <c r="AN1292" s="93">
        <f t="shared" si="341"/>
        <v>0</v>
      </c>
    </row>
    <row r="1293" spans="1:40">
      <c r="A1293" s="244" t="s">
        <v>0</v>
      </c>
      <c r="B1293" s="283"/>
      <c r="C1293" s="367" t="s">
        <v>1339</v>
      </c>
      <c r="D1293" s="245">
        <f>D1294+D1297</f>
        <v>0</v>
      </c>
      <c r="E1293" s="245">
        <f>E1294+E1297</f>
        <v>0</v>
      </c>
      <c r="F1293" s="246">
        <f t="shared" ref="F1293:H1293" si="348">F1294+F1297</f>
        <v>0</v>
      </c>
      <c r="G1293" s="246">
        <f t="shared" si="348"/>
        <v>0</v>
      </c>
      <c r="H1293" s="246">
        <f t="shared" si="348"/>
        <v>0</v>
      </c>
      <c r="I1293" s="113" t="s">
        <v>79</v>
      </c>
      <c r="J1293" s="113" t="s">
        <v>79</v>
      </c>
      <c r="K1293" s="113" t="s">
        <v>79</v>
      </c>
      <c r="L1293" s="113" t="s">
        <v>79</v>
      </c>
      <c r="M1293" s="113" t="s">
        <v>79</v>
      </c>
      <c r="N1293" s="113" t="s">
        <v>79</v>
      </c>
      <c r="O1293" s="113" t="s">
        <v>79</v>
      </c>
      <c r="P1293" s="113" t="s">
        <v>79</v>
      </c>
      <c r="Q1293" s="113" t="s">
        <v>79</v>
      </c>
      <c r="R1293" s="113" t="s">
        <v>79</v>
      </c>
      <c r="S1293" s="113" t="s">
        <v>79</v>
      </c>
      <c r="T1293" s="113" t="s">
        <v>79</v>
      </c>
      <c r="U1293" s="113" t="s">
        <v>79</v>
      </c>
      <c r="V1293" s="113" t="s">
        <v>79</v>
      </c>
      <c r="W1293" s="113" t="s">
        <v>79</v>
      </c>
      <c r="X1293" s="108"/>
      <c r="Y1293" s="108"/>
      <c r="Z1293" s="108"/>
      <c r="AA1293" s="108"/>
      <c r="AB1293" s="93">
        <f>IFERROR(VLOOKUP(K1293,'Վարկանիշային չափորոշիչներ'!$G$6:$GE$68,4,FALSE),0)</f>
        <v>0</v>
      </c>
      <c r="AC1293" s="93">
        <f>IFERROR(VLOOKUP(L1293,'Վարկանիշային չափորոշիչներ'!$G$6:$GE$68,4,FALSE),0)</f>
        <v>0</v>
      </c>
      <c r="AD1293" s="93">
        <f>IFERROR(VLOOKUP(M1293,'Վարկանիշային չափորոշիչներ'!$G$6:$GE$68,4,FALSE),0)</f>
        <v>0</v>
      </c>
      <c r="AE1293" s="93">
        <f>IFERROR(VLOOKUP(N1293,'Վարկանիշային չափորոշիչներ'!$G$6:$GE$68,4,FALSE),0)</f>
        <v>0</v>
      </c>
      <c r="AF1293" s="93">
        <f>IFERROR(VLOOKUP(O1293,'Վարկանիշային չափորոշիչներ'!$G$6:$GE$68,4,FALSE),0)</f>
        <v>0</v>
      </c>
      <c r="AG1293" s="93">
        <f>IFERROR(VLOOKUP(P1293,'Վարկանիշային չափորոշիչներ'!$G$6:$GE$68,4,FALSE),0)</f>
        <v>0</v>
      </c>
      <c r="AH1293" s="93">
        <f>IFERROR(VLOOKUP(Q1293,'Վարկանիշային չափորոշիչներ'!$G$6:$GE$68,4,FALSE),0)</f>
        <v>0</v>
      </c>
      <c r="AI1293" s="93">
        <f>IFERROR(VLOOKUP(R1293,'Վարկանիշային չափորոշիչներ'!$G$6:$GE$68,4,FALSE),0)</f>
        <v>0</v>
      </c>
      <c r="AJ1293" s="93">
        <f>IFERROR(VLOOKUP(S1293,'Վարկանիշային չափորոշիչներ'!$G$6:$GE$68,4,FALSE),0)</f>
        <v>0</v>
      </c>
      <c r="AK1293" s="93">
        <f>IFERROR(VLOOKUP(T1293,'Վարկանիշային չափորոշիչներ'!$G$6:$GE$68,4,FALSE),0)</f>
        <v>0</v>
      </c>
      <c r="AL1293" s="93">
        <f>IFERROR(VLOOKUP(U1293,'Վարկանիշային չափորոշիչներ'!$G$6:$GE$68,4,FALSE),0)</f>
        <v>0</v>
      </c>
      <c r="AM1293" s="93">
        <f>IFERROR(VLOOKUP(V1293,'Վարկանիշային չափորոշիչներ'!$G$6:$GE$68,4,FALSE),0)</f>
        <v>0</v>
      </c>
      <c r="AN1293" s="93">
        <f t="shared" si="341"/>
        <v>0</v>
      </c>
    </row>
    <row r="1294" spans="1:40" outlineLevel="1">
      <c r="A1294" s="236">
        <v>1037</v>
      </c>
      <c r="B1294" s="283"/>
      <c r="C1294" s="366" t="s">
        <v>1340</v>
      </c>
      <c r="D1294" s="237">
        <f>SUM(D1295:D1296)</f>
        <v>0</v>
      </c>
      <c r="E1294" s="237">
        <f>SUM(E1295:E1296)</f>
        <v>0</v>
      </c>
      <c r="F1294" s="238">
        <f t="shared" ref="F1294:H1294" si="349">SUM(F1295:F1296)</f>
        <v>0</v>
      </c>
      <c r="G1294" s="238">
        <f t="shared" si="349"/>
        <v>0</v>
      </c>
      <c r="H1294" s="238">
        <f t="shared" si="349"/>
        <v>0</v>
      </c>
      <c r="I1294" s="114" t="s">
        <v>79</v>
      </c>
      <c r="J1294" s="114" t="s">
        <v>79</v>
      </c>
      <c r="K1294" s="114" t="s">
        <v>79</v>
      </c>
      <c r="L1294" s="114" t="s">
        <v>79</v>
      </c>
      <c r="M1294" s="114" t="s">
        <v>79</v>
      </c>
      <c r="N1294" s="114" t="s">
        <v>79</v>
      </c>
      <c r="O1294" s="114" t="s">
        <v>79</v>
      </c>
      <c r="P1294" s="114" t="s">
        <v>79</v>
      </c>
      <c r="Q1294" s="114" t="s">
        <v>79</v>
      </c>
      <c r="R1294" s="114" t="s">
        <v>79</v>
      </c>
      <c r="S1294" s="114" t="s">
        <v>79</v>
      </c>
      <c r="T1294" s="114" t="s">
        <v>79</v>
      </c>
      <c r="U1294" s="114" t="s">
        <v>79</v>
      </c>
      <c r="V1294" s="114" t="s">
        <v>79</v>
      </c>
      <c r="W1294" s="114" t="s">
        <v>79</v>
      </c>
      <c r="X1294" s="108"/>
      <c r="Y1294" s="108"/>
      <c r="Z1294" s="108"/>
      <c r="AA1294" s="108"/>
      <c r="AB1294" s="93">
        <f>IFERROR(VLOOKUP(K1294,'Վարկանիշային չափորոշիչներ'!$G$6:$GE$68,4,FALSE),0)</f>
        <v>0</v>
      </c>
      <c r="AC1294" s="93">
        <f>IFERROR(VLOOKUP(L1294,'Վարկանիշային չափորոշիչներ'!$G$6:$GE$68,4,FALSE),0)</f>
        <v>0</v>
      </c>
      <c r="AD1294" s="93">
        <f>IFERROR(VLOOKUP(M1294,'Վարկանիշային չափորոշիչներ'!$G$6:$GE$68,4,FALSE),0)</f>
        <v>0</v>
      </c>
      <c r="AE1294" s="93">
        <f>IFERROR(VLOOKUP(N1294,'Վարկանիշային չափորոշիչներ'!$G$6:$GE$68,4,FALSE),0)</f>
        <v>0</v>
      </c>
      <c r="AF1294" s="93">
        <f>IFERROR(VLOOKUP(O1294,'Վարկանիշային չափորոշիչներ'!$G$6:$GE$68,4,FALSE),0)</f>
        <v>0</v>
      </c>
      <c r="AG1294" s="93">
        <f>IFERROR(VLOOKUP(P1294,'Վարկանիշային չափորոշիչներ'!$G$6:$GE$68,4,FALSE),0)</f>
        <v>0</v>
      </c>
      <c r="AH1294" s="93">
        <f>IFERROR(VLOOKUP(Q1294,'Վարկանիշային չափորոշիչներ'!$G$6:$GE$68,4,FALSE),0)</f>
        <v>0</v>
      </c>
      <c r="AI1294" s="93">
        <f>IFERROR(VLOOKUP(R1294,'Վարկանիշային չափորոշիչներ'!$G$6:$GE$68,4,FALSE),0)</f>
        <v>0</v>
      </c>
      <c r="AJ1294" s="93">
        <f>IFERROR(VLOOKUP(S1294,'Վարկանիշային չափորոշիչներ'!$G$6:$GE$68,4,FALSE),0)</f>
        <v>0</v>
      </c>
      <c r="AK1294" s="93">
        <f>IFERROR(VLOOKUP(T1294,'Վարկանիշային չափորոշիչներ'!$G$6:$GE$68,4,FALSE),0)</f>
        <v>0</v>
      </c>
      <c r="AL1294" s="93">
        <f>IFERROR(VLOOKUP(U1294,'Վարկանիշային չափորոշիչներ'!$G$6:$GE$68,4,FALSE),0)</f>
        <v>0</v>
      </c>
      <c r="AM1294" s="93">
        <f>IFERROR(VLOOKUP(V1294,'Վարկանիշային չափորոշիչներ'!$G$6:$GE$68,4,FALSE),0)</f>
        <v>0</v>
      </c>
      <c r="AN1294" s="93">
        <f t="shared" si="341"/>
        <v>0</v>
      </c>
    </row>
    <row r="1295" spans="1:40" ht="24" outlineLevel="2">
      <c r="A1295" s="239">
        <v>1037</v>
      </c>
      <c r="B1295" s="239">
        <v>11001</v>
      </c>
      <c r="C1295" s="333" t="s">
        <v>1341</v>
      </c>
      <c r="D1295" s="248"/>
      <c r="E1295" s="248"/>
      <c r="F1295" s="241"/>
      <c r="G1295" s="242"/>
      <c r="H1295" s="242"/>
      <c r="I1295" s="112"/>
      <c r="J1295" s="112"/>
      <c r="K1295" s="94"/>
      <c r="L1295" s="94"/>
      <c r="M1295" s="94"/>
      <c r="N1295" s="94"/>
      <c r="O1295" s="94"/>
      <c r="P1295" s="94"/>
      <c r="Q1295" s="94"/>
      <c r="R1295" s="94"/>
      <c r="S1295" s="94"/>
      <c r="T1295" s="94"/>
      <c r="U1295" s="94"/>
      <c r="V1295" s="94"/>
      <c r="W1295" s="93">
        <f>AN1295</f>
        <v>0</v>
      </c>
      <c r="X1295" s="108"/>
      <c r="Y1295" s="108"/>
      <c r="Z1295" s="108"/>
      <c r="AA1295" s="108"/>
      <c r="AB1295" s="93">
        <f>IFERROR(VLOOKUP(K1295,'Վարկանիշային չափորոշիչներ'!$G$6:$GE$68,4,FALSE),0)</f>
        <v>0</v>
      </c>
      <c r="AC1295" s="93">
        <f>IFERROR(VLOOKUP(L1295,'Վարկանիշային չափորոշիչներ'!$G$6:$GE$68,4,FALSE),0)</f>
        <v>0</v>
      </c>
      <c r="AD1295" s="93">
        <f>IFERROR(VLOOKUP(M1295,'Վարկանիշային չափորոշիչներ'!$G$6:$GE$68,4,FALSE),0)</f>
        <v>0</v>
      </c>
      <c r="AE1295" s="93">
        <f>IFERROR(VLOOKUP(N1295,'Վարկանիշային չափորոշիչներ'!$G$6:$GE$68,4,FALSE),0)</f>
        <v>0</v>
      </c>
      <c r="AF1295" s="93">
        <f>IFERROR(VLOOKUP(O1295,'Վարկանիշային չափորոշիչներ'!$G$6:$GE$68,4,FALSE),0)</f>
        <v>0</v>
      </c>
      <c r="AG1295" s="93">
        <f>IFERROR(VLOOKUP(P1295,'Վարկանիշային չափորոշիչներ'!$G$6:$GE$68,4,FALSE),0)</f>
        <v>0</v>
      </c>
      <c r="AH1295" s="93">
        <f>IFERROR(VLOOKUP(Q1295,'Վարկանիշային չափորոշիչներ'!$G$6:$GE$68,4,FALSE),0)</f>
        <v>0</v>
      </c>
      <c r="AI1295" s="93">
        <f>IFERROR(VLOOKUP(R1295,'Վարկանիշային չափորոշիչներ'!$G$6:$GE$68,4,FALSE),0)</f>
        <v>0</v>
      </c>
      <c r="AJ1295" s="93">
        <f>IFERROR(VLOOKUP(S1295,'Վարկանիշային չափորոշիչներ'!$G$6:$GE$68,4,FALSE),0)</f>
        <v>0</v>
      </c>
      <c r="AK1295" s="93">
        <f>IFERROR(VLOOKUP(T1295,'Վարկանիշային չափորոշիչներ'!$G$6:$GE$68,4,FALSE),0)</f>
        <v>0</v>
      </c>
      <c r="AL1295" s="93">
        <f>IFERROR(VLOOKUP(U1295,'Վարկանիշային չափորոշիչներ'!$G$6:$GE$68,4,FALSE),0)</f>
        <v>0</v>
      </c>
      <c r="AM1295" s="93">
        <f>IFERROR(VLOOKUP(V1295,'Վարկանիշային չափորոշիչներ'!$G$6:$GE$68,4,FALSE),0)</f>
        <v>0</v>
      </c>
      <c r="AN1295" s="93">
        <f t="shared" si="341"/>
        <v>0</v>
      </c>
    </row>
    <row r="1296" spans="1:40" ht="24" outlineLevel="2">
      <c r="A1296" s="239">
        <v>1037</v>
      </c>
      <c r="B1296" s="239">
        <v>31001</v>
      </c>
      <c r="C1296" s="333" t="s">
        <v>1342</v>
      </c>
      <c r="D1296" s="240"/>
      <c r="E1296" s="240"/>
      <c r="F1296" s="241"/>
      <c r="G1296" s="242"/>
      <c r="H1296" s="242"/>
      <c r="I1296" s="112"/>
      <c r="J1296" s="112"/>
      <c r="K1296" s="94"/>
      <c r="L1296" s="94"/>
      <c r="M1296" s="94"/>
      <c r="N1296" s="94"/>
      <c r="O1296" s="94"/>
      <c r="P1296" s="94"/>
      <c r="Q1296" s="94"/>
      <c r="R1296" s="94"/>
      <c r="S1296" s="94"/>
      <c r="T1296" s="94"/>
      <c r="U1296" s="94"/>
      <c r="V1296" s="94"/>
      <c r="W1296" s="93">
        <f>AN1296</f>
        <v>0</v>
      </c>
      <c r="X1296" s="108"/>
      <c r="Y1296" s="108"/>
      <c r="Z1296" s="108"/>
      <c r="AA1296" s="108"/>
      <c r="AB1296" s="93">
        <f>IFERROR(VLOOKUP(K1296,'Վարկանիշային չափորոշիչներ'!$G$6:$GE$68,4,FALSE),0)</f>
        <v>0</v>
      </c>
      <c r="AC1296" s="93">
        <f>IFERROR(VLOOKUP(L1296,'Վարկանիշային չափորոշիչներ'!$G$6:$GE$68,4,FALSE),0)</f>
        <v>0</v>
      </c>
      <c r="AD1296" s="93">
        <f>IFERROR(VLOOKUP(M1296,'Վարկանիշային չափորոշիչներ'!$G$6:$GE$68,4,FALSE),0)</f>
        <v>0</v>
      </c>
      <c r="AE1296" s="93">
        <f>IFERROR(VLOOKUP(N1296,'Վարկանիշային չափորոշիչներ'!$G$6:$GE$68,4,FALSE),0)</f>
        <v>0</v>
      </c>
      <c r="AF1296" s="93">
        <f>IFERROR(VLOOKUP(O1296,'Վարկանիշային չափորոշիչներ'!$G$6:$GE$68,4,FALSE),0)</f>
        <v>0</v>
      </c>
      <c r="AG1296" s="93">
        <f>IFERROR(VLOOKUP(P1296,'Վարկանիշային չափորոշիչներ'!$G$6:$GE$68,4,FALSE),0)</f>
        <v>0</v>
      </c>
      <c r="AH1296" s="93">
        <f>IFERROR(VLOOKUP(Q1296,'Վարկանիշային չափորոշիչներ'!$G$6:$GE$68,4,FALSE),0)</f>
        <v>0</v>
      </c>
      <c r="AI1296" s="93">
        <f>IFERROR(VLOOKUP(R1296,'Վարկանիշային չափորոշիչներ'!$G$6:$GE$68,4,FALSE),0)</f>
        <v>0</v>
      </c>
      <c r="AJ1296" s="93">
        <f>IFERROR(VLOOKUP(S1296,'Վարկանիշային չափորոշիչներ'!$G$6:$GE$68,4,FALSE),0)</f>
        <v>0</v>
      </c>
      <c r="AK1296" s="93">
        <f>IFERROR(VLOOKUP(T1296,'Վարկանիշային չափորոշիչներ'!$G$6:$GE$68,4,FALSE),0)</f>
        <v>0</v>
      </c>
      <c r="AL1296" s="93">
        <f>IFERROR(VLOOKUP(U1296,'Վարկանիշային չափորոշիչներ'!$G$6:$GE$68,4,FALSE),0)</f>
        <v>0</v>
      </c>
      <c r="AM1296" s="93">
        <f>IFERROR(VLOOKUP(V1296,'Վարկանիշային չափորոշիչներ'!$G$6:$GE$68,4,FALSE),0)</f>
        <v>0</v>
      </c>
      <c r="AN1296" s="93">
        <f t="shared" si="341"/>
        <v>0</v>
      </c>
    </row>
    <row r="1297" spans="1:40" outlineLevel="1">
      <c r="A1297" s="243">
        <v>9999</v>
      </c>
      <c r="B1297" s="239"/>
      <c r="C1297" s="333" t="s">
        <v>104</v>
      </c>
      <c r="D1297" s="240"/>
      <c r="E1297" s="240"/>
      <c r="F1297" s="241"/>
      <c r="G1297" s="242"/>
      <c r="H1297" s="242"/>
      <c r="I1297" s="112"/>
      <c r="J1297" s="112"/>
      <c r="K1297" s="94"/>
      <c r="L1297" s="94"/>
      <c r="M1297" s="94"/>
      <c r="N1297" s="94"/>
      <c r="O1297" s="94"/>
      <c r="P1297" s="94"/>
      <c r="Q1297" s="94"/>
      <c r="R1297" s="94"/>
      <c r="S1297" s="94"/>
      <c r="T1297" s="94"/>
      <c r="U1297" s="94"/>
      <c r="V1297" s="94"/>
      <c r="W1297" s="93">
        <f>AN1297</f>
        <v>0</v>
      </c>
      <c r="X1297" s="108"/>
      <c r="Y1297" s="108"/>
      <c r="Z1297" s="108"/>
      <c r="AA1297" s="108"/>
      <c r="AB1297" s="93">
        <f>IFERROR(VLOOKUP(K1297,'Վարկանիշային չափորոշիչներ'!$G$6:$GE$68,4,FALSE),0)</f>
        <v>0</v>
      </c>
      <c r="AC1297" s="93">
        <f>IFERROR(VLOOKUP(L1297,'Վարկանիշային չափորոշիչներ'!$G$6:$GE$68,4,FALSE),0)</f>
        <v>0</v>
      </c>
      <c r="AD1297" s="93">
        <f>IFERROR(VLOOKUP(M1297,'Վարկանիշային չափորոշիչներ'!$G$6:$GE$68,4,FALSE),0)</f>
        <v>0</v>
      </c>
      <c r="AE1297" s="93">
        <f>IFERROR(VLOOKUP(N1297,'Վարկանիշային չափորոշիչներ'!$G$6:$GE$68,4,FALSE),0)</f>
        <v>0</v>
      </c>
      <c r="AF1297" s="93">
        <f>IFERROR(VLOOKUP(O1297,'Վարկանիշային չափորոշիչներ'!$G$6:$GE$68,4,FALSE),0)</f>
        <v>0</v>
      </c>
      <c r="AG1297" s="93">
        <f>IFERROR(VLOOKUP(P1297,'Վարկանիշային չափորոշիչներ'!$G$6:$GE$68,4,FALSE),0)</f>
        <v>0</v>
      </c>
      <c r="AH1297" s="93">
        <f>IFERROR(VLOOKUP(Q1297,'Վարկանիշային չափորոշիչներ'!$G$6:$GE$68,4,FALSE),0)</f>
        <v>0</v>
      </c>
      <c r="AI1297" s="93">
        <f>IFERROR(VLOOKUP(R1297,'Վարկանիշային չափորոշիչներ'!$G$6:$GE$68,4,FALSE),0)</f>
        <v>0</v>
      </c>
      <c r="AJ1297" s="93">
        <f>IFERROR(VLOOKUP(S1297,'Վարկանիշային չափորոշիչներ'!$G$6:$GE$68,4,FALSE),0)</f>
        <v>0</v>
      </c>
      <c r="AK1297" s="93">
        <f>IFERROR(VLOOKUP(T1297,'Վարկանիշային չափորոշիչներ'!$G$6:$GE$68,4,FALSE),0)</f>
        <v>0</v>
      </c>
      <c r="AL1297" s="93">
        <f>IFERROR(VLOOKUP(U1297,'Վարկանիշային չափորոշիչներ'!$G$6:$GE$68,4,FALSE),0)</f>
        <v>0</v>
      </c>
      <c r="AM1297" s="93">
        <f>IFERROR(VLOOKUP(V1297,'Վարկանիշային չափորոշիչներ'!$G$6:$GE$68,4,FALSE),0)</f>
        <v>0</v>
      </c>
      <c r="AN1297" s="93">
        <f t="shared" si="341"/>
        <v>0</v>
      </c>
    </row>
    <row r="1298" spans="1:40">
      <c r="A1298" s="244" t="s">
        <v>0</v>
      </c>
      <c r="B1298" s="283"/>
      <c r="C1298" s="367" t="s">
        <v>1343</v>
      </c>
      <c r="D1298" s="245">
        <f>D1299+D1302</f>
        <v>0</v>
      </c>
      <c r="E1298" s="245">
        <f>E1299+E1302</f>
        <v>0</v>
      </c>
      <c r="F1298" s="246">
        <f t="shared" ref="F1298:H1298" si="350">F1299+F1302</f>
        <v>0</v>
      </c>
      <c r="G1298" s="246">
        <f t="shared" si="350"/>
        <v>0</v>
      </c>
      <c r="H1298" s="246">
        <f t="shared" si="350"/>
        <v>0</v>
      </c>
      <c r="I1298" s="113" t="s">
        <v>79</v>
      </c>
      <c r="J1298" s="113" t="s">
        <v>79</v>
      </c>
      <c r="K1298" s="113" t="s">
        <v>79</v>
      </c>
      <c r="L1298" s="113" t="s">
        <v>79</v>
      </c>
      <c r="M1298" s="113" t="s">
        <v>79</v>
      </c>
      <c r="N1298" s="113" t="s">
        <v>79</v>
      </c>
      <c r="O1298" s="113" t="s">
        <v>79</v>
      </c>
      <c r="P1298" s="113" t="s">
        <v>79</v>
      </c>
      <c r="Q1298" s="113" t="s">
        <v>79</v>
      </c>
      <c r="R1298" s="113" t="s">
        <v>79</v>
      </c>
      <c r="S1298" s="113" t="s">
        <v>79</v>
      </c>
      <c r="T1298" s="113" t="s">
        <v>79</v>
      </c>
      <c r="U1298" s="113" t="s">
        <v>79</v>
      </c>
      <c r="V1298" s="113" t="s">
        <v>79</v>
      </c>
      <c r="W1298" s="113" t="s">
        <v>79</v>
      </c>
      <c r="X1298" s="108"/>
      <c r="Y1298" s="108"/>
      <c r="Z1298" s="108"/>
      <c r="AA1298" s="108"/>
      <c r="AB1298" s="93">
        <f>IFERROR(VLOOKUP(K1298,'Վարկանիշային չափորոշիչներ'!$G$6:$GE$68,4,FALSE),0)</f>
        <v>0</v>
      </c>
      <c r="AC1298" s="93">
        <f>IFERROR(VLOOKUP(L1298,'Վարկանիշային չափորոշիչներ'!$G$6:$GE$68,4,FALSE),0)</f>
        <v>0</v>
      </c>
      <c r="AD1298" s="93">
        <f>IFERROR(VLOOKUP(M1298,'Վարկանիշային չափորոշիչներ'!$G$6:$GE$68,4,FALSE),0)</f>
        <v>0</v>
      </c>
      <c r="AE1298" s="93">
        <f>IFERROR(VLOOKUP(N1298,'Վարկանիշային չափորոշիչներ'!$G$6:$GE$68,4,FALSE),0)</f>
        <v>0</v>
      </c>
      <c r="AF1298" s="93">
        <f>IFERROR(VLOOKUP(O1298,'Վարկանիշային չափորոշիչներ'!$G$6:$GE$68,4,FALSE),0)</f>
        <v>0</v>
      </c>
      <c r="AG1298" s="93">
        <f>IFERROR(VLOOKUP(P1298,'Վարկանիշային չափորոշիչներ'!$G$6:$GE$68,4,FALSE),0)</f>
        <v>0</v>
      </c>
      <c r="AH1298" s="93">
        <f>IFERROR(VLOOKUP(Q1298,'Վարկանիշային չափորոշիչներ'!$G$6:$GE$68,4,FALSE),0)</f>
        <v>0</v>
      </c>
      <c r="AI1298" s="93">
        <f>IFERROR(VLOOKUP(R1298,'Վարկանիշային չափորոշիչներ'!$G$6:$GE$68,4,FALSE),0)</f>
        <v>0</v>
      </c>
      <c r="AJ1298" s="93">
        <f>IFERROR(VLOOKUP(S1298,'Վարկանիշային չափորոշիչներ'!$G$6:$GE$68,4,FALSE),0)</f>
        <v>0</v>
      </c>
      <c r="AK1298" s="93">
        <f>IFERROR(VLOOKUP(T1298,'Վարկանիշային չափորոշիչներ'!$G$6:$GE$68,4,FALSE),0)</f>
        <v>0</v>
      </c>
      <c r="AL1298" s="93">
        <f>IFERROR(VLOOKUP(U1298,'Վարկանիշային չափորոշիչներ'!$G$6:$GE$68,4,FALSE),0)</f>
        <v>0</v>
      </c>
      <c r="AM1298" s="93">
        <f>IFERROR(VLOOKUP(V1298,'Վարկանիշային չափորոշիչներ'!$G$6:$GE$68,4,FALSE),0)</f>
        <v>0</v>
      </c>
      <c r="AN1298" s="93">
        <f t="shared" si="341"/>
        <v>0</v>
      </c>
    </row>
    <row r="1299" spans="1:40" outlineLevel="1">
      <c r="A1299" s="236">
        <v>1039</v>
      </c>
      <c r="B1299" s="283"/>
      <c r="C1299" s="366" t="s">
        <v>1344</v>
      </c>
      <c r="D1299" s="237">
        <f>SUM(D1300:D1301)</f>
        <v>0</v>
      </c>
      <c r="E1299" s="237">
        <f>SUM(E1300:E1301)</f>
        <v>0</v>
      </c>
      <c r="F1299" s="238">
        <f t="shared" ref="F1299:H1299" si="351">SUM(F1300:F1301)</f>
        <v>0</v>
      </c>
      <c r="G1299" s="238">
        <f t="shared" si="351"/>
        <v>0</v>
      </c>
      <c r="H1299" s="238">
        <f t="shared" si="351"/>
        <v>0</v>
      </c>
      <c r="I1299" s="114" t="s">
        <v>79</v>
      </c>
      <c r="J1299" s="114" t="s">
        <v>79</v>
      </c>
      <c r="K1299" s="114" t="s">
        <v>79</v>
      </c>
      <c r="L1299" s="114" t="s">
        <v>79</v>
      </c>
      <c r="M1299" s="114" t="s">
        <v>79</v>
      </c>
      <c r="N1299" s="114" t="s">
        <v>79</v>
      </c>
      <c r="O1299" s="114" t="s">
        <v>79</v>
      </c>
      <c r="P1299" s="114" t="s">
        <v>79</v>
      </c>
      <c r="Q1299" s="114" t="s">
        <v>79</v>
      </c>
      <c r="R1299" s="114" t="s">
        <v>79</v>
      </c>
      <c r="S1299" s="114" t="s">
        <v>79</v>
      </c>
      <c r="T1299" s="114" t="s">
        <v>79</v>
      </c>
      <c r="U1299" s="114" t="s">
        <v>79</v>
      </c>
      <c r="V1299" s="114" t="s">
        <v>79</v>
      </c>
      <c r="W1299" s="114" t="s">
        <v>79</v>
      </c>
      <c r="X1299" s="108"/>
      <c r="Y1299" s="108"/>
      <c r="Z1299" s="108"/>
      <c r="AA1299" s="108"/>
      <c r="AB1299" s="93">
        <f>IFERROR(VLOOKUP(K1299,'Վարկանիշային չափորոշիչներ'!$G$6:$GE$68,4,FALSE),0)</f>
        <v>0</v>
      </c>
      <c r="AC1299" s="93">
        <f>IFERROR(VLOOKUP(L1299,'Վարկանիշային չափորոշիչներ'!$G$6:$GE$68,4,FALSE),0)</f>
        <v>0</v>
      </c>
      <c r="AD1299" s="93">
        <f>IFERROR(VLOOKUP(M1299,'Վարկանիշային չափորոշիչներ'!$G$6:$GE$68,4,FALSE),0)</f>
        <v>0</v>
      </c>
      <c r="AE1299" s="93">
        <f>IFERROR(VLOOKUP(N1299,'Վարկանիշային չափորոշիչներ'!$G$6:$GE$68,4,FALSE),0)</f>
        <v>0</v>
      </c>
      <c r="AF1299" s="93">
        <f>IFERROR(VLOOKUP(O1299,'Վարկանիշային չափորոշիչներ'!$G$6:$GE$68,4,FALSE),0)</f>
        <v>0</v>
      </c>
      <c r="AG1299" s="93">
        <f>IFERROR(VLOOKUP(P1299,'Վարկանիշային չափորոշիչներ'!$G$6:$GE$68,4,FALSE),0)</f>
        <v>0</v>
      </c>
      <c r="AH1299" s="93">
        <f>IFERROR(VLOOKUP(Q1299,'Վարկանիշային չափորոշիչներ'!$G$6:$GE$68,4,FALSE),0)</f>
        <v>0</v>
      </c>
      <c r="AI1299" s="93">
        <f>IFERROR(VLOOKUP(R1299,'Վարկանիշային չափորոշիչներ'!$G$6:$GE$68,4,FALSE),0)</f>
        <v>0</v>
      </c>
      <c r="AJ1299" s="93">
        <f>IFERROR(VLOOKUP(S1299,'Վարկանիշային չափորոշիչներ'!$G$6:$GE$68,4,FALSE),0)</f>
        <v>0</v>
      </c>
      <c r="AK1299" s="93">
        <f>IFERROR(VLOOKUP(T1299,'Վարկանիշային չափորոշիչներ'!$G$6:$GE$68,4,FALSE),0)</f>
        <v>0</v>
      </c>
      <c r="AL1299" s="93">
        <f>IFERROR(VLOOKUP(U1299,'Վարկանիշային չափորոշիչներ'!$G$6:$GE$68,4,FALSE),0)</f>
        <v>0</v>
      </c>
      <c r="AM1299" s="93">
        <f>IFERROR(VLOOKUP(V1299,'Վարկանիշային չափորոշիչներ'!$G$6:$GE$68,4,FALSE),0)</f>
        <v>0</v>
      </c>
      <c r="AN1299" s="93">
        <f t="shared" si="341"/>
        <v>0</v>
      </c>
    </row>
    <row r="1300" spans="1:40" ht="24" outlineLevel="2">
      <c r="A1300" s="239">
        <v>1039</v>
      </c>
      <c r="B1300" s="239">
        <v>11001</v>
      </c>
      <c r="C1300" s="333" t="s">
        <v>1345</v>
      </c>
      <c r="D1300" s="248"/>
      <c r="E1300" s="248"/>
      <c r="F1300" s="241"/>
      <c r="G1300" s="242"/>
      <c r="H1300" s="242"/>
      <c r="I1300" s="112"/>
      <c r="J1300" s="112"/>
      <c r="K1300" s="94"/>
      <c r="L1300" s="94"/>
      <c r="M1300" s="94"/>
      <c r="N1300" s="94"/>
      <c r="O1300" s="94"/>
      <c r="P1300" s="94"/>
      <c r="Q1300" s="94"/>
      <c r="R1300" s="94"/>
      <c r="S1300" s="94"/>
      <c r="T1300" s="94"/>
      <c r="U1300" s="94"/>
      <c r="V1300" s="94"/>
      <c r="W1300" s="93">
        <f>AN1300</f>
        <v>0</v>
      </c>
      <c r="X1300" s="108"/>
      <c r="Y1300" s="108"/>
      <c r="Z1300" s="108"/>
      <c r="AA1300" s="108"/>
      <c r="AB1300" s="93">
        <f>IFERROR(VLOOKUP(K1300,'Վարկանիշային չափորոշիչներ'!$G$6:$GE$68,4,FALSE),0)</f>
        <v>0</v>
      </c>
      <c r="AC1300" s="93">
        <f>IFERROR(VLOOKUP(L1300,'Վարկանիշային չափորոշիչներ'!$G$6:$GE$68,4,FALSE),0)</f>
        <v>0</v>
      </c>
      <c r="AD1300" s="93">
        <f>IFERROR(VLOOKUP(M1300,'Վարկանիշային չափորոշիչներ'!$G$6:$GE$68,4,FALSE),0)</f>
        <v>0</v>
      </c>
      <c r="AE1300" s="93">
        <f>IFERROR(VLOOKUP(N1300,'Վարկանիշային չափորոշիչներ'!$G$6:$GE$68,4,FALSE),0)</f>
        <v>0</v>
      </c>
      <c r="AF1300" s="93">
        <f>IFERROR(VLOOKUP(O1300,'Վարկանիշային չափորոշիչներ'!$G$6:$GE$68,4,FALSE),0)</f>
        <v>0</v>
      </c>
      <c r="AG1300" s="93">
        <f>IFERROR(VLOOKUP(P1300,'Վարկանիշային չափորոշիչներ'!$G$6:$GE$68,4,FALSE),0)</f>
        <v>0</v>
      </c>
      <c r="AH1300" s="93">
        <f>IFERROR(VLOOKUP(Q1300,'Վարկանիշային չափորոշիչներ'!$G$6:$GE$68,4,FALSE),0)</f>
        <v>0</v>
      </c>
      <c r="AI1300" s="93">
        <f>IFERROR(VLOOKUP(R1300,'Վարկանիշային չափորոշիչներ'!$G$6:$GE$68,4,FALSE),0)</f>
        <v>0</v>
      </c>
      <c r="AJ1300" s="93">
        <f>IFERROR(VLOOKUP(S1300,'Վարկանիշային չափորոշիչներ'!$G$6:$GE$68,4,FALSE),0)</f>
        <v>0</v>
      </c>
      <c r="AK1300" s="93">
        <f>IFERROR(VLOOKUP(T1300,'Վարկանիշային չափորոշիչներ'!$G$6:$GE$68,4,FALSE),0)</f>
        <v>0</v>
      </c>
      <c r="AL1300" s="93">
        <f>IFERROR(VLOOKUP(U1300,'Վարկանիշային չափորոշիչներ'!$G$6:$GE$68,4,FALSE),0)</f>
        <v>0</v>
      </c>
      <c r="AM1300" s="93">
        <f>IFERROR(VLOOKUP(V1300,'Վարկանիշային չափորոշիչներ'!$G$6:$GE$68,4,FALSE),0)</f>
        <v>0</v>
      </c>
      <c r="AN1300" s="93">
        <f t="shared" si="341"/>
        <v>0</v>
      </c>
    </row>
    <row r="1301" spans="1:40" ht="24" outlineLevel="2">
      <c r="A1301" s="239">
        <v>1039</v>
      </c>
      <c r="B1301" s="239">
        <v>31001</v>
      </c>
      <c r="C1301" s="333" t="s">
        <v>1346</v>
      </c>
      <c r="D1301" s="248"/>
      <c r="E1301" s="248"/>
      <c r="F1301" s="241"/>
      <c r="G1301" s="242"/>
      <c r="H1301" s="242"/>
      <c r="I1301" s="112"/>
      <c r="J1301" s="112"/>
      <c r="K1301" s="94"/>
      <c r="L1301" s="94"/>
      <c r="M1301" s="94"/>
      <c r="N1301" s="94"/>
      <c r="O1301" s="94"/>
      <c r="P1301" s="94"/>
      <c r="Q1301" s="94"/>
      <c r="R1301" s="94"/>
      <c r="S1301" s="94"/>
      <c r="T1301" s="94"/>
      <c r="U1301" s="94"/>
      <c r="V1301" s="94"/>
      <c r="W1301" s="93">
        <f>AN1301</f>
        <v>0</v>
      </c>
      <c r="X1301" s="108"/>
      <c r="Y1301" s="108"/>
      <c r="Z1301" s="108"/>
      <c r="AA1301" s="108"/>
      <c r="AB1301" s="93">
        <f>IFERROR(VLOOKUP(K1301,'Վարկանիշային չափորոշիչներ'!$G$6:$GE$68,4,FALSE),0)</f>
        <v>0</v>
      </c>
      <c r="AC1301" s="93">
        <f>IFERROR(VLOOKUP(L1301,'Վարկանիշային չափորոշիչներ'!$G$6:$GE$68,4,FALSE),0)</f>
        <v>0</v>
      </c>
      <c r="AD1301" s="93">
        <f>IFERROR(VLOOKUP(M1301,'Վարկանիշային չափորոշիչներ'!$G$6:$GE$68,4,FALSE),0)</f>
        <v>0</v>
      </c>
      <c r="AE1301" s="93">
        <f>IFERROR(VLOOKUP(N1301,'Վարկանիշային չափորոշիչներ'!$G$6:$GE$68,4,FALSE),0)</f>
        <v>0</v>
      </c>
      <c r="AF1301" s="93">
        <f>IFERROR(VLOOKUP(O1301,'Վարկանիշային չափորոշիչներ'!$G$6:$GE$68,4,FALSE),0)</f>
        <v>0</v>
      </c>
      <c r="AG1301" s="93">
        <f>IFERROR(VLOOKUP(P1301,'Վարկանիշային չափորոշիչներ'!$G$6:$GE$68,4,FALSE),0)</f>
        <v>0</v>
      </c>
      <c r="AH1301" s="93">
        <f>IFERROR(VLOOKUP(Q1301,'Վարկանիշային չափորոշիչներ'!$G$6:$GE$68,4,FALSE),0)</f>
        <v>0</v>
      </c>
      <c r="AI1301" s="93">
        <f>IFERROR(VLOOKUP(R1301,'Վարկանիշային չափորոշիչներ'!$G$6:$GE$68,4,FALSE),0)</f>
        <v>0</v>
      </c>
      <c r="AJ1301" s="93">
        <f>IFERROR(VLOOKUP(S1301,'Վարկանիշային չափորոշիչներ'!$G$6:$GE$68,4,FALSE),0)</f>
        <v>0</v>
      </c>
      <c r="AK1301" s="93">
        <f>IFERROR(VLOOKUP(T1301,'Վարկանիշային չափորոշիչներ'!$G$6:$GE$68,4,FALSE),0)</f>
        <v>0</v>
      </c>
      <c r="AL1301" s="93">
        <f>IFERROR(VLOOKUP(U1301,'Վարկանիշային չափորոշիչներ'!$G$6:$GE$68,4,FALSE),0)</f>
        <v>0</v>
      </c>
      <c r="AM1301" s="93">
        <f>IFERROR(VLOOKUP(V1301,'Վարկանիշային չափորոշիչներ'!$G$6:$GE$68,4,FALSE),0)</f>
        <v>0</v>
      </c>
      <c r="AN1301" s="93">
        <f t="shared" si="341"/>
        <v>0</v>
      </c>
    </row>
    <row r="1302" spans="1:40" outlineLevel="1">
      <c r="A1302" s="243">
        <v>9999</v>
      </c>
      <c r="B1302" s="239"/>
      <c r="C1302" s="379" t="s">
        <v>104</v>
      </c>
      <c r="D1302" s="248"/>
      <c r="E1302" s="248"/>
      <c r="F1302" s="241"/>
      <c r="G1302" s="242"/>
      <c r="H1302" s="242"/>
      <c r="I1302" s="112"/>
      <c r="J1302" s="112"/>
      <c r="K1302" s="94"/>
      <c r="L1302" s="94"/>
      <c r="M1302" s="94"/>
      <c r="N1302" s="94"/>
      <c r="O1302" s="94"/>
      <c r="P1302" s="94"/>
      <c r="Q1302" s="94"/>
      <c r="R1302" s="94"/>
      <c r="S1302" s="94"/>
      <c r="T1302" s="94"/>
      <c r="U1302" s="94"/>
      <c r="V1302" s="94"/>
      <c r="W1302" s="93">
        <f>AN1302</f>
        <v>0</v>
      </c>
      <c r="X1302" s="108"/>
      <c r="Y1302" s="108"/>
      <c r="Z1302" s="108"/>
      <c r="AA1302" s="108"/>
      <c r="AB1302" s="93">
        <f>IFERROR(VLOOKUP(K1302,'Վարկանիշային չափորոշիչներ'!$G$6:$GE$68,4,FALSE),0)</f>
        <v>0</v>
      </c>
      <c r="AC1302" s="93">
        <f>IFERROR(VLOOKUP(L1302,'Վարկանիշային չափորոշիչներ'!$G$6:$GE$68,4,FALSE),0)</f>
        <v>0</v>
      </c>
      <c r="AD1302" s="93">
        <f>IFERROR(VLOOKUP(M1302,'Վարկանիշային չափորոշիչներ'!$G$6:$GE$68,4,FALSE),0)</f>
        <v>0</v>
      </c>
      <c r="AE1302" s="93">
        <f>IFERROR(VLOOKUP(N1302,'Վարկանիշային չափորոշիչներ'!$G$6:$GE$68,4,FALSE),0)</f>
        <v>0</v>
      </c>
      <c r="AF1302" s="93">
        <f>IFERROR(VLOOKUP(O1302,'Վարկանիշային չափորոշիչներ'!$G$6:$GE$68,4,FALSE),0)</f>
        <v>0</v>
      </c>
      <c r="AG1302" s="93">
        <f>IFERROR(VLOOKUP(P1302,'Վարկանիշային չափորոշիչներ'!$G$6:$GE$68,4,FALSE),0)</f>
        <v>0</v>
      </c>
      <c r="AH1302" s="93">
        <f>IFERROR(VLOOKUP(Q1302,'Վարկանիշային չափորոշիչներ'!$G$6:$GE$68,4,FALSE),0)</f>
        <v>0</v>
      </c>
      <c r="AI1302" s="93">
        <f>IFERROR(VLOOKUP(R1302,'Վարկանիշային չափորոշիչներ'!$G$6:$GE$68,4,FALSE),0)</f>
        <v>0</v>
      </c>
      <c r="AJ1302" s="93">
        <f>IFERROR(VLOOKUP(S1302,'Վարկանիշային չափորոշիչներ'!$G$6:$GE$68,4,FALSE),0)</f>
        <v>0</v>
      </c>
      <c r="AK1302" s="93">
        <f>IFERROR(VLOOKUP(T1302,'Վարկանիշային չափորոշիչներ'!$G$6:$GE$68,4,FALSE),0)</f>
        <v>0</v>
      </c>
      <c r="AL1302" s="93">
        <f>IFERROR(VLOOKUP(U1302,'Վարկանիշային չափորոշիչներ'!$G$6:$GE$68,4,FALSE),0)</f>
        <v>0</v>
      </c>
      <c r="AM1302" s="93">
        <f>IFERROR(VLOOKUP(V1302,'Վարկանիշային չափորոշիչներ'!$G$6:$GE$68,4,FALSE),0)</f>
        <v>0</v>
      </c>
      <c r="AN1302" s="93">
        <f t="shared" si="341"/>
        <v>0</v>
      </c>
    </row>
    <row r="1303" spans="1:40">
      <c r="A1303" s="244" t="s">
        <v>0</v>
      </c>
      <c r="B1303" s="283"/>
      <c r="C1303" s="367" t="s">
        <v>1347</v>
      </c>
      <c r="D1303" s="245">
        <f>D1304+D1307</f>
        <v>0</v>
      </c>
      <c r="E1303" s="245">
        <f>E1304+E1307</f>
        <v>0</v>
      </c>
      <c r="F1303" s="246">
        <f t="shared" ref="F1303:H1303" si="352">F1304+F1307</f>
        <v>0</v>
      </c>
      <c r="G1303" s="246">
        <f t="shared" si="352"/>
        <v>0</v>
      </c>
      <c r="H1303" s="246">
        <f t="shared" si="352"/>
        <v>0</v>
      </c>
      <c r="I1303" s="113" t="s">
        <v>79</v>
      </c>
      <c r="J1303" s="113" t="s">
        <v>79</v>
      </c>
      <c r="K1303" s="113" t="s">
        <v>79</v>
      </c>
      <c r="L1303" s="113" t="s">
        <v>79</v>
      </c>
      <c r="M1303" s="113" t="s">
        <v>79</v>
      </c>
      <c r="N1303" s="113" t="s">
        <v>79</v>
      </c>
      <c r="O1303" s="113" t="s">
        <v>79</v>
      </c>
      <c r="P1303" s="113" t="s">
        <v>79</v>
      </c>
      <c r="Q1303" s="113" t="s">
        <v>79</v>
      </c>
      <c r="R1303" s="113" t="s">
        <v>79</v>
      </c>
      <c r="S1303" s="113" t="s">
        <v>79</v>
      </c>
      <c r="T1303" s="113" t="s">
        <v>79</v>
      </c>
      <c r="U1303" s="113" t="s">
        <v>79</v>
      </c>
      <c r="V1303" s="113" t="s">
        <v>79</v>
      </c>
      <c r="W1303" s="113" t="s">
        <v>79</v>
      </c>
      <c r="X1303" s="108"/>
      <c r="Y1303" s="108"/>
      <c r="Z1303" s="108"/>
      <c r="AA1303" s="108"/>
      <c r="AB1303" s="93">
        <f>IFERROR(VLOOKUP(K1303,'Վարկանիշային չափորոշիչներ'!$G$6:$GE$68,4,FALSE),0)</f>
        <v>0</v>
      </c>
      <c r="AC1303" s="93">
        <f>IFERROR(VLOOKUP(L1303,'Վարկանիշային չափորոշիչներ'!$G$6:$GE$68,4,FALSE),0)</f>
        <v>0</v>
      </c>
      <c r="AD1303" s="93">
        <f>IFERROR(VLOOKUP(M1303,'Վարկանիշային չափորոշիչներ'!$G$6:$GE$68,4,FALSE),0)</f>
        <v>0</v>
      </c>
      <c r="AE1303" s="93">
        <f>IFERROR(VLOOKUP(N1303,'Վարկանիշային չափորոշիչներ'!$G$6:$GE$68,4,FALSE),0)</f>
        <v>0</v>
      </c>
      <c r="AF1303" s="93">
        <f>IFERROR(VLOOKUP(O1303,'Վարկանիշային չափորոշիչներ'!$G$6:$GE$68,4,FALSE),0)</f>
        <v>0</v>
      </c>
      <c r="AG1303" s="93">
        <f>IFERROR(VLOOKUP(P1303,'Վարկանիշային չափորոշիչներ'!$G$6:$GE$68,4,FALSE),0)</f>
        <v>0</v>
      </c>
      <c r="AH1303" s="93">
        <f>IFERROR(VLOOKUP(Q1303,'Վարկանիշային չափորոշիչներ'!$G$6:$GE$68,4,FALSE),0)</f>
        <v>0</v>
      </c>
      <c r="AI1303" s="93">
        <f>IFERROR(VLOOKUP(R1303,'Վարկանիշային չափորոշիչներ'!$G$6:$GE$68,4,FALSE),0)</f>
        <v>0</v>
      </c>
      <c r="AJ1303" s="93">
        <f>IFERROR(VLOOKUP(S1303,'Վարկանիշային չափորոշիչներ'!$G$6:$GE$68,4,FALSE),0)</f>
        <v>0</v>
      </c>
      <c r="AK1303" s="93">
        <f>IFERROR(VLOOKUP(T1303,'Վարկանիշային չափորոշիչներ'!$G$6:$GE$68,4,FALSE),0)</f>
        <v>0</v>
      </c>
      <c r="AL1303" s="93">
        <f>IFERROR(VLOOKUP(U1303,'Վարկանիշային չափորոշիչներ'!$G$6:$GE$68,4,FALSE),0)</f>
        <v>0</v>
      </c>
      <c r="AM1303" s="93">
        <f>IFERROR(VLOOKUP(V1303,'Վարկանիշային չափորոշիչներ'!$G$6:$GE$68,4,FALSE),0)</f>
        <v>0</v>
      </c>
      <c r="AN1303" s="93">
        <f t="shared" si="341"/>
        <v>0</v>
      </c>
    </row>
    <row r="1304" spans="1:40" outlineLevel="1">
      <c r="A1304" s="236">
        <v>1047</v>
      </c>
      <c r="B1304" s="283"/>
      <c r="C1304" s="366" t="s">
        <v>1348</v>
      </c>
      <c r="D1304" s="237">
        <f>SUM(D1305:D1306)</f>
        <v>0</v>
      </c>
      <c r="E1304" s="237">
        <f>SUM(E1305:E1306)</f>
        <v>0</v>
      </c>
      <c r="F1304" s="238">
        <f t="shared" ref="F1304:H1304" si="353">SUM(F1305:F1306)</f>
        <v>0</v>
      </c>
      <c r="G1304" s="238">
        <f t="shared" si="353"/>
        <v>0</v>
      </c>
      <c r="H1304" s="238">
        <f t="shared" si="353"/>
        <v>0</v>
      </c>
      <c r="I1304" s="114" t="s">
        <v>79</v>
      </c>
      <c r="J1304" s="114" t="s">
        <v>79</v>
      </c>
      <c r="K1304" s="114" t="s">
        <v>79</v>
      </c>
      <c r="L1304" s="114" t="s">
        <v>79</v>
      </c>
      <c r="M1304" s="114" t="s">
        <v>79</v>
      </c>
      <c r="N1304" s="114" t="s">
        <v>79</v>
      </c>
      <c r="O1304" s="114" t="s">
        <v>79</v>
      </c>
      <c r="P1304" s="114" t="s">
        <v>79</v>
      </c>
      <c r="Q1304" s="114" t="s">
        <v>79</v>
      </c>
      <c r="R1304" s="114" t="s">
        <v>79</v>
      </c>
      <c r="S1304" s="114" t="s">
        <v>79</v>
      </c>
      <c r="T1304" s="114" t="s">
        <v>79</v>
      </c>
      <c r="U1304" s="114" t="s">
        <v>79</v>
      </c>
      <c r="V1304" s="114" t="s">
        <v>79</v>
      </c>
      <c r="W1304" s="114" t="s">
        <v>79</v>
      </c>
      <c r="X1304" s="108"/>
      <c r="Y1304" s="108"/>
      <c r="Z1304" s="108"/>
      <c r="AA1304" s="108"/>
      <c r="AB1304" s="93">
        <f>IFERROR(VLOOKUP(K1304,'Վարկանիշային չափորոշիչներ'!$G$6:$GE$68,4,FALSE),0)</f>
        <v>0</v>
      </c>
      <c r="AC1304" s="93">
        <f>IFERROR(VLOOKUP(L1304,'Վարկանիշային չափորոշիչներ'!$G$6:$GE$68,4,FALSE),0)</f>
        <v>0</v>
      </c>
      <c r="AD1304" s="93">
        <f>IFERROR(VLOOKUP(M1304,'Վարկանիշային չափորոշիչներ'!$G$6:$GE$68,4,FALSE),0)</f>
        <v>0</v>
      </c>
      <c r="AE1304" s="93">
        <f>IFERROR(VLOOKUP(N1304,'Վարկանիշային չափորոշիչներ'!$G$6:$GE$68,4,FALSE),0)</f>
        <v>0</v>
      </c>
      <c r="AF1304" s="93">
        <f>IFERROR(VLOOKUP(O1304,'Վարկանիշային չափորոշիչներ'!$G$6:$GE$68,4,FALSE),0)</f>
        <v>0</v>
      </c>
      <c r="AG1304" s="93">
        <f>IFERROR(VLOOKUP(P1304,'Վարկանիշային չափորոշիչներ'!$G$6:$GE$68,4,FALSE),0)</f>
        <v>0</v>
      </c>
      <c r="AH1304" s="93">
        <f>IFERROR(VLOOKUP(Q1304,'Վարկանիշային չափորոշիչներ'!$G$6:$GE$68,4,FALSE),0)</f>
        <v>0</v>
      </c>
      <c r="AI1304" s="93">
        <f>IFERROR(VLOOKUP(R1304,'Վարկանիշային չափորոշիչներ'!$G$6:$GE$68,4,FALSE),0)</f>
        <v>0</v>
      </c>
      <c r="AJ1304" s="93">
        <f>IFERROR(VLOOKUP(S1304,'Վարկանիշային չափորոշիչներ'!$G$6:$GE$68,4,FALSE),0)</f>
        <v>0</v>
      </c>
      <c r="AK1304" s="93">
        <f>IFERROR(VLOOKUP(T1304,'Վարկանիշային չափորոշիչներ'!$G$6:$GE$68,4,FALSE),0)</f>
        <v>0</v>
      </c>
      <c r="AL1304" s="93">
        <f>IFERROR(VLOOKUP(U1304,'Վարկանիշային չափորոշիչներ'!$G$6:$GE$68,4,FALSE),0)</f>
        <v>0</v>
      </c>
      <c r="AM1304" s="93">
        <f>IFERROR(VLOOKUP(V1304,'Վարկանիշային չափորոշիչներ'!$G$6:$GE$68,4,FALSE),0)</f>
        <v>0</v>
      </c>
      <c r="AN1304" s="93">
        <f t="shared" si="341"/>
        <v>0</v>
      </c>
    </row>
    <row r="1305" spans="1:40" ht="24" outlineLevel="2">
      <c r="A1305" s="239">
        <v>1047</v>
      </c>
      <c r="B1305" s="239">
        <v>11001</v>
      </c>
      <c r="C1305" s="333" t="s">
        <v>1349</v>
      </c>
      <c r="D1305" s="248"/>
      <c r="E1305" s="248"/>
      <c r="F1305" s="241"/>
      <c r="G1305" s="242"/>
      <c r="H1305" s="242"/>
      <c r="I1305" s="112"/>
      <c r="J1305" s="112"/>
      <c r="K1305" s="94"/>
      <c r="L1305" s="94"/>
      <c r="M1305" s="94"/>
      <c r="N1305" s="94"/>
      <c r="O1305" s="94"/>
      <c r="P1305" s="94"/>
      <c r="Q1305" s="94"/>
      <c r="R1305" s="94"/>
      <c r="S1305" s="94"/>
      <c r="T1305" s="94"/>
      <c r="U1305" s="94"/>
      <c r="V1305" s="94"/>
      <c r="W1305" s="93">
        <f>AN1305</f>
        <v>0</v>
      </c>
      <c r="X1305" s="108"/>
      <c r="Y1305" s="108"/>
      <c r="Z1305" s="108"/>
      <c r="AA1305" s="108"/>
      <c r="AB1305" s="93">
        <f>IFERROR(VLOOKUP(K1305,'Վարկանիշային չափորոշիչներ'!$G$6:$GE$68,4,FALSE),0)</f>
        <v>0</v>
      </c>
      <c r="AC1305" s="93">
        <f>IFERROR(VLOOKUP(L1305,'Վարկանիշային չափորոշիչներ'!$G$6:$GE$68,4,FALSE),0)</f>
        <v>0</v>
      </c>
      <c r="AD1305" s="93">
        <f>IFERROR(VLOOKUP(M1305,'Վարկանիշային չափորոշիչներ'!$G$6:$GE$68,4,FALSE),0)</f>
        <v>0</v>
      </c>
      <c r="AE1305" s="93">
        <f>IFERROR(VLOOKUP(N1305,'Վարկանիշային չափորոշիչներ'!$G$6:$GE$68,4,FALSE),0)</f>
        <v>0</v>
      </c>
      <c r="AF1305" s="93">
        <f>IFERROR(VLOOKUP(O1305,'Վարկանիշային չափորոշիչներ'!$G$6:$GE$68,4,FALSE),0)</f>
        <v>0</v>
      </c>
      <c r="AG1305" s="93">
        <f>IFERROR(VLOOKUP(P1305,'Վարկանիշային չափորոշիչներ'!$G$6:$GE$68,4,FALSE),0)</f>
        <v>0</v>
      </c>
      <c r="AH1305" s="93">
        <f>IFERROR(VLOOKUP(Q1305,'Վարկանիշային չափորոշիչներ'!$G$6:$GE$68,4,FALSE),0)</f>
        <v>0</v>
      </c>
      <c r="AI1305" s="93">
        <f>IFERROR(VLOOKUP(R1305,'Վարկանիշային չափորոշիչներ'!$G$6:$GE$68,4,FALSE),0)</f>
        <v>0</v>
      </c>
      <c r="AJ1305" s="93">
        <f>IFERROR(VLOOKUP(S1305,'Վարկանիշային չափորոշիչներ'!$G$6:$GE$68,4,FALSE),0)</f>
        <v>0</v>
      </c>
      <c r="AK1305" s="93">
        <f>IFERROR(VLOOKUP(T1305,'Վարկանիշային չափորոշիչներ'!$G$6:$GE$68,4,FALSE),0)</f>
        <v>0</v>
      </c>
      <c r="AL1305" s="93">
        <f>IFERROR(VLOOKUP(U1305,'Վարկանիշային չափորոշիչներ'!$G$6:$GE$68,4,FALSE),0)</f>
        <v>0</v>
      </c>
      <c r="AM1305" s="93">
        <f>IFERROR(VLOOKUP(V1305,'Վարկանիշային չափորոշիչներ'!$G$6:$GE$68,4,FALSE),0)</f>
        <v>0</v>
      </c>
      <c r="AN1305" s="93">
        <f t="shared" si="341"/>
        <v>0</v>
      </c>
    </row>
    <row r="1306" spans="1:40" ht="24" outlineLevel="2">
      <c r="A1306" s="239">
        <v>1047</v>
      </c>
      <c r="B1306" s="239">
        <v>31001</v>
      </c>
      <c r="C1306" s="333" t="s">
        <v>1350</v>
      </c>
      <c r="D1306" s="248"/>
      <c r="E1306" s="248"/>
      <c r="F1306" s="241"/>
      <c r="G1306" s="242"/>
      <c r="H1306" s="242"/>
      <c r="I1306" s="112"/>
      <c r="J1306" s="112"/>
      <c r="K1306" s="94"/>
      <c r="L1306" s="94"/>
      <c r="M1306" s="94"/>
      <c r="N1306" s="94"/>
      <c r="O1306" s="94"/>
      <c r="P1306" s="94"/>
      <c r="Q1306" s="94"/>
      <c r="R1306" s="94"/>
      <c r="S1306" s="94"/>
      <c r="T1306" s="94"/>
      <c r="U1306" s="94"/>
      <c r="V1306" s="94"/>
      <c r="W1306" s="93">
        <f>AN1306</f>
        <v>0</v>
      </c>
      <c r="X1306" s="108"/>
      <c r="Y1306" s="108"/>
      <c r="Z1306" s="108"/>
      <c r="AA1306" s="108"/>
      <c r="AB1306" s="93">
        <f>IFERROR(VLOOKUP(K1306,'Վարկանիշային չափորոշիչներ'!$G$6:$GE$68,4,FALSE),0)</f>
        <v>0</v>
      </c>
      <c r="AC1306" s="93">
        <f>IFERROR(VLOOKUP(L1306,'Վարկանիշային չափորոշիչներ'!$G$6:$GE$68,4,FALSE),0)</f>
        <v>0</v>
      </c>
      <c r="AD1306" s="93">
        <f>IFERROR(VLOOKUP(M1306,'Վարկանիշային չափորոշիչներ'!$G$6:$GE$68,4,FALSE),0)</f>
        <v>0</v>
      </c>
      <c r="AE1306" s="93">
        <f>IFERROR(VLOOKUP(N1306,'Վարկանիշային չափորոշիչներ'!$G$6:$GE$68,4,FALSE),0)</f>
        <v>0</v>
      </c>
      <c r="AF1306" s="93">
        <f>IFERROR(VLOOKUP(O1306,'Վարկանիշային չափորոշիչներ'!$G$6:$GE$68,4,FALSE),0)</f>
        <v>0</v>
      </c>
      <c r="AG1306" s="93">
        <f>IFERROR(VLOOKUP(P1306,'Վարկանիշային չափորոշիչներ'!$G$6:$GE$68,4,FALSE),0)</f>
        <v>0</v>
      </c>
      <c r="AH1306" s="93">
        <f>IFERROR(VLOOKUP(Q1306,'Վարկանիշային չափորոշիչներ'!$G$6:$GE$68,4,FALSE),0)</f>
        <v>0</v>
      </c>
      <c r="AI1306" s="93">
        <f>IFERROR(VLOOKUP(R1306,'Վարկանիշային չափորոշիչներ'!$G$6:$GE$68,4,FALSE),0)</f>
        <v>0</v>
      </c>
      <c r="AJ1306" s="93">
        <f>IFERROR(VLOOKUP(S1306,'Վարկանիշային չափորոշիչներ'!$G$6:$GE$68,4,FALSE),0)</f>
        <v>0</v>
      </c>
      <c r="AK1306" s="93">
        <f>IFERROR(VLOOKUP(T1306,'Վարկանիշային չափորոշիչներ'!$G$6:$GE$68,4,FALSE),0)</f>
        <v>0</v>
      </c>
      <c r="AL1306" s="93">
        <f>IFERROR(VLOOKUP(U1306,'Վարկանիշային չափորոշիչներ'!$G$6:$GE$68,4,FALSE),0)</f>
        <v>0</v>
      </c>
      <c r="AM1306" s="93">
        <f>IFERROR(VLOOKUP(V1306,'Վարկանիշային չափորոշիչներ'!$G$6:$GE$68,4,FALSE),0)</f>
        <v>0</v>
      </c>
      <c r="AN1306" s="93">
        <f t="shared" si="341"/>
        <v>0</v>
      </c>
    </row>
    <row r="1307" spans="1:40" outlineLevel="1">
      <c r="A1307" s="243">
        <v>9999</v>
      </c>
      <c r="B1307" s="239"/>
      <c r="C1307" s="379" t="s">
        <v>104</v>
      </c>
      <c r="D1307" s="289"/>
      <c r="E1307" s="289"/>
      <c r="F1307" s="241"/>
      <c r="G1307" s="242"/>
      <c r="H1307" s="242"/>
      <c r="I1307" s="112"/>
      <c r="J1307" s="112"/>
      <c r="K1307" s="94"/>
      <c r="L1307" s="94"/>
      <c r="M1307" s="94"/>
      <c r="N1307" s="94"/>
      <c r="O1307" s="94"/>
      <c r="P1307" s="94"/>
      <c r="Q1307" s="94"/>
      <c r="R1307" s="94"/>
      <c r="S1307" s="94"/>
      <c r="T1307" s="94"/>
      <c r="U1307" s="94"/>
      <c r="V1307" s="94"/>
      <c r="W1307" s="93">
        <f>AN1307</f>
        <v>0</v>
      </c>
      <c r="X1307" s="108"/>
      <c r="Y1307" s="108"/>
      <c r="Z1307" s="108"/>
      <c r="AA1307" s="108"/>
      <c r="AB1307" s="93">
        <f>IFERROR(VLOOKUP(K1307,'Վարկանիշային չափորոշիչներ'!$G$6:$GE$68,4,FALSE),0)</f>
        <v>0</v>
      </c>
      <c r="AC1307" s="93">
        <f>IFERROR(VLOOKUP(L1307,'Վարկանիշային չափորոշիչներ'!$G$6:$GE$68,4,FALSE),0)</f>
        <v>0</v>
      </c>
      <c r="AD1307" s="93">
        <f>IFERROR(VLOOKUP(M1307,'Վարկանիշային չափորոշիչներ'!$G$6:$GE$68,4,FALSE),0)</f>
        <v>0</v>
      </c>
      <c r="AE1307" s="93">
        <f>IFERROR(VLOOKUP(N1307,'Վարկանիշային չափորոշիչներ'!$G$6:$GE$68,4,FALSE),0)</f>
        <v>0</v>
      </c>
      <c r="AF1307" s="93">
        <f>IFERROR(VLOOKUP(O1307,'Վարկանիշային չափորոշիչներ'!$G$6:$GE$68,4,FALSE),0)</f>
        <v>0</v>
      </c>
      <c r="AG1307" s="93">
        <f>IFERROR(VLOOKUP(P1307,'Վարկանիշային չափորոշիչներ'!$G$6:$GE$68,4,FALSE),0)</f>
        <v>0</v>
      </c>
      <c r="AH1307" s="93">
        <f>IFERROR(VLOOKUP(Q1307,'Վարկանիշային չափորոշիչներ'!$G$6:$GE$68,4,FALSE),0)</f>
        <v>0</v>
      </c>
      <c r="AI1307" s="93">
        <f>IFERROR(VLOOKUP(R1307,'Վարկանիշային չափորոշիչներ'!$G$6:$GE$68,4,FALSE),0)</f>
        <v>0</v>
      </c>
      <c r="AJ1307" s="93">
        <f>IFERROR(VLOOKUP(S1307,'Վարկանիշային չափորոշիչներ'!$G$6:$GE$68,4,FALSE),0)</f>
        <v>0</v>
      </c>
      <c r="AK1307" s="93">
        <f>IFERROR(VLOOKUP(T1307,'Վարկանիշային չափորոշիչներ'!$G$6:$GE$68,4,FALSE),0)</f>
        <v>0</v>
      </c>
      <c r="AL1307" s="93">
        <f>IFERROR(VLOOKUP(U1307,'Վարկանիշային չափորոշիչներ'!$G$6:$GE$68,4,FALSE),0)</f>
        <v>0</v>
      </c>
      <c r="AM1307" s="93">
        <f>IFERROR(VLOOKUP(V1307,'Վարկանիշային չափորոշիչներ'!$G$6:$GE$68,4,FALSE),0)</f>
        <v>0</v>
      </c>
      <c r="AN1307" s="93">
        <f t="shared" si="341"/>
        <v>0</v>
      </c>
    </row>
    <row r="1308" spans="1:40">
      <c r="A1308" s="244" t="s">
        <v>0</v>
      </c>
      <c r="B1308" s="283"/>
      <c r="C1308" s="367" t="s">
        <v>1351</v>
      </c>
      <c r="D1308" s="245">
        <f>D1309+D1312</f>
        <v>0</v>
      </c>
      <c r="E1308" s="245">
        <f>E1309+E1312</f>
        <v>0</v>
      </c>
      <c r="F1308" s="246">
        <f t="shared" ref="F1308:H1308" si="354">F1309+F1312</f>
        <v>0</v>
      </c>
      <c r="G1308" s="246">
        <f t="shared" si="354"/>
        <v>0</v>
      </c>
      <c r="H1308" s="246">
        <f t="shared" si="354"/>
        <v>0</v>
      </c>
      <c r="I1308" s="113" t="s">
        <v>79</v>
      </c>
      <c r="J1308" s="113" t="s">
        <v>79</v>
      </c>
      <c r="K1308" s="113" t="s">
        <v>79</v>
      </c>
      <c r="L1308" s="113" t="s">
        <v>79</v>
      </c>
      <c r="M1308" s="113" t="s">
        <v>79</v>
      </c>
      <c r="N1308" s="113" t="s">
        <v>79</v>
      </c>
      <c r="O1308" s="113" t="s">
        <v>79</v>
      </c>
      <c r="P1308" s="113" t="s">
        <v>79</v>
      </c>
      <c r="Q1308" s="113" t="s">
        <v>79</v>
      </c>
      <c r="R1308" s="113" t="s">
        <v>79</v>
      </c>
      <c r="S1308" s="113" t="s">
        <v>79</v>
      </c>
      <c r="T1308" s="113" t="s">
        <v>79</v>
      </c>
      <c r="U1308" s="113" t="s">
        <v>79</v>
      </c>
      <c r="V1308" s="113" t="s">
        <v>79</v>
      </c>
      <c r="W1308" s="113" t="s">
        <v>79</v>
      </c>
      <c r="X1308" s="108"/>
      <c r="Y1308" s="108"/>
      <c r="Z1308" s="108"/>
      <c r="AA1308" s="108"/>
      <c r="AB1308" s="93">
        <f>IFERROR(VLOOKUP(K1308,'Վարկանիշային չափորոշիչներ'!$G$6:$GE$68,4,FALSE),0)</f>
        <v>0</v>
      </c>
      <c r="AC1308" s="93">
        <f>IFERROR(VLOOKUP(L1308,'Վարկանիշային չափորոշիչներ'!$G$6:$GE$68,4,FALSE),0)</f>
        <v>0</v>
      </c>
      <c r="AD1308" s="93">
        <f>IFERROR(VLOOKUP(M1308,'Վարկանիշային չափորոշիչներ'!$G$6:$GE$68,4,FALSE),0)</f>
        <v>0</v>
      </c>
      <c r="AE1308" s="93">
        <f>IFERROR(VLOOKUP(N1308,'Վարկանիշային չափորոշիչներ'!$G$6:$GE$68,4,FALSE),0)</f>
        <v>0</v>
      </c>
      <c r="AF1308" s="93">
        <f>IFERROR(VLOOKUP(O1308,'Վարկանիշային չափորոշիչներ'!$G$6:$GE$68,4,FALSE),0)</f>
        <v>0</v>
      </c>
      <c r="AG1308" s="93">
        <f>IFERROR(VLOOKUP(P1308,'Վարկանիշային չափորոշիչներ'!$G$6:$GE$68,4,FALSE),0)</f>
        <v>0</v>
      </c>
      <c r="AH1308" s="93">
        <f>IFERROR(VLOOKUP(Q1308,'Վարկանիշային չափորոշիչներ'!$G$6:$GE$68,4,FALSE),0)</f>
        <v>0</v>
      </c>
      <c r="AI1308" s="93">
        <f>IFERROR(VLOOKUP(R1308,'Վարկանիշային չափորոշիչներ'!$G$6:$GE$68,4,FALSE),0)</f>
        <v>0</v>
      </c>
      <c r="AJ1308" s="93">
        <f>IFERROR(VLOOKUP(S1308,'Վարկանիշային չափորոշիչներ'!$G$6:$GE$68,4,FALSE),0)</f>
        <v>0</v>
      </c>
      <c r="AK1308" s="93">
        <f>IFERROR(VLOOKUP(T1308,'Վարկանիշային չափորոշիչներ'!$G$6:$GE$68,4,FALSE),0)</f>
        <v>0</v>
      </c>
      <c r="AL1308" s="93">
        <f>IFERROR(VLOOKUP(U1308,'Վարկանիշային չափորոշիչներ'!$G$6:$GE$68,4,FALSE),0)</f>
        <v>0</v>
      </c>
      <c r="AM1308" s="93">
        <f>IFERROR(VLOOKUP(V1308,'Վարկանիշային չափորոշիչներ'!$G$6:$GE$68,4,FALSE),0)</f>
        <v>0</v>
      </c>
      <c r="AN1308" s="93">
        <f t="shared" si="341"/>
        <v>0</v>
      </c>
    </row>
    <row r="1309" spans="1:40" outlineLevel="1">
      <c r="A1309" s="236">
        <v>1051</v>
      </c>
      <c r="B1309" s="283"/>
      <c r="C1309" s="366" t="s">
        <v>1352</v>
      </c>
      <c r="D1309" s="237">
        <f>SUM(D1310:D1311)</f>
        <v>0</v>
      </c>
      <c r="E1309" s="237">
        <f>SUM(E1310:E1311)</f>
        <v>0</v>
      </c>
      <c r="F1309" s="238">
        <f t="shared" ref="F1309:H1309" si="355">SUM(F1310:F1311)</f>
        <v>0</v>
      </c>
      <c r="G1309" s="238">
        <f t="shared" si="355"/>
        <v>0</v>
      </c>
      <c r="H1309" s="238">
        <f t="shared" si="355"/>
        <v>0</v>
      </c>
      <c r="I1309" s="114" t="s">
        <v>79</v>
      </c>
      <c r="J1309" s="114" t="s">
        <v>79</v>
      </c>
      <c r="K1309" s="114" t="s">
        <v>79</v>
      </c>
      <c r="L1309" s="114" t="s">
        <v>79</v>
      </c>
      <c r="M1309" s="114" t="s">
        <v>79</v>
      </c>
      <c r="N1309" s="114" t="s">
        <v>79</v>
      </c>
      <c r="O1309" s="114" t="s">
        <v>79</v>
      </c>
      <c r="P1309" s="114" t="s">
        <v>79</v>
      </c>
      <c r="Q1309" s="114" t="s">
        <v>79</v>
      </c>
      <c r="R1309" s="114" t="s">
        <v>79</v>
      </c>
      <c r="S1309" s="114" t="s">
        <v>79</v>
      </c>
      <c r="T1309" s="114" t="s">
        <v>79</v>
      </c>
      <c r="U1309" s="114" t="s">
        <v>79</v>
      </c>
      <c r="V1309" s="114" t="s">
        <v>79</v>
      </c>
      <c r="W1309" s="114" t="s">
        <v>79</v>
      </c>
      <c r="X1309" s="108"/>
      <c r="Y1309" s="108"/>
      <c r="Z1309" s="108"/>
      <c r="AA1309" s="108"/>
      <c r="AB1309" s="93">
        <f>IFERROR(VLOOKUP(K1309,'Վարկանիշային չափորոշիչներ'!$G$6:$GE$68,4,FALSE),0)</f>
        <v>0</v>
      </c>
      <c r="AC1309" s="93">
        <f>IFERROR(VLOOKUP(L1309,'Վարկանիշային չափորոշիչներ'!$G$6:$GE$68,4,FALSE),0)</f>
        <v>0</v>
      </c>
      <c r="AD1309" s="93">
        <f>IFERROR(VLOOKUP(M1309,'Վարկանիշային չափորոշիչներ'!$G$6:$GE$68,4,FALSE),0)</f>
        <v>0</v>
      </c>
      <c r="AE1309" s="93">
        <f>IFERROR(VLOOKUP(N1309,'Վարկանիշային չափորոշիչներ'!$G$6:$GE$68,4,FALSE),0)</f>
        <v>0</v>
      </c>
      <c r="AF1309" s="93">
        <f>IFERROR(VLOOKUP(O1309,'Վարկանիշային չափորոշիչներ'!$G$6:$GE$68,4,FALSE),0)</f>
        <v>0</v>
      </c>
      <c r="AG1309" s="93">
        <f>IFERROR(VLOOKUP(P1309,'Վարկանիշային չափորոշիչներ'!$G$6:$GE$68,4,FALSE),0)</f>
        <v>0</v>
      </c>
      <c r="AH1309" s="93">
        <f>IFERROR(VLOOKUP(Q1309,'Վարկանիշային չափորոշիչներ'!$G$6:$GE$68,4,FALSE),0)</f>
        <v>0</v>
      </c>
      <c r="AI1309" s="93">
        <f>IFERROR(VLOOKUP(R1309,'Վարկանիշային չափորոշիչներ'!$G$6:$GE$68,4,FALSE),0)</f>
        <v>0</v>
      </c>
      <c r="AJ1309" s="93">
        <f>IFERROR(VLOOKUP(S1309,'Վարկանիշային չափորոշիչներ'!$G$6:$GE$68,4,FALSE),0)</f>
        <v>0</v>
      </c>
      <c r="AK1309" s="93">
        <f>IFERROR(VLOOKUP(T1309,'Վարկանիշային չափորոշիչներ'!$G$6:$GE$68,4,FALSE),0)</f>
        <v>0</v>
      </c>
      <c r="AL1309" s="93">
        <f>IFERROR(VLOOKUP(U1309,'Վարկանիշային չափորոշիչներ'!$G$6:$GE$68,4,FALSE),0)</f>
        <v>0</v>
      </c>
      <c r="AM1309" s="93">
        <f>IFERROR(VLOOKUP(V1309,'Վարկանիշային չափորոշիչներ'!$G$6:$GE$68,4,FALSE),0)</f>
        <v>0</v>
      </c>
      <c r="AN1309" s="93">
        <f t="shared" si="341"/>
        <v>0</v>
      </c>
    </row>
    <row r="1310" spans="1:40" ht="24" outlineLevel="2">
      <c r="A1310" s="239">
        <v>1051</v>
      </c>
      <c r="B1310" s="239">
        <v>11001</v>
      </c>
      <c r="C1310" s="333" t="s">
        <v>1353</v>
      </c>
      <c r="D1310" s="248"/>
      <c r="E1310" s="248"/>
      <c r="F1310" s="241"/>
      <c r="G1310" s="242"/>
      <c r="H1310" s="242"/>
      <c r="I1310" s="112"/>
      <c r="J1310" s="112"/>
      <c r="K1310" s="94"/>
      <c r="L1310" s="94"/>
      <c r="M1310" s="94"/>
      <c r="N1310" s="94"/>
      <c r="O1310" s="94"/>
      <c r="P1310" s="94"/>
      <c r="Q1310" s="94"/>
      <c r="R1310" s="94"/>
      <c r="S1310" s="94"/>
      <c r="T1310" s="94"/>
      <c r="U1310" s="94"/>
      <c r="V1310" s="94"/>
      <c r="W1310" s="93">
        <f>AN1310</f>
        <v>0</v>
      </c>
      <c r="X1310" s="108"/>
      <c r="Y1310" s="108"/>
      <c r="Z1310" s="108"/>
      <c r="AA1310" s="108"/>
      <c r="AB1310" s="93">
        <f>IFERROR(VLOOKUP(K1310,'Վարկանիշային չափորոշիչներ'!$G$6:$GE$68,4,FALSE),0)</f>
        <v>0</v>
      </c>
      <c r="AC1310" s="93">
        <f>IFERROR(VLOOKUP(L1310,'Վարկանիշային չափորոշիչներ'!$G$6:$GE$68,4,FALSE),0)</f>
        <v>0</v>
      </c>
      <c r="AD1310" s="93">
        <f>IFERROR(VLOOKUP(M1310,'Վարկանիշային չափորոշիչներ'!$G$6:$GE$68,4,FALSE),0)</f>
        <v>0</v>
      </c>
      <c r="AE1310" s="93">
        <f>IFERROR(VLOOKUP(N1310,'Վարկանիշային չափորոշիչներ'!$G$6:$GE$68,4,FALSE),0)</f>
        <v>0</v>
      </c>
      <c r="AF1310" s="93">
        <f>IFERROR(VLOOKUP(O1310,'Վարկանիշային չափորոշիչներ'!$G$6:$GE$68,4,FALSE),0)</f>
        <v>0</v>
      </c>
      <c r="AG1310" s="93">
        <f>IFERROR(VLOOKUP(P1310,'Վարկանիշային չափորոշիչներ'!$G$6:$GE$68,4,FALSE),0)</f>
        <v>0</v>
      </c>
      <c r="AH1310" s="93">
        <f>IFERROR(VLOOKUP(Q1310,'Վարկանիշային չափորոշիչներ'!$G$6:$GE$68,4,FALSE),0)</f>
        <v>0</v>
      </c>
      <c r="AI1310" s="93">
        <f>IFERROR(VLOOKUP(R1310,'Վարկանիշային չափորոշիչներ'!$G$6:$GE$68,4,FALSE),0)</f>
        <v>0</v>
      </c>
      <c r="AJ1310" s="93">
        <f>IFERROR(VLOOKUP(S1310,'Վարկանիշային չափորոշիչներ'!$G$6:$GE$68,4,FALSE),0)</f>
        <v>0</v>
      </c>
      <c r="AK1310" s="93">
        <f>IFERROR(VLOOKUP(T1310,'Վարկանիշային չափորոշիչներ'!$G$6:$GE$68,4,FALSE),0)</f>
        <v>0</v>
      </c>
      <c r="AL1310" s="93">
        <f>IFERROR(VLOOKUP(U1310,'Վարկանիշային չափորոշիչներ'!$G$6:$GE$68,4,FALSE),0)</f>
        <v>0</v>
      </c>
      <c r="AM1310" s="93">
        <f>IFERROR(VLOOKUP(V1310,'Վարկանիշային չափորոշիչներ'!$G$6:$GE$68,4,FALSE),0)</f>
        <v>0</v>
      </c>
      <c r="AN1310" s="93">
        <f t="shared" si="341"/>
        <v>0</v>
      </c>
    </row>
    <row r="1311" spans="1:40" ht="24" outlineLevel="2">
      <c r="A1311" s="239">
        <v>1051</v>
      </c>
      <c r="B1311" s="239">
        <v>31001</v>
      </c>
      <c r="C1311" s="333" t="s">
        <v>1354</v>
      </c>
      <c r="D1311" s="248"/>
      <c r="E1311" s="248"/>
      <c r="F1311" s="241"/>
      <c r="G1311" s="242"/>
      <c r="H1311" s="242"/>
      <c r="I1311" s="112"/>
      <c r="J1311" s="112"/>
      <c r="K1311" s="94"/>
      <c r="L1311" s="94"/>
      <c r="M1311" s="94"/>
      <c r="N1311" s="94"/>
      <c r="O1311" s="94"/>
      <c r="P1311" s="94"/>
      <c r="Q1311" s="94"/>
      <c r="R1311" s="94"/>
      <c r="S1311" s="94"/>
      <c r="T1311" s="94"/>
      <c r="U1311" s="94"/>
      <c r="V1311" s="94"/>
      <c r="W1311" s="93">
        <f>AN1311</f>
        <v>0</v>
      </c>
      <c r="X1311" s="108"/>
      <c r="Y1311" s="108"/>
      <c r="Z1311" s="108"/>
      <c r="AA1311" s="108"/>
      <c r="AB1311" s="93">
        <f>IFERROR(VLOOKUP(K1311,'Վարկանիշային չափորոշիչներ'!$G$6:$GE$68,4,FALSE),0)</f>
        <v>0</v>
      </c>
      <c r="AC1311" s="93">
        <f>IFERROR(VLOOKUP(L1311,'Վարկանիշային չափորոշիչներ'!$G$6:$GE$68,4,FALSE),0)</f>
        <v>0</v>
      </c>
      <c r="AD1311" s="93">
        <f>IFERROR(VLOOKUP(M1311,'Վարկանիշային չափորոշիչներ'!$G$6:$GE$68,4,FALSE),0)</f>
        <v>0</v>
      </c>
      <c r="AE1311" s="93">
        <f>IFERROR(VLOOKUP(N1311,'Վարկանիշային չափորոշիչներ'!$G$6:$GE$68,4,FALSE),0)</f>
        <v>0</v>
      </c>
      <c r="AF1311" s="93">
        <f>IFERROR(VLOOKUP(O1311,'Վարկանիշային չափորոշիչներ'!$G$6:$GE$68,4,FALSE),0)</f>
        <v>0</v>
      </c>
      <c r="AG1311" s="93">
        <f>IFERROR(VLOOKUP(P1311,'Վարկանիշային չափորոշիչներ'!$G$6:$GE$68,4,FALSE),0)</f>
        <v>0</v>
      </c>
      <c r="AH1311" s="93">
        <f>IFERROR(VLOOKUP(Q1311,'Վարկանիշային չափորոշիչներ'!$G$6:$GE$68,4,FALSE),0)</f>
        <v>0</v>
      </c>
      <c r="AI1311" s="93">
        <f>IFERROR(VLOOKUP(R1311,'Վարկանիշային չափորոշիչներ'!$G$6:$GE$68,4,FALSE),0)</f>
        <v>0</v>
      </c>
      <c r="AJ1311" s="93">
        <f>IFERROR(VLOOKUP(S1311,'Վարկանիշային չափորոշիչներ'!$G$6:$GE$68,4,FALSE),0)</f>
        <v>0</v>
      </c>
      <c r="AK1311" s="93">
        <f>IFERROR(VLOOKUP(T1311,'Վարկանիշային չափորոշիչներ'!$G$6:$GE$68,4,FALSE),0)</f>
        <v>0</v>
      </c>
      <c r="AL1311" s="93">
        <f>IFERROR(VLOOKUP(U1311,'Վարկանիշային չափորոշիչներ'!$G$6:$GE$68,4,FALSE),0)</f>
        <v>0</v>
      </c>
      <c r="AM1311" s="93">
        <f>IFERROR(VLOOKUP(V1311,'Վարկանիշային չափորոշիչներ'!$G$6:$GE$68,4,FALSE),0)</f>
        <v>0</v>
      </c>
      <c r="AN1311" s="93">
        <f t="shared" si="341"/>
        <v>0</v>
      </c>
    </row>
    <row r="1312" spans="1:40" outlineLevel="1">
      <c r="A1312" s="243">
        <v>9999</v>
      </c>
      <c r="B1312" s="239"/>
      <c r="C1312" s="379" t="s">
        <v>104</v>
      </c>
      <c r="D1312" s="248"/>
      <c r="E1312" s="248"/>
      <c r="F1312" s="241"/>
      <c r="G1312" s="242"/>
      <c r="H1312" s="242"/>
      <c r="I1312" s="112"/>
      <c r="J1312" s="112"/>
      <c r="K1312" s="94"/>
      <c r="L1312" s="94"/>
      <c r="M1312" s="94"/>
      <c r="N1312" s="94"/>
      <c r="O1312" s="94"/>
      <c r="P1312" s="94"/>
      <c r="Q1312" s="94"/>
      <c r="R1312" s="94"/>
      <c r="S1312" s="94"/>
      <c r="T1312" s="94"/>
      <c r="U1312" s="94"/>
      <c r="V1312" s="94"/>
      <c r="W1312" s="93">
        <f>AN1312</f>
        <v>0</v>
      </c>
      <c r="X1312" s="108"/>
      <c r="Y1312" s="108"/>
      <c r="Z1312" s="108"/>
      <c r="AA1312" s="108"/>
      <c r="AB1312" s="93">
        <f>IFERROR(VLOOKUP(K1312,'Վարկանիշային չափորոշիչներ'!$G$6:$GE$68,4,FALSE),0)</f>
        <v>0</v>
      </c>
      <c r="AC1312" s="93">
        <f>IFERROR(VLOOKUP(L1312,'Վարկանիշային չափորոշիչներ'!$G$6:$GE$68,4,FALSE),0)</f>
        <v>0</v>
      </c>
      <c r="AD1312" s="93">
        <f>IFERROR(VLOOKUP(M1312,'Վարկանիշային չափորոշիչներ'!$G$6:$GE$68,4,FALSE),0)</f>
        <v>0</v>
      </c>
      <c r="AE1312" s="93">
        <f>IFERROR(VLOOKUP(N1312,'Վարկանիշային չափորոշիչներ'!$G$6:$GE$68,4,FALSE),0)</f>
        <v>0</v>
      </c>
      <c r="AF1312" s="93">
        <f>IFERROR(VLOOKUP(O1312,'Վարկանիշային չափորոշիչներ'!$G$6:$GE$68,4,FALSE),0)</f>
        <v>0</v>
      </c>
      <c r="AG1312" s="93">
        <f>IFERROR(VLOOKUP(P1312,'Վարկանիշային չափորոշիչներ'!$G$6:$GE$68,4,FALSE),0)</f>
        <v>0</v>
      </c>
      <c r="AH1312" s="93">
        <f>IFERROR(VLOOKUP(Q1312,'Վարկանիշային չափորոշիչներ'!$G$6:$GE$68,4,FALSE),0)</f>
        <v>0</v>
      </c>
      <c r="AI1312" s="93">
        <f>IFERROR(VLOOKUP(R1312,'Վարկանիշային չափորոշիչներ'!$G$6:$GE$68,4,FALSE),0)</f>
        <v>0</v>
      </c>
      <c r="AJ1312" s="93">
        <f>IFERROR(VLOOKUP(S1312,'Վարկանիշային չափորոշիչներ'!$G$6:$GE$68,4,FALSE),0)</f>
        <v>0</v>
      </c>
      <c r="AK1312" s="93">
        <f>IFERROR(VLOOKUP(T1312,'Վարկանիշային չափորոշիչներ'!$G$6:$GE$68,4,FALSE),0)</f>
        <v>0</v>
      </c>
      <c r="AL1312" s="93">
        <f>IFERROR(VLOOKUP(U1312,'Վարկանիշային չափորոշիչներ'!$G$6:$GE$68,4,FALSE),0)</f>
        <v>0</v>
      </c>
      <c r="AM1312" s="93">
        <f>IFERROR(VLOOKUP(V1312,'Վարկանիշային չափորոշիչներ'!$G$6:$GE$68,4,FALSE),0)</f>
        <v>0</v>
      </c>
      <c r="AN1312" s="93">
        <f t="shared" si="341"/>
        <v>0</v>
      </c>
    </row>
    <row r="1313" spans="1:40">
      <c r="A1313" s="244" t="s">
        <v>0</v>
      </c>
      <c r="B1313" s="283"/>
      <c r="C1313" s="367" t="s">
        <v>1355</v>
      </c>
      <c r="D1313" s="245">
        <f>D1314</f>
        <v>0</v>
      </c>
      <c r="E1313" s="245">
        <f t="shared" ref="E1313:H1313" si="356">E1314</f>
        <v>0</v>
      </c>
      <c r="F1313" s="246">
        <f t="shared" si="356"/>
        <v>0</v>
      </c>
      <c r="G1313" s="246">
        <f t="shared" si="356"/>
        <v>0</v>
      </c>
      <c r="H1313" s="246">
        <f t="shared" si="356"/>
        <v>0</v>
      </c>
      <c r="I1313" s="113" t="s">
        <v>79</v>
      </c>
      <c r="J1313" s="113" t="s">
        <v>79</v>
      </c>
      <c r="K1313" s="113" t="s">
        <v>79</v>
      </c>
      <c r="L1313" s="113" t="s">
        <v>79</v>
      </c>
      <c r="M1313" s="113" t="s">
        <v>79</v>
      </c>
      <c r="N1313" s="113" t="s">
        <v>79</v>
      </c>
      <c r="O1313" s="113" t="s">
        <v>79</v>
      </c>
      <c r="P1313" s="113" t="s">
        <v>79</v>
      </c>
      <c r="Q1313" s="113" t="s">
        <v>79</v>
      </c>
      <c r="R1313" s="113" t="s">
        <v>79</v>
      </c>
      <c r="S1313" s="113" t="s">
        <v>79</v>
      </c>
      <c r="T1313" s="113" t="s">
        <v>79</v>
      </c>
      <c r="U1313" s="113" t="s">
        <v>79</v>
      </c>
      <c r="V1313" s="113" t="s">
        <v>79</v>
      </c>
      <c r="W1313" s="113" t="s">
        <v>79</v>
      </c>
      <c r="X1313" s="108"/>
      <c r="Y1313" s="108"/>
      <c r="Z1313" s="108"/>
      <c r="AA1313" s="108"/>
      <c r="AB1313" s="93">
        <f>IFERROR(VLOOKUP(K1313,'Վարկանիշային չափորոշիչներ'!$G$6:$GE$68,4,FALSE),0)</f>
        <v>0</v>
      </c>
      <c r="AC1313" s="93">
        <f>IFERROR(VLOOKUP(L1313,'Վարկանիշային չափորոշիչներ'!$G$6:$GE$68,4,FALSE),0)</f>
        <v>0</v>
      </c>
      <c r="AD1313" s="93">
        <f>IFERROR(VLOOKUP(M1313,'Վարկանիշային չափորոշիչներ'!$G$6:$GE$68,4,FALSE),0)</f>
        <v>0</v>
      </c>
      <c r="AE1313" s="93">
        <f>IFERROR(VLOOKUP(N1313,'Վարկանիշային չափորոշիչներ'!$G$6:$GE$68,4,FALSE),0)</f>
        <v>0</v>
      </c>
      <c r="AF1313" s="93">
        <f>IFERROR(VLOOKUP(O1313,'Վարկանիշային չափորոշիչներ'!$G$6:$GE$68,4,FALSE),0)</f>
        <v>0</v>
      </c>
      <c r="AG1313" s="93">
        <f>IFERROR(VLOOKUP(P1313,'Վարկանիշային չափորոշիչներ'!$G$6:$GE$68,4,FALSE),0)</f>
        <v>0</v>
      </c>
      <c r="AH1313" s="93">
        <f>IFERROR(VLOOKUP(Q1313,'Վարկանիշային չափորոշիչներ'!$G$6:$GE$68,4,FALSE),0)</f>
        <v>0</v>
      </c>
      <c r="AI1313" s="93">
        <f>IFERROR(VLOOKUP(R1313,'Վարկանիշային չափորոշիչներ'!$G$6:$GE$68,4,FALSE),0)</f>
        <v>0</v>
      </c>
      <c r="AJ1313" s="93">
        <f>IFERROR(VLOOKUP(S1313,'Վարկանիշային չափորոշիչներ'!$G$6:$GE$68,4,FALSE),0)</f>
        <v>0</v>
      </c>
      <c r="AK1313" s="93">
        <f>IFERROR(VLOOKUP(T1313,'Վարկանիշային չափորոշիչներ'!$G$6:$GE$68,4,FALSE),0)</f>
        <v>0</v>
      </c>
      <c r="AL1313" s="93">
        <f>IFERROR(VLOOKUP(U1313,'Վարկանիշային չափորոշիչներ'!$G$6:$GE$68,4,FALSE),0)</f>
        <v>0</v>
      </c>
      <c r="AM1313" s="93">
        <f>IFERROR(VLOOKUP(V1313,'Վարկանիշային չափորոշիչներ'!$G$6:$GE$68,4,FALSE),0)</f>
        <v>0</v>
      </c>
      <c r="AN1313" s="93">
        <f t="shared" si="341"/>
        <v>0</v>
      </c>
    </row>
    <row r="1314" spans="1:40" outlineLevel="1">
      <c r="A1314" s="236">
        <v>1055</v>
      </c>
      <c r="B1314" s="283"/>
      <c r="C1314" s="366" t="s">
        <v>1356</v>
      </c>
      <c r="D1314" s="237">
        <f>SUM(D1315:D1316)</f>
        <v>0</v>
      </c>
      <c r="E1314" s="237">
        <f>SUM(E1315:E1316)</f>
        <v>0</v>
      </c>
      <c r="F1314" s="238">
        <f t="shared" ref="F1314:H1314" si="357">SUM(F1315:F1316)</f>
        <v>0</v>
      </c>
      <c r="G1314" s="238">
        <f t="shared" si="357"/>
        <v>0</v>
      </c>
      <c r="H1314" s="238">
        <f t="shared" si="357"/>
        <v>0</v>
      </c>
      <c r="I1314" s="114" t="s">
        <v>79</v>
      </c>
      <c r="J1314" s="114" t="s">
        <v>79</v>
      </c>
      <c r="K1314" s="114" t="s">
        <v>79</v>
      </c>
      <c r="L1314" s="114" t="s">
        <v>79</v>
      </c>
      <c r="M1314" s="114" t="s">
        <v>79</v>
      </c>
      <c r="N1314" s="114" t="s">
        <v>79</v>
      </c>
      <c r="O1314" s="114" t="s">
        <v>79</v>
      </c>
      <c r="P1314" s="114" t="s">
        <v>79</v>
      </c>
      <c r="Q1314" s="114" t="s">
        <v>79</v>
      </c>
      <c r="R1314" s="114" t="s">
        <v>79</v>
      </c>
      <c r="S1314" s="114" t="s">
        <v>79</v>
      </c>
      <c r="T1314" s="114" t="s">
        <v>79</v>
      </c>
      <c r="U1314" s="114" t="s">
        <v>79</v>
      </c>
      <c r="V1314" s="114" t="s">
        <v>79</v>
      </c>
      <c r="W1314" s="114" t="s">
        <v>79</v>
      </c>
      <c r="X1314" s="108"/>
      <c r="Y1314" s="108"/>
      <c r="Z1314" s="108"/>
      <c r="AA1314" s="108"/>
      <c r="AB1314" s="93">
        <f>IFERROR(VLOOKUP(K1314,'Վարկանիշային չափորոշիչներ'!$G$6:$GE$68,4,FALSE),0)</f>
        <v>0</v>
      </c>
      <c r="AC1314" s="93">
        <f>IFERROR(VLOOKUP(L1314,'Վարկանիշային չափորոշիչներ'!$G$6:$GE$68,4,FALSE),0)</f>
        <v>0</v>
      </c>
      <c r="AD1314" s="93">
        <f>IFERROR(VLOOKUP(M1314,'Վարկանիշային չափորոշիչներ'!$G$6:$GE$68,4,FALSE),0)</f>
        <v>0</v>
      </c>
      <c r="AE1314" s="93">
        <f>IFERROR(VLOOKUP(N1314,'Վարկանիշային չափորոշիչներ'!$G$6:$GE$68,4,FALSE),0)</f>
        <v>0</v>
      </c>
      <c r="AF1314" s="93">
        <f>IFERROR(VLOOKUP(O1314,'Վարկանիշային չափորոշիչներ'!$G$6:$GE$68,4,FALSE),0)</f>
        <v>0</v>
      </c>
      <c r="AG1314" s="93">
        <f>IFERROR(VLOOKUP(P1314,'Վարկանիշային չափորոշիչներ'!$G$6:$GE$68,4,FALSE),0)</f>
        <v>0</v>
      </c>
      <c r="AH1314" s="93">
        <f>IFERROR(VLOOKUP(Q1314,'Վարկանիշային չափորոշիչներ'!$G$6:$GE$68,4,FALSE),0)</f>
        <v>0</v>
      </c>
      <c r="AI1314" s="93">
        <f>IFERROR(VLOOKUP(R1314,'Վարկանիշային չափորոշիչներ'!$G$6:$GE$68,4,FALSE),0)</f>
        <v>0</v>
      </c>
      <c r="AJ1314" s="93">
        <f>IFERROR(VLOOKUP(S1314,'Վարկանիշային չափորոշիչներ'!$G$6:$GE$68,4,FALSE),0)</f>
        <v>0</v>
      </c>
      <c r="AK1314" s="93">
        <f>IFERROR(VLOOKUP(T1314,'Վարկանիշային չափորոշիչներ'!$G$6:$GE$68,4,FALSE),0)</f>
        <v>0</v>
      </c>
      <c r="AL1314" s="93">
        <f>IFERROR(VLOOKUP(U1314,'Վարկանիշային չափորոշիչներ'!$G$6:$GE$68,4,FALSE),0)</f>
        <v>0</v>
      </c>
      <c r="AM1314" s="93">
        <f>IFERROR(VLOOKUP(V1314,'Վարկանիշային չափորոշիչներ'!$G$6:$GE$68,4,FALSE),0)</f>
        <v>0</v>
      </c>
      <c r="AN1314" s="93">
        <f t="shared" si="341"/>
        <v>0</v>
      </c>
    </row>
    <row r="1315" spans="1:40" ht="24" outlineLevel="2">
      <c r="A1315" s="239">
        <v>1055</v>
      </c>
      <c r="B1315" s="239">
        <v>11001</v>
      </c>
      <c r="C1315" s="333" t="s">
        <v>1357</v>
      </c>
      <c r="D1315" s="247"/>
      <c r="E1315" s="247"/>
      <c r="F1315" s="241"/>
      <c r="G1315" s="242"/>
      <c r="H1315" s="242"/>
      <c r="I1315" s="112"/>
      <c r="J1315" s="112"/>
      <c r="K1315" s="94"/>
      <c r="L1315" s="94"/>
      <c r="M1315" s="94"/>
      <c r="N1315" s="94"/>
      <c r="O1315" s="94"/>
      <c r="P1315" s="94"/>
      <c r="Q1315" s="94"/>
      <c r="R1315" s="94"/>
      <c r="S1315" s="94"/>
      <c r="T1315" s="94"/>
      <c r="U1315" s="94"/>
      <c r="V1315" s="94"/>
      <c r="W1315" s="93">
        <f>AN1315</f>
        <v>0</v>
      </c>
      <c r="X1315" s="108"/>
      <c r="Y1315" s="108"/>
      <c r="Z1315" s="108"/>
      <c r="AA1315" s="108"/>
      <c r="AB1315" s="93">
        <f>IFERROR(VLOOKUP(K1315,'Վարկանիշային չափորոշիչներ'!$G$6:$GE$68,4,FALSE),0)</f>
        <v>0</v>
      </c>
      <c r="AC1315" s="93">
        <f>IFERROR(VLOOKUP(L1315,'Վարկանիշային չափորոշիչներ'!$G$6:$GE$68,4,FALSE),0)</f>
        <v>0</v>
      </c>
      <c r="AD1315" s="93">
        <f>IFERROR(VLOOKUP(M1315,'Վարկանիշային չափորոշիչներ'!$G$6:$GE$68,4,FALSE),0)</f>
        <v>0</v>
      </c>
      <c r="AE1315" s="93">
        <f>IFERROR(VLOOKUP(N1315,'Վարկանիշային չափորոշիչներ'!$G$6:$GE$68,4,FALSE),0)</f>
        <v>0</v>
      </c>
      <c r="AF1315" s="93">
        <f>IFERROR(VLOOKUP(O1315,'Վարկանիշային չափորոշիչներ'!$G$6:$GE$68,4,FALSE),0)</f>
        <v>0</v>
      </c>
      <c r="AG1315" s="93">
        <f>IFERROR(VLOOKUP(P1315,'Վարկանիշային չափորոշիչներ'!$G$6:$GE$68,4,FALSE),0)</f>
        <v>0</v>
      </c>
      <c r="AH1315" s="93">
        <f>IFERROR(VLOOKUP(Q1315,'Վարկանիշային չափորոշիչներ'!$G$6:$GE$68,4,FALSE),0)</f>
        <v>0</v>
      </c>
      <c r="AI1315" s="93">
        <f>IFERROR(VLOOKUP(R1315,'Վարկանիշային չափորոշիչներ'!$G$6:$GE$68,4,FALSE),0)</f>
        <v>0</v>
      </c>
      <c r="AJ1315" s="93">
        <f>IFERROR(VLOOKUP(S1315,'Վարկանիշային չափորոշիչներ'!$G$6:$GE$68,4,FALSE),0)</f>
        <v>0</v>
      </c>
      <c r="AK1315" s="93">
        <f>IFERROR(VLOOKUP(T1315,'Վարկանիշային չափորոշիչներ'!$G$6:$GE$68,4,FALSE),0)</f>
        <v>0</v>
      </c>
      <c r="AL1315" s="93">
        <f>IFERROR(VLOOKUP(U1315,'Վարկանիշային չափորոշիչներ'!$G$6:$GE$68,4,FALSE),0)</f>
        <v>0</v>
      </c>
      <c r="AM1315" s="93">
        <f>IFERROR(VLOOKUP(V1315,'Վարկանիշային չափորոշիչներ'!$G$6:$GE$68,4,FALSE),0)</f>
        <v>0</v>
      </c>
      <c r="AN1315" s="93">
        <f t="shared" si="341"/>
        <v>0</v>
      </c>
    </row>
    <row r="1316" spans="1:40" ht="24" outlineLevel="2">
      <c r="A1316" s="239">
        <v>1055</v>
      </c>
      <c r="B1316" s="239">
        <v>31001</v>
      </c>
      <c r="C1316" s="333" t="s">
        <v>1358</v>
      </c>
      <c r="D1316" s="247"/>
      <c r="E1316" s="247"/>
      <c r="F1316" s="241"/>
      <c r="G1316" s="242"/>
      <c r="H1316" s="242"/>
      <c r="I1316" s="112"/>
      <c r="J1316" s="112"/>
      <c r="K1316" s="94"/>
      <c r="L1316" s="94"/>
      <c r="M1316" s="94"/>
      <c r="N1316" s="94"/>
      <c r="O1316" s="94"/>
      <c r="P1316" s="94"/>
      <c r="Q1316" s="94"/>
      <c r="R1316" s="94"/>
      <c r="S1316" s="94"/>
      <c r="T1316" s="94"/>
      <c r="U1316" s="94"/>
      <c r="V1316" s="94"/>
      <c r="W1316" s="93">
        <f>AN1316</f>
        <v>0</v>
      </c>
      <c r="X1316" s="108"/>
      <c r="Y1316" s="108"/>
      <c r="Z1316" s="108"/>
      <c r="AA1316" s="108"/>
      <c r="AB1316" s="93">
        <f>IFERROR(VLOOKUP(K1316,'Վարկանիշային չափորոշիչներ'!$G$6:$GE$68,4,FALSE),0)</f>
        <v>0</v>
      </c>
      <c r="AC1316" s="93">
        <f>IFERROR(VLOOKUP(L1316,'Վարկանիշային չափորոշիչներ'!$G$6:$GE$68,4,FALSE),0)</f>
        <v>0</v>
      </c>
      <c r="AD1316" s="93">
        <f>IFERROR(VLOOKUP(M1316,'Վարկանիշային չափորոշիչներ'!$G$6:$GE$68,4,FALSE),0)</f>
        <v>0</v>
      </c>
      <c r="AE1316" s="93">
        <f>IFERROR(VLOOKUP(N1316,'Վարկանիշային չափորոշիչներ'!$G$6:$GE$68,4,FALSE),0)</f>
        <v>0</v>
      </c>
      <c r="AF1316" s="93">
        <f>IFERROR(VLOOKUP(O1316,'Վարկանիշային չափորոշիչներ'!$G$6:$GE$68,4,FALSE),0)</f>
        <v>0</v>
      </c>
      <c r="AG1316" s="93">
        <f>IFERROR(VLOOKUP(P1316,'Վարկանիշային չափորոշիչներ'!$G$6:$GE$68,4,FALSE),0)</f>
        <v>0</v>
      </c>
      <c r="AH1316" s="93">
        <f>IFERROR(VLOOKUP(Q1316,'Վարկանիշային չափորոշիչներ'!$G$6:$GE$68,4,FALSE),0)</f>
        <v>0</v>
      </c>
      <c r="AI1316" s="93">
        <f>IFERROR(VLOOKUP(R1316,'Վարկանիշային չափորոշիչներ'!$G$6:$GE$68,4,FALSE),0)</f>
        <v>0</v>
      </c>
      <c r="AJ1316" s="93">
        <f>IFERROR(VLOOKUP(S1316,'Վարկանիշային չափորոշիչներ'!$G$6:$GE$68,4,FALSE),0)</f>
        <v>0</v>
      </c>
      <c r="AK1316" s="93">
        <f>IFERROR(VLOOKUP(T1316,'Վարկանիշային չափորոշիչներ'!$G$6:$GE$68,4,FALSE),0)</f>
        <v>0</v>
      </c>
      <c r="AL1316" s="93">
        <f>IFERROR(VLOOKUP(U1316,'Վարկանիշային չափորոշիչներ'!$G$6:$GE$68,4,FALSE),0)</f>
        <v>0</v>
      </c>
      <c r="AM1316" s="93">
        <f>IFERROR(VLOOKUP(V1316,'Վարկանիշային չափորոշիչներ'!$G$6:$GE$68,4,FALSE),0)</f>
        <v>0</v>
      </c>
      <c r="AN1316" s="93">
        <f t="shared" si="341"/>
        <v>0</v>
      </c>
    </row>
    <row r="1317" spans="1:40">
      <c r="A1317" s="244" t="s">
        <v>0</v>
      </c>
      <c r="B1317" s="283"/>
      <c r="C1317" s="367" t="s">
        <v>1359</v>
      </c>
      <c r="D1317" s="245">
        <f>D1318+D1324+D1326</f>
        <v>0</v>
      </c>
      <c r="E1317" s="245">
        <f t="shared" ref="E1317:H1317" si="358">E1318+E1324+E1326</f>
        <v>0</v>
      </c>
      <c r="F1317" s="246">
        <f t="shared" si="358"/>
        <v>0</v>
      </c>
      <c r="G1317" s="246">
        <f t="shared" si="358"/>
        <v>0</v>
      </c>
      <c r="H1317" s="246">
        <f t="shared" si="358"/>
        <v>0</v>
      </c>
      <c r="I1317" s="113" t="s">
        <v>79</v>
      </c>
      <c r="J1317" s="113" t="s">
        <v>79</v>
      </c>
      <c r="K1317" s="113" t="s">
        <v>79</v>
      </c>
      <c r="L1317" s="113" t="s">
        <v>79</v>
      </c>
      <c r="M1317" s="113" t="s">
        <v>79</v>
      </c>
      <c r="N1317" s="113" t="s">
        <v>79</v>
      </c>
      <c r="O1317" s="113" t="s">
        <v>79</v>
      </c>
      <c r="P1317" s="113" t="s">
        <v>79</v>
      </c>
      <c r="Q1317" s="113" t="s">
        <v>79</v>
      </c>
      <c r="R1317" s="113" t="s">
        <v>79</v>
      </c>
      <c r="S1317" s="113" t="s">
        <v>79</v>
      </c>
      <c r="T1317" s="113" t="s">
        <v>79</v>
      </c>
      <c r="U1317" s="113" t="s">
        <v>79</v>
      </c>
      <c r="V1317" s="113" t="s">
        <v>79</v>
      </c>
      <c r="W1317" s="113" t="s">
        <v>79</v>
      </c>
      <c r="X1317" s="108"/>
      <c r="Y1317" s="108"/>
      <c r="Z1317" s="108"/>
      <c r="AA1317" s="108"/>
      <c r="AB1317" s="93">
        <f>IFERROR(VLOOKUP(K1317,'Վարկանիշային չափորոշիչներ'!$G$6:$GE$68,4,FALSE),0)</f>
        <v>0</v>
      </c>
      <c r="AC1317" s="93">
        <f>IFERROR(VLOOKUP(L1317,'Վարկանիշային չափորոշիչներ'!$G$6:$GE$68,4,FALSE),0)</f>
        <v>0</v>
      </c>
      <c r="AD1317" s="93">
        <f>IFERROR(VLOOKUP(M1317,'Վարկանիշային չափորոշիչներ'!$G$6:$GE$68,4,FALSE),0)</f>
        <v>0</v>
      </c>
      <c r="AE1317" s="93">
        <f>IFERROR(VLOOKUP(N1317,'Վարկանիշային չափորոշիչներ'!$G$6:$GE$68,4,FALSE),0)</f>
        <v>0</v>
      </c>
      <c r="AF1317" s="93">
        <f>IFERROR(VLOOKUP(O1317,'Վարկանիշային չափորոշիչներ'!$G$6:$GE$68,4,FALSE),0)</f>
        <v>0</v>
      </c>
      <c r="AG1317" s="93">
        <f>IFERROR(VLOOKUP(P1317,'Վարկանիշային չափորոշիչներ'!$G$6:$GE$68,4,FALSE),0)</f>
        <v>0</v>
      </c>
      <c r="AH1317" s="93">
        <f>IFERROR(VLOOKUP(Q1317,'Վարկանիշային չափորոշիչներ'!$G$6:$GE$68,4,FALSE),0)</f>
        <v>0</v>
      </c>
      <c r="AI1317" s="93">
        <f>IFERROR(VLOOKUP(R1317,'Վարկանիշային չափորոշիչներ'!$G$6:$GE$68,4,FALSE),0)</f>
        <v>0</v>
      </c>
      <c r="AJ1317" s="93">
        <f>IFERROR(VLOOKUP(S1317,'Վարկանիշային չափորոշիչներ'!$G$6:$GE$68,4,FALSE),0)</f>
        <v>0</v>
      </c>
      <c r="AK1317" s="93">
        <f>IFERROR(VLOOKUP(T1317,'Վարկանիշային չափորոշիչներ'!$G$6:$GE$68,4,FALSE),0)</f>
        <v>0</v>
      </c>
      <c r="AL1317" s="93">
        <f>IFERROR(VLOOKUP(U1317,'Վարկանիշային չափորոշիչներ'!$G$6:$GE$68,4,FALSE),0)</f>
        <v>0</v>
      </c>
      <c r="AM1317" s="93">
        <f>IFERROR(VLOOKUP(V1317,'Վարկանիշային չափորոշիչներ'!$G$6:$GE$68,4,FALSE),0)</f>
        <v>0</v>
      </c>
      <c r="AN1317" s="93">
        <f t="shared" si="341"/>
        <v>0</v>
      </c>
    </row>
    <row r="1318" spans="1:40" outlineLevel="1">
      <c r="A1318" s="236">
        <v>1139</v>
      </c>
      <c r="B1318" s="283"/>
      <c r="C1318" s="366" t="s">
        <v>1360</v>
      </c>
      <c r="D1318" s="329">
        <f t="shared" ref="D1318:E1318" si="359">SUM(D1319:D1323)</f>
        <v>0</v>
      </c>
      <c r="E1318" s="329">
        <f t="shared" si="359"/>
        <v>0</v>
      </c>
      <c r="F1318" s="330">
        <f t="shared" ref="F1318:H1318" si="360">SUM(F1319:F1323)</f>
        <v>0</v>
      </c>
      <c r="G1318" s="330">
        <f t="shared" si="360"/>
        <v>0</v>
      </c>
      <c r="H1318" s="330">
        <f t="shared" si="360"/>
        <v>0</v>
      </c>
      <c r="I1318" s="142" t="s">
        <v>79</v>
      </c>
      <c r="J1318" s="142" t="s">
        <v>79</v>
      </c>
      <c r="K1318" s="142" t="s">
        <v>79</v>
      </c>
      <c r="L1318" s="142" t="s">
        <v>79</v>
      </c>
      <c r="M1318" s="142" t="s">
        <v>79</v>
      </c>
      <c r="N1318" s="142" t="s">
        <v>79</v>
      </c>
      <c r="O1318" s="142" t="s">
        <v>79</v>
      </c>
      <c r="P1318" s="142" t="s">
        <v>79</v>
      </c>
      <c r="Q1318" s="142" t="s">
        <v>79</v>
      </c>
      <c r="R1318" s="142" t="s">
        <v>79</v>
      </c>
      <c r="S1318" s="142" t="s">
        <v>79</v>
      </c>
      <c r="T1318" s="142" t="s">
        <v>79</v>
      </c>
      <c r="U1318" s="142" t="s">
        <v>79</v>
      </c>
      <c r="V1318" s="142" t="s">
        <v>79</v>
      </c>
      <c r="W1318" s="114" t="s">
        <v>79</v>
      </c>
      <c r="X1318" s="108"/>
      <c r="Y1318" s="108"/>
      <c r="Z1318" s="108"/>
      <c r="AA1318" s="108"/>
      <c r="AB1318" s="93">
        <f>IFERROR(VLOOKUP(K1318,'Վարկանիշային չափորոշիչներ'!$G$6:$GE$68,4,FALSE),0)</f>
        <v>0</v>
      </c>
      <c r="AC1318" s="93">
        <f>IFERROR(VLOOKUP(L1318,'Վարկանիշային չափորոշիչներ'!$G$6:$GE$68,4,FALSE),0)</f>
        <v>0</v>
      </c>
      <c r="AD1318" s="93">
        <f>IFERROR(VLOOKUP(M1318,'Վարկանիշային չափորոշիչներ'!$G$6:$GE$68,4,FALSE),0)</f>
        <v>0</v>
      </c>
      <c r="AE1318" s="93">
        <f>IFERROR(VLOOKUP(N1318,'Վարկանիշային չափորոշիչներ'!$G$6:$GE$68,4,FALSE),0)</f>
        <v>0</v>
      </c>
      <c r="AF1318" s="93">
        <f>IFERROR(VLOOKUP(O1318,'Վարկանիշային չափորոշիչներ'!$G$6:$GE$68,4,FALSE),0)</f>
        <v>0</v>
      </c>
      <c r="AG1318" s="93">
        <f>IFERROR(VLOOKUP(P1318,'Վարկանիշային չափորոշիչներ'!$G$6:$GE$68,4,FALSE),0)</f>
        <v>0</v>
      </c>
      <c r="AH1318" s="93">
        <f>IFERROR(VLOOKUP(Q1318,'Վարկանիշային չափորոշիչներ'!$G$6:$GE$68,4,FALSE),0)</f>
        <v>0</v>
      </c>
      <c r="AI1318" s="93">
        <f>IFERROR(VLOOKUP(R1318,'Վարկանիշային չափորոշիչներ'!$G$6:$GE$68,4,FALSE),0)</f>
        <v>0</v>
      </c>
      <c r="AJ1318" s="93">
        <f>IFERROR(VLOOKUP(S1318,'Վարկանիշային չափորոշիչներ'!$G$6:$GE$68,4,FALSE),0)</f>
        <v>0</v>
      </c>
      <c r="AK1318" s="93">
        <f>IFERROR(VLOOKUP(T1318,'Վարկանիշային չափորոշիչներ'!$G$6:$GE$68,4,FALSE),0)</f>
        <v>0</v>
      </c>
      <c r="AL1318" s="93">
        <f>IFERROR(VLOOKUP(U1318,'Վարկանիշային չափորոշիչներ'!$G$6:$GE$68,4,FALSE),0)</f>
        <v>0</v>
      </c>
      <c r="AM1318" s="93">
        <f>IFERROR(VLOOKUP(V1318,'Վարկանիշային չափորոշիչներ'!$G$6:$GE$68,4,FALSE),0)</f>
        <v>0</v>
      </c>
      <c r="AN1318" s="93">
        <f t="shared" si="341"/>
        <v>0</v>
      </c>
    </row>
    <row r="1319" spans="1:40" outlineLevel="2">
      <c r="A1319" s="239">
        <v>1139</v>
      </c>
      <c r="B1319" s="239">
        <v>11001</v>
      </c>
      <c r="C1319" s="333" t="s">
        <v>1360</v>
      </c>
      <c r="D1319" s="240"/>
      <c r="E1319" s="240"/>
      <c r="F1319" s="241"/>
      <c r="G1319" s="242"/>
      <c r="H1319" s="242"/>
      <c r="I1319" s="112"/>
      <c r="J1319" s="112"/>
      <c r="K1319" s="94"/>
      <c r="L1319" s="94"/>
      <c r="M1319" s="94"/>
      <c r="N1319" s="94"/>
      <c r="O1319" s="94"/>
      <c r="P1319" s="94"/>
      <c r="Q1319" s="94"/>
      <c r="R1319" s="94"/>
      <c r="S1319" s="94"/>
      <c r="T1319" s="94"/>
      <c r="U1319" s="94"/>
      <c r="V1319" s="94"/>
      <c r="W1319" s="93">
        <f>AN1319</f>
        <v>0</v>
      </c>
      <c r="X1319" s="108"/>
      <c r="Y1319" s="108"/>
      <c r="Z1319" s="108"/>
      <c r="AA1319" s="108"/>
      <c r="AB1319" s="93">
        <f>IFERROR(VLOOKUP(K1319,'Վարկանիշային չափորոշիչներ'!$G$6:$GE$68,4,FALSE),0)</f>
        <v>0</v>
      </c>
      <c r="AC1319" s="93">
        <f>IFERROR(VLOOKUP(L1319,'Վարկանիշային չափորոշիչներ'!$G$6:$GE$68,4,FALSE),0)</f>
        <v>0</v>
      </c>
      <c r="AD1319" s="93">
        <f>IFERROR(VLOOKUP(M1319,'Վարկանիշային չափորոշիչներ'!$G$6:$GE$68,4,FALSE),0)</f>
        <v>0</v>
      </c>
      <c r="AE1319" s="93">
        <f>IFERROR(VLOOKUP(N1319,'Վարկանիշային չափորոշիչներ'!$G$6:$GE$68,4,FALSE),0)</f>
        <v>0</v>
      </c>
      <c r="AF1319" s="93">
        <f>IFERROR(VLOOKUP(O1319,'Վարկանիշային չափորոշիչներ'!$G$6:$GE$68,4,FALSE),0)</f>
        <v>0</v>
      </c>
      <c r="AG1319" s="93">
        <f>IFERROR(VLOOKUP(P1319,'Վարկանիշային չափորոշիչներ'!$G$6:$GE$68,4,FALSE),0)</f>
        <v>0</v>
      </c>
      <c r="AH1319" s="93">
        <f>IFERROR(VLOOKUP(Q1319,'Վարկանիշային չափորոշիչներ'!$G$6:$GE$68,4,FALSE),0)</f>
        <v>0</v>
      </c>
      <c r="AI1319" s="93">
        <f>IFERROR(VLOOKUP(R1319,'Վարկանիշային չափորոշիչներ'!$G$6:$GE$68,4,FALSE),0)</f>
        <v>0</v>
      </c>
      <c r="AJ1319" s="93">
        <f>IFERROR(VLOOKUP(S1319,'Վարկանիշային չափորոշիչներ'!$G$6:$GE$68,4,FALSE),0)</f>
        <v>0</v>
      </c>
      <c r="AK1319" s="93">
        <f>IFERROR(VLOOKUP(T1319,'Վարկանիշային չափորոշիչներ'!$G$6:$GE$68,4,FALSE),0)</f>
        <v>0</v>
      </c>
      <c r="AL1319" s="93">
        <f>IFERROR(VLOOKUP(U1319,'Վարկանիշային չափորոշիչներ'!$G$6:$GE$68,4,FALSE),0)</f>
        <v>0</v>
      </c>
      <c r="AM1319" s="93">
        <f>IFERROR(VLOOKUP(V1319,'Վարկանիշային չափորոշիչներ'!$G$6:$GE$68,4,FALSE),0)</f>
        <v>0</v>
      </c>
      <c r="AN1319" s="93">
        <f t="shared" si="341"/>
        <v>0</v>
      </c>
    </row>
    <row r="1320" spans="1:40" outlineLevel="2">
      <c r="A1320" s="239">
        <v>1139</v>
      </c>
      <c r="B1320" s="239">
        <v>11001</v>
      </c>
      <c r="C1320" s="333" t="s">
        <v>1361</v>
      </c>
      <c r="D1320" s="240"/>
      <c r="E1320" s="240"/>
      <c r="F1320" s="241"/>
      <c r="G1320" s="242"/>
      <c r="H1320" s="242"/>
      <c r="I1320" s="112"/>
      <c r="J1320" s="112"/>
      <c r="K1320" s="94"/>
      <c r="L1320" s="94"/>
      <c r="M1320" s="94"/>
      <c r="N1320" s="94"/>
      <c r="O1320" s="94"/>
      <c r="P1320" s="94"/>
      <c r="Q1320" s="94"/>
      <c r="R1320" s="94"/>
      <c r="S1320" s="94"/>
      <c r="T1320" s="94"/>
      <c r="U1320" s="94"/>
      <c r="V1320" s="94"/>
      <c r="W1320" s="93">
        <f>AN1320</f>
        <v>0</v>
      </c>
      <c r="X1320" s="108"/>
      <c r="Y1320" s="108"/>
      <c r="Z1320" s="108"/>
      <c r="AA1320" s="108"/>
      <c r="AB1320" s="93">
        <f>IFERROR(VLOOKUP(K1320,'Վարկանիշային չափորոշիչներ'!$G$6:$GE$68,4,FALSE),0)</f>
        <v>0</v>
      </c>
      <c r="AC1320" s="93">
        <f>IFERROR(VLOOKUP(L1320,'Վարկանիշային չափորոշիչներ'!$G$6:$GE$68,4,FALSE),0)</f>
        <v>0</v>
      </c>
      <c r="AD1320" s="93">
        <f>IFERROR(VLOOKUP(M1320,'Վարկանիշային չափորոշիչներ'!$G$6:$GE$68,4,FALSE),0)</f>
        <v>0</v>
      </c>
      <c r="AE1320" s="93">
        <f>IFERROR(VLOOKUP(N1320,'Վարկանիշային չափորոշիչներ'!$G$6:$GE$68,4,FALSE),0)</f>
        <v>0</v>
      </c>
      <c r="AF1320" s="93">
        <f>IFERROR(VLOOKUP(O1320,'Վարկանիշային չափորոշիչներ'!$G$6:$GE$68,4,FALSE),0)</f>
        <v>0</v>
      </c>
      <c r="AG1320" s="93">
        <f>IFERROR(VLOOKUP(P1320,'Վարկանիշային չափորոշիչներ'!$G$6:$GE$68,4,FALSE),0)</f>
        <v>0</v>
      </c>
      <c r="AH1320" s="93">
        <f>IFERROR(VLOOKUP(Q1320,'Վարկանիշային չափորոշիչներ'!$G$6:$GE$68,4,FALSE),0)</f>
        <v>0</v>
      </c>
      <c r="AI1320" s="93">
        <f>IFERROR(VLOOKUP(R1320,'Վարկանիշային չափորոշիչներ'!$G$6:$GE$68,4,FALSE),0)</f>
        <v>0</v>
      </c>
      <c r="AJ1320" s="93">
        <f>IFERROR(VLOOKUP(S1320,'Վարկանիշային չափորոշիչներ'!$G$6:$GE$68,4,FALSE),0)</f>
        <v>0</v>
      </c>
      <c r="AK1320" s="93">
        <f>IFERROR(VLOOKUP(T1320,'Վարկանիշային չափորոշիչներ'!$G$6:$GE$68,4,FALSE),0)</f>
        <v>0</v>
      </c>
      <c r="AL1320" s="93">
        <f>IFERROR(VLOOKUP(U1320,'Վարկանիշային չափորոշիչներ'!$G$6:$GE$68,4,FALSE),0)</f>
        <v>0</v>
      </c>
      <c r="AM1320" s="93">
        <f>IFERROR(VLOOKUP(V1320,'Վարկանիշային չափորոշիչներ'!$G$6:$GE$68,4,FALSE),0)</f>
        <v>0</v>
      </c>
      <c r="AN1320" s="93">
        <f t="shared" si="341"/>
        <v>0</v>
      </c>
    </row>
    <row r="1321" spans="1:40" outlineLevel="2">
      <c r="A1321" s="239">
        <v>1139</v>
      </c>
      <c r="B1321" s="239">
        <v>11001</v>
      </c>
      <c r="C1321" s="333" t="s">
        <v>1362</v>
      </c>
      <c r="D1321" s="240"/>
      <c r="E1321" s="240"/>
      <c r="F1321" s="241"/>
      <c r="G1321" s="242"/>
      <c r="H1321" s="242"/>
      <c r="I1321" s="112"/>
      <c r="J1321" s="112"/>
      <c r="K1321" s="94"/>
      <c r="L1321" s="94"/>
      <c r="M1321" s="94"/>
      <c r="N1321" s="94"/>
      <c r="O1321" s="94"/>
      <c r="P1321" s="94"/>
      <c r="Q1321" s="94"/>
      <c r="R1321" s="94"/>
      <c r="S1321" s="94"/>
      <c r="T1321" s="94"/>
      <c r="U1321" s="94"/>
      <c r="V1321" s="94"/>
      <c r="W1321" s="93">
        <f>AN1321</f>
        <v>0</v>
      </c>
      <c r="X1321" s="108"/>
      <c r="Y1321" s="108"/>
      <c r="Z1321" s="108"/>
      <c r="AA1321" s="108"/>
      <c r="AB1321" s="93">
        <f>IFERROR(VLOOKUP(K1321,'Վարկանիշային չափորոշիչներ'!$G$6:$GE$68,4,FALSE),0)</f>
        <v>0</v>
      </c>
      <c r="AC1321" s="93">
        <f>IFERROR(VLOOKUP(L1321,'Վարկանիշային չափորոշիչներ'!$G$6:$GE$68,4,FALSE),0)</f>
        <v>0</v>
      </c>
      <c r="AD1321" s="93">
        <f>IFERROR(VLOOKUP(M1321,'Վարկանիշային չափորոշիչներ'!$G$6:$GE$68,4,FALSE),0)</f>
        <v>0</v>
      </c>
      <c r="AE1321" s="93">
        <f>IFERROR(VLOOKUP(N1321,'Վարկանիշային չափորոշիչներ'!$G$6:$GE$68,4,FALSE),0)</f>
        <v>0</v>
      </c>
      <c r="AF1321" s="93">
        <f>IFERROR(VLOOKUP(O1321,'Վարկանիշային չափորոշիչներ'!$G$6:$GE$68,4,FALSE),0)</f>
        <v>0</v>
      </c>
      <c r="AG1321" s="93">
        <f>IFERROR(VLOOKUP(P1321,'Վարկանիշային չափորոշիչներ'!$G$6:$GE$68,4,FALSE),0)</f>
        <v>0</v>
      </c>
      <c r="AH1321" s="93">
        <f>IFERROR(VLOOKUP(Q1321,'Վարկանիշային չափորոշիչներ'!$G$6:$GE$68,4,FALSE),0)</f>
        <v>0</v>
      </c>
      <c r="AI1321" s="93">
        <f>IFERROR(VLOOKUP(R1321,'Վարկանիշային չափորոշիչներ'!$G$6:$GE$68,4,FALSE),0)</f>
        <v>0</v>
      </c>
      <c r="AJ1321" s="93">
        <f>IFERROR(VLOOKUP(S1321,'Վարկանիշային չափորոշիչներ'!$G$6:$GE$68,4,FALSE),0)</f>
        <v>0</v>
      </c>
      <c r="AK1321" s="93">
        <f>IFERROR(VLOOKUP(T1321,'Վարկանիշային չափորոշիչներ'!$G$6:$GE$68,4,FALSE),0)</f>
        <v>0</v>
      </c>
      <c r="AL1321" s="93">
        <f>IFERROR(VLOOKUP(U1321,'Վարկանիշային չափորոշիչներ'!$G$6:$GE$68,4,FALSE),0)</f>
        <v>0</v>
      </c>
      <c r="AM1321" s="93">
        <f>IFERROR(VLOOKUP(V1321,'Վարկանիշային չափորոշիչներ'!$G$6:$GE$68,4,FALSE),0)</f>
        <v>0</v>
      </c>
      <c r="AN1321" s="93">
        <f t="shared" si="341"/>
        <v>0</v>
      </c>
    </row>
    <row r="1322" spans="1:40" ht="36" outlineLevel="2">
      <c r="A1322" s="239">
        <v>1139</v>
      </c>
      <c r="B1322" s="239">
        <v>11001</v>
      </c>
      <c r="C1322" s="333" t="s">
        <v>1363</v>
      </c>
      <c r="D1322" s="240"/>
      <c r="E1322" s="240"/>
      <c r="F1322" s="241"/>
      <c r="G1322" s="241"/>
      <c r="H1322" s="241"/>
      <c r="I1322" s="112"/>
      <c r="J1322" s="112"/>
      <c r="K1322" s="94"/>
      <c r="L1322" s="94"/>
      <c r="M1322" s="94"/>
      <c r="N1322" s="94"/>
      <c r="O1322" s="94"/>
      <c r="P1322" s="94"/>
      <c r="Q1322" s="94"/>
      <c r="R1322" s="94"/>
      <c r="S1322" s="94"/>
      <c r="T1322" s="94"/>
      <c r="U1322" s="94"/>
      <c r="V1322" s="94"/>
      <c r="W1322" s="93">
        <f>AN1322</f>
        <v>0</v>
      </c>
      <c r="X1322" s="108"/>
      <c r="Y1322" s="108"/>
      <c r="Z1322" s="108"/>
      <c r="AA1322" s="108"/>
      <c r="AB1322" s="93">
        <f>IFERROR(VLOOKUP(K1322,'Վարկանիշային չափորոշիչներ'!$G$6:$GE$68,4,FALSE),0)</f>
        <v>0</v>
      </c>
      <c r="AC1322" s="93">
        <f>IFERROR(VLOOKUP(L1322,'Վարկանիշային չափորոշիչներ'!$G$6:$GE$68,4,FALSE),0)</f>
        <v>0</v>
      </c>
      <c r="AD1322" s="93">
        <f>IFERROR(VLOOKUP(M1322,'Վարկանիշային չափորոշիչներ'!$G$6:$GE$68,4,FALSE),0)</f>
        <v>0</v>
      </c>
      <c r="AE1322" s="93">
        <f>IFERROR(VLOOKUP(N1322,'Վարկանիշային չափորոշիչներ'!$G$6:$GE$68,4,FALSE),0)</f>
        <v>0</v>
      </c>
      <c r="AF1322" s="93">
        <f>IFERROR(VLOOKUP(O1322,'Վարկանիշային չափորոշիչներ'!$G$6:$GE$68,4,FALSE),0)</f>
        <v>0</v>
      </c>
      <c r="AG1322" s="93">
        <f>IFERROR(VLOOKUP(P1322,'Վարկանիշային չափորոշիչներ'!$G$6:$GE$68,4,FALSE),0)</f>
        <v>0</v>
      </c>
      <c r="AH1322" s="93">
        <f>IFERROR(VLOOKUP(Q1322,'Վարկանիշային չափորոշիչներ'!$G$6:$GE$68,4,FALSE),0)</f>
        <v>0</v>
      </c>
      <c r="AI1322" s="93">
        <f>IFERROR(VLOOKUP(R1322,'Վարկանիշային չափորոշիչներ'!$G$6:$GE$68,4,FALSE),0)</f>
        <v>0</v>
      </c>
      <c r="AJ1322" s="93">
        <f>IFERROR(VLOOKUP(S1322,'Վարկանիշային չափորոշիչներ'!$G$6:$GE$68,4,FALSE),0)</f>
        <v>0</v>
      </c>
      <c r="AK1322" s="93">
        <f>IFERROR(VLOOKUP(T1322,'Վարկանիշային չափորոշիչներ'!$G$6:$GE$68,4,FALSE),0)</f>
        <v>0</v>
      </c>
      <c r="AL1322" s="93">
        <f>IFERROR(VLOOKUP(U1322,'Վարկանիշային չափորոշիչներ'!$G$6:$GE$68,4,FALSE),0)</f>
        <v>0</v>
      </c>
      <c r="AM1322" s="93">
        <f>IFERROR(VLOOKUP(V1322,'Վարկանիշային չափորոշիչներ'!$G$6:$GE$68,4,FALSE),0)</f>
        <v>0</v>
      </c>
      <c r="AN1322" s="93">
        <f t="shared" si="341"/>
        <v>0</v>
      </c>
    </row>
    <row r="1323" spans="1:40" outlineLevel="2">
      <c r="A1323" s="239">
        <v>1139</v>
      </c>
      <c r="B1323" s="239">
        <v>11002</v>
      </c>
      <c r="C1323" s="333" t="s">
        <v>1364</v>
      </c>
      <c r="D1323" s="240"/>
      <c r="E1323" s="240"/>
      <c r="F1323" s="241"/>
      <c r="G1323" s="242"/>
      <c r="H1323" s="242"/>
      <c r="I1323" s="112"/>
      <c r="J1323" s="112"/>
      <c r="K1323" s="94"/>
      <c r="L1323" s="94"/>
      <c r="M1323" s="94"/>
      <c r="N1323" s="94"/>
      <c r="O1323" s="94"/>
      <c r="P1323" s="94"/>
      <c r="Q1323" s="94"/>
      <c r="R1323" s="94"/>
      <c r="S1323" s="94"/>
      <c r="T1323" s="94"/>
      <c r="U1323" s="94"/>
      <c r="V1323" s="94"/>
      <c r="W1323" s="93">
        <f>AN1323</f>
        <v>0</v>
      </c>
      <c r="X1323" s="108"/>
      <c r="Y1323" s="108"/>
      <c r="Z1323" s="108"/>
      <c r="AA1323" s="108"/>
      <c r="AB1323" s="93">
        <f>IFERROR(VLOOKUP(K1323,'Վարկանիշային չափորոշիչներ'!$G$6:$GE$68,4,FALSE),0)</f>
        <v>0</v>
      </c>
      <c r="AC1323" s="93">
        <f>IFERROR(VLOOKUP(L1323,'Վարկանիշային չափորոշիչներ'!$G$6:$GE$68,4,FALSE),0)</f>
        <v>0</v>
      </c>
      <c r="AD1323" s="93">
        <f>IFERROR(VLOOKUP(M1323,'Վարկանիշային չափորոշիչներ'!$G$6:$GE$68,4,FALSE),0)</f>
        <v>0</v>
      </c>
      <c r="AE1323" s="93">
        <f>IFERROR(VLOOKUP(N1323,'Վարկանիշային չափորոշիչներ'!$G$6:$GE$68,4,FALSE),0)</f>
        <v>0</v>
      </c>
      <c r="AF1323" s="93">
        <f>IFERROR(VLOOKUP(O1323,'Վարկանիշային չափորոշիչներ'!$G$6:$GE$68,4,FALSE),0)</f>
        <v>0</v>
      </c>
      <c r="AG1323" s="93">
        <f>IFERROR(VLOOKUP(P1323,'Վարկանիշային չափորոշիչներ'!$G$6:$GE$68,4,FALSE),0)</f>
        <v>0</v>
      </c>
      <c r="AH1323" s="93">
        <f>IFERROR(VLOOKUP(Q1323,'Վարկանիշային չափորոշիչներ'!$G$6:$GE$68,4,FALSE),0)</f>
        <v>0</v>
      </c>
      <c r="AI1323" s="93">
        <f>IFERROR(VLOOKUP(R1323,'Վարկանիշային չափորոշիչներ'!$G$6:$GE$68,4,FALSE),0)</f>
        <v>0</v>
      </c>
      <c r="AJ1323" s="93">
        <f>IFERROR(VLOOKUP(S1323,'Վարկանիշային չափորոշիչներ'!$G$6:$GE$68,4,FALSE),0)</f>
        <v>0</v>
      </c>
      <c r="AK1323" s="93">
        <f>IFERROR(VLOOKUP(T1323,'Վարկանիշային չափորոշիչներ'!$G$6:$GE$68,4,FALSE),0)</f>
        <v>0</v>
      </c>
      <c r="AL1323" s="93">
        <f>IFERROR(VLOOKUP(U1323,'Վարկանիշային չափորոշիչներ'!$G$6:$GE$68,4,FALSE),0)</f>
        <v>0</v>
      </c>
      <c r="AM1323" s="93">
        <f>IFERROR(VLOOKUP(V1323,'Վարկանիշային չափորոշիչներ'!$G$6:$GE$68,4,FALSE),0)</f>
        <v>0</v>
      </c>
      <c r="AN1323" s="93">
        <f t="shared" si="341"/>
        <v>0</v>
      </c>
    </row>
    <row r="1324" spans="1:40" ht="24" outlineLevel="1">
      <c r="A1324" s="236">
        <v>1185</v>
      </c>
      <c r="B1324" s="283"/>
      <c r="C1324" s="366" t="s">
        <v>1365</v>
      </c>
      <c r="D1324" s="237">
        <f>SUM(D1325:D1325)</f>
        <v>0</v>
      </c>
      <c r="E1324" s="237">
        <f>SUM(E1325:E1325)</f>
        <v>0</v>
      </c>
      <c r="F1324" s="238">
        <f t="shared" ref="F1324:H1324" si="361">SUM(F1325:F1325)</f>
        <v>0</v>
      </c>
      <c r="G1324" s="238">
        <f t="shared" si="361"/>
        <v>0</v>
      </c>
      <c r="H1324" s="238">
        <f t="shared" si="361"/>
        <v>0</v>
      </c>
      <c r="I1324" s="114" t="s">
        <v>79</v>
      </c>
      <c r="J1324" s="114" t="s">
        <v>79</v>
      </c>
      <c r="K1324" s="114" t="s">
        <v>79</v>
      </c>
      <c r="L1324" s="114" t="s">
        <v>79</v>
      </c>
      <c r="M1324" s="114" t="s">
        <v>79</v>
      </c>
      <c r="N1324" s="114" t="s">
        <v>79</v>
      </c>
      <c r="O1324" s="114" t="s">
        <v>79</v>
      </c>
      <c r="P1324" s="114" t="s">
        <v>79</v>
      </c>
      <c r="Q1324" s="114" t="s">
        <v>79</v>
      </c>
      <c r="R1324" s="114" t="s">
        <v>79</v>
      </c>
      <c r="S1324" s="114" t="s">
        <v>79</v>
      </c>
      <c r="T1324" s="114" t="s">
        <v>79</v>
      </c>
      <c r="U1324" s="114" t="s">
        <v>79</v>
      </c>
      <c r="V1324" s="114" t="s">
        <v>79</v>
      </c>
      <c r="W1324" s="114" t="s">
        <v>79</v>
      </c>
      <c r="X1324" s="108"/>
      <c r="Y1324" s="108"/>
      <c r="Z1324" s="108"/>
      <c r="AA1324" s="108"/>
      <c r="AB1324" s="93">
        <f>IFERROR(VLOOKUP(K1324,'Վարկանիշային չափորոշիչներ'!$G$6:$GE$68,4,FALSE),0)</f>
        <v>0</v>
      </c>
      <c r="AC1324" s="93">
        <f>IFERROR(VLOOKUP(L1324,'Վարկանիշային չափորոշիչներ'!$G$6:$GE$68,4,FALSE),0)</f>
        <v>0</v>
      </c>
      <c r="AD1324" s="93">
        <f>IFERROR(VLOOKUP(M1324,'Վարկանիշային չափորոշիչներ'!$G$6:$GE$68,4,FALSE),0)</f>
        <v>0</v>
      </c>
      <c r="AE1324" s="93">
        <f>IFERROR(VLOOKUP(N1324,'Վարկանիշային չափորոշիչներ'!$G$6:$GE$68,4,FALSE),0)</f>
        <v>0</v>
      </c>
      <c r="AF1324" s="93">
        <f>IFERROR(VLOOKUP(O1324,'Վարկանիշային չափորոշիչներ'!$G$6:$GE$68,4,FALSE),0)</f>
        <v>0</v>
      </c>
      <c r="AG1324" s="93">
        <f>IFERROR(VLOOKUP(P1324,'Վարկանիշային չափորոշիչներ'!$G$6:$GE$68,4,FALSE),0)</f>
        <v>0</v>
      </c>
      <c r="AH1324" s="93">
        <f>IFERROR(VLOOKUP(Q1324,'Վարկանիշային չափորոշիչներ'!$G$6:$GE$68,4,FALSE),0)</f>
        <v>0</v>
      </c>
      <c r="AI1324" s="93">
        <f>IFERROR(VLOOKUP(R1324,'Վարկանիշային չափորոշիչներ'!$G$6:$GE$68,4,FALSE),0)</f>
        <v>0</v>
      </c>
      <c r="AJ1324" s="93">
        <f>IFERROR(VLOOKUP(S1324,'Վարկանիշային չափորոշիչներ'!$G$6:$GE$68,4,FALSE),0)</f>
        <v>0</v>
      </c>
      <c r="AK1324" s="93">
        <f>IFERROR(VLOOKUP(T1324,'Վարկանիշային չափորոշիչներ'!$G$6:$GE$68,4,FALSE),0)</f>
        <v>0</v>
      </c>
      <c r="AL1324" s="93">
        <f>IFERROR(VLOOKUP(U1324,'Վարկանիշային չափորոշիչներ'!$G$6:$GE$68,4,FALSE),0)</f>
        <v>0</v>
      </c>
      <c r="AM1324" s="93">
        <f>IFERROR(VLOOKUP(V1324,'Վարկանիշային չափորոշիչներ'!$G$6:$GE$68,4,FALSE),0)</f>
        <v>0</v>
      </c>
      <c r="AN1324" s="93">
        <f t="shared" si="341"/>
        <v>0</v>
      </c>
    </row>
    <row r="1325" spans="1:40" outlineLevel="2">
      <c r="A1325" s="239">
        <v>1185</v>
      </c>
      <c r="B1325" s="239">
        <v>11001</v>
      </c>
      <c r="C1325" s="333" t="s">
        <v>1366</v>
      </c>
      <c r="D1325" s="240"/>
      <c r="E1325" s="240"/>
      <c r="F1325" s="242"/>
      <c r="G1325" s="242"/>
      <c r="H1325" s="242"/>
      <c r="I1325" s="112"/>
      <c r="J1325" s="112"/>
      <c r="K1325" s="94"/>
      <c r="L1325" s="94"/>
      <c r="M1325" s="94"/>
      <c r="N1325" s="94"/>
      <c r="O1325" s="94"/>
      <c r="P1325" s="94"/>
      <c r="Q1325" s="94"/>
      <c r="R1325" s="94"/>
      <c r="S1325" s="94"/>
      <c r="T1325" s="94"/>
      <c r="U1325" s="94"/>
      <c r="V1325" s="94"/>
      <c r="W1325" s="93">
        <f>AN1325</f>
        <v>0</v>
      </c>
      <c r="X1325" s="108"/>
      <c r="Y1325" s="108"/>
      <c r="Z1325" s="108"/>
      <c r="AA1325" s="108"/>
      <c r="AB1325" s="93">
        <f>IFERROR(VLOOKUP(K1325,'Վարկանիշային չափորոշիչներ'!$G$6:$GE$68,4,FALSE),0)</f>
        <v>0</v>
      </c>
      <c r="AC1325" s="93">
        <f>IFERROR(VLOOKUP(L1325,'Վարկանիշային չափորոշիչներ'!$G$6:$GE$68,4,FALSE),0)</f>
        <v>0</v>
      </c>
      <c r="AD1325" s="93">
        <f>IFERROR(VLOOKUP(M1325,'Վարկանիշային չափորոշիչներ'!$G$6:$GE$68,4,FALSE),0)</f>
        <v>0</v>
      </c>
      <c r="AE1325" s="93">
        <f>IFERROR(VLOOKUP(N1325,'Վարկանիշային չափորոշիչներ'!$G$6:$GE$68,4,FALSE),0)</f>
        <v>0</v>
      </c>
      <c r="AF1325" s="93">
        <f>IFERROR(VLOOKUP(O1325,'Վարկանիշային չափորոշիչներ'!$G$6:$GE$68,4,FALSE),0)</f>
        <v>0</v>
      </c>
      <c r="AG1325" s="93">
        <f>IFERROR(VLOOKUP(P1325,'Վարկանիշային չափորոշիչներ'!$G$6:$GE$68,4,FALSE),0)</f>
        <v>0</v>
      </c>
      <c r="AH1325" s="93">
        <f>IFERROR(VLOOKUP(Q1325,'Վարկանիշային չափորոշիչներ'!$G$6:$GE$68,4,FALSE),0)</f>
        <v>0</v>
      </c>
      <c r="AI1325" s="93">
        <f>IFERROR(VLOOKUP(R1325,'Վարկանիշային չափորոշիչներ'!$G$6:$GE$68,4,FALSE),0)</f>
        <v>0</v>
      </c>
      <c r="AJ1325" s="93">
        <f>IFERROR(VLOOKUP(S1325,'Վարկանիշային չափորոշիչներ'!$G$6:$GE$68,4,FALSE),0)</f>
        <v>0</v>
      </c>
      <c r="AK1325" s="93">
        <f>IFERROR(VLOOKUP(T1325,'Վարկանիշային չափորոշիչներ'!$G$6:$GE$68,4,FALSE),0)</f>
        <v>0</v>
      </c>
      <c r="AL1325" s="93">
        <f>IFERROR(VLOOKUP(U1325,'Վարկանիշային չափորոշիչներ'!$G$6:$GE$68,4,FALSE),0)</f>
        <v>0</v>
      </c>
      <c r="AM1325" s="93">
        <f>IFERROR(VLOOKUP(V1325,'Վարկանիշային չափորոշիչներ'!$G$6:$GE$68,4,FALSE),0)</f>
        <v>0</v>
      </c>
      <c r="AN1325" s="93">
        <f t="shared" si="341"/>
        <v>0</v>
      </c>
    </row>
    <row r="1326" spans="1:40" ht="36" outlineLevel="1">
      <c r="A1326" s="236">
        <v>1195</v>
      </c>
      <c r="B1326" s="283"/>
      <c r="C1326" s="366" t="s">
        <v>1367</v>
      </c>
      <c r="D1326" s="237">
        <f>SUM(D1327)</f>
        <v>0</v>
      </c>
      <c r="E1326" s="237">
        <f>SUM(E1327)</f>
        <v>0</v>
      </c>
      <c r="F1326" s="238">
        <f t="shared" ref="F1326:H1326" si="362">SUM(F1327)</f>
        <v>0</v>
      </c>
      <c r="G1326" s="238">
        <f t="shared" si="362"/>
        <v>0</v>
      </c>
      <c r="H1326" s="238">
        <f t="shared" si="362"/>
        <v>0</v>
      </c>
      <c r="I1326" s="114" t="s">
        <v>79</v>
      </c>
      <c r="J1326" s="114" t="s">
        <v>79</v>
      </c>
      <c r="K1326" s="114" t="s">
        <v>79</v>
      </c>
      <c r="L1326" s="114" t="s">
        <v>79</v>
      </c>
      <c r="M1326" s="114" t="s">
        <v>79</v>
      </c>
      <c r="N1326" s="114" t="s">
        <v>79</v>
      </c>
      <c r="O1326" s="114" t="s">
        <v>79</v>
      </c>
      <c r="P1326" s="114" t="s">
        <v>79</v>
      </c>
      <c r="Q1326" s="114" t="s">
        <v>79</v>
      </c>
      <c r="R1326" s="114" t="s">
        <v>79</v>
      </c>
      <c r="S1326" s="114" t="s">
        <v>79</v>
      </c>
      <c r="T1326" s="114" t="s">
        <v>79</v>
      </c>
      <c r="U1326" s="114" t="s">
        <v>79</v>
      </c>
      <c r="V1326" s="114" t="s">
        <v>79</v>
      </c>
      <c r="W1326" s="114" t="s">
        <v>79</v>
      </c>
      <c r="X1326" s="108"/>
      <c r="Y1326" s="108"/>
      <c r="Z1326" s="108"/>
      <c r="AA1326" s="108"/>
      <c r="AB1326" s="93">
        <f>IFERROR(VLOOKUP(K1326,'Վարկանիշային չափորոշիչներ'!$G$6:$GE$68,4,FALSE),0)</f>
        <v>0</v>
      </c>
      <c r="AC1326" s="93">
        <f>IFERROR(VLOOKUP(L1326,'Վարկանիշային չափորոշիչներ'!$G$6:$GE$68,4,FALSE),0)</f>
        <v>0</v>
      </c>
      <c r="AD1326" s="93">
        <f>IFERROR(VLOOKUP(M1326,'Վարկանիշային չափորոշիչներ'!$G$6:$GE$68,4,FALSE),0)</f>
        <v>0</v>
      </c>
      <c r="AE1326" s="93">
        <f>IFERROR(VLOOKUP(N1326,'Վարկանիշային չափորոշիչներ'!$G$6:$GE$68,4,FALSE),0)</f>
        <v>0</v>
      </c>
      <c r="AF1326" s="93">
        <f>IFERROR(VLOOKUP(O1326,'Վարկանիշային չափորոշիչներ'!$G$6:$GE$68,4,FALSE),0)</f>
        <v>0</v>
      </c>
      <c r="AG1326" s="93">
        <f>IFERROR(VLOOKUP(P1326,'Վարկանիշային չափորոշիչներ'!$G$6:$GE$68,4,FALSE),0)</f>
        <v>0</v>
      </c>
      <c r="AH1326" s="93">
        <f>IFERROR(VLOOKUP(Q1326,'Վարկանիշային չափորոշիչներ'!$G$6:$GE$68,4,FALSE),0)</f>
        <v>0</v>
      </c>
      <c r="AI1326" s="93">
        <f>IFERROR(VLOOKUP(R1326,'Վարկանիշային չափորոշիչներ'!$G$6:$GE$68,4,FALSE),0)</f>
        <v>0</v>
      </c>
      <c r="AJ1326" s="93">
        <f>IFERROR(VLOOKUP(S1326,'Վարկանիշային չափորոշիչներ'!$G$6:$GE$68,4,FALSE),0)</f>
        <v>0</v>
      </c>
      <c r="AK1326" s="93">
        <f>IFERROR(VLOOKUP(T1326,'Վարկանիշային չափորոշիչներ'!$G$6:$GE$68,4,FALSE),0)</f>
        <v>0</v>
      </c>
      <c r="AL1326" s="93">
        <f>IFERROR(VLOOKUP(U1326,'Վարկանիշային չափորոշիչներ'!$G$6:$GE$68,4,FALSE),0)</f>
        <v>0</v>
      </c>
      <c r="AM1326" s="93">
        <f>IFERROR(VLOOKUP(V1326,'Վարկանիշային չափորոշիչներ'!$G$6:$GE$68,4,FALSE),0)</f>
        <v>0</v>
      </c>
      <c r="AN1326" s="93">
        <f t="shared" si="341"/>
        <v>0</v>
      </c>
    </row>
    <row r="1327" spans="1:40" ht="48" outlineLevel="2">
      <c r="A1327" s="239">
        <v>1195</v>
      </c>
      <c r="B1327" s="239">
        <v>11001</v>
      </c>
      <c r="C1327" s="333" t="s">
        <v>1368</v>
      </c>
      <c r="D1327" s="240"/>
      <c r="E1327" s="240"/>
      <c r="F1327" s="242"/>
      <c r="G1327" s="242"/>
      <c r="H1327" s="242"/>
      <c r="I1327" s="112"/>
      <c r="J1327" s="112"/>
      <c r="K1327" s="94"/>
      <c r="L1327" s="94"/>
      <c r="M1327" s="94"/>
      <c r="N1327" s="94"/>
      <c r="O1327" s="94"/>
      <c r="P1327" s="94"/>
      <c r="Q1327" s="94"/>
      <c r="R1327" s="94"/>
      <c r="S1327" s="94"/>
      <c r="T1327" s="94"/>
      <c r="U1327" s="94"/>
      <c r="V1327" s="94"/>
      <c r="W1327" s="93">
        <f>AN1327</f>
        <v>0</v>
      </c>
      <c r="X1327" s="108"/>
      <c r="Y1327" s="108"/>
      <c r="Z1327" s="108"/>
      <c r="AA1327" s="108"/>
      <c r="AB1327" s="93">
        <f>IFERROR(VLOOKUP(K1327,'Վարկանիշային չափորոշիչներ'!$G$6:$GE$68,4,FALSE),0)</f>
        <v>0</v>
      </c>
      <c r="AC1327" s="93">
        <f>IFERROR(VLOOKUP(L1327,'Վարկանիշային չափորոշիչներ'!$G$6:$GE$68,4,FALSE),0)</f>
        <v>0</v>
      </c>
      <c r="AD1327" s="93">
        <f>IFERROR(VLOOKUP(M1327,'Վարկանիշային չափորոշիչներ'!$G$6:$GE$68,4,FALSE),0)</f>
        <v>0</v>
      </c>
      <c r="AE1327" s="93">
        <f>IFERROR(VLOOKUP(N1327,'Վարկանիշային չափորոշիչներ'!$G$6:$GE$68,4,FALSE),0)</f>
        <v>0</v>
      </c>
      <c r="AF1327" s="93">
        <f>IFERROR(VLOOKUP(O1327,'Վարկանիշային չափորոշիչներ'!$G$6:$GE$68,4,FALSE),0)</f>
        <v>0</v>
      </c>
      <c r="AG1327" s="93">
        <f>IFERROR(VLOOKUP(P1327,'Վարկանիշային չափորոշիչներ'!$G$6:$GE$68,4,FALSE),0)</f>
        <v>0</v>
      </c>
      <c r="AH1327" s="93">
        <f>IFERROR(VLOOKUP(Q1327,'Վարկանիշային չափորոշիչներ'!$G$6:$GE$68,4,FALSE),0)</f>
        <v>0</v>
      </c>
      <c r="AI1327" s="93">
        <f>IFERROR(VLOOKUP(R1327,'Վարկանիշային չափորոշիչներ'!$G$6:$GE$68,4,FALSE),0)</f>
        <v>0</v>
      </c>
      <c r="AJ1327" s="93">
        <f>IFERROR(VLOOKUP(S1327,'Վարկանիշային չափորոշիչներ'!$G$6:$GE$68,4,FALSE),0)</f>
        <v>0</v>
      </c>
      <c r="AK1327" s="93">
        <f>IFERROR(VLOOKUP(T1327,'Վարկանիշային չափորոշիչներ'!$G$6:$GE$68,4,FALSE),0)</f>
        <v>0</v>
      </c>
      <c r="AL1327" s="93">
        <f>IFERROR(VLOOKUP(U1327,'Վարկանիշային չափորոշիչներ'!$G$6:$GE$68,4,FALSE),0)</f>
        <v>0</v>
      </c>
      <c r="AM1327" s="93">
        <f>IFERROR(VLOOKUP(V1327,'Վարկանիշային չափորոշիչներ'!$G$6:$GE$68,4,FALSE),0)</f>
        <v>0</v>
      </c>
      <c r="AN1327" s="93">
        <f t="shared" si="341"/>
        <v>0</v>
      </c>
    </row>
    <row r="1328" spans="1:40">
      <c r="A1328" s="10"/>
      <c r="B1328" s="10"/>
      <c r="C1328" s="358"/>
      <c r="D1328" s="10"/>
      <c r="E1328" s="10"/>
      <c r="F1328" s="10"/>
      <c r="G1328" s="10"/>
      <c r="H1328" s="10"/>
      <c r="I1328" s="10"/>
      <c r="J1328" s="10"/>
      <c r="K1328" s="10" t="s">
        <v>1411</v>
      </c>
      <c r="L1328" s="10" t="s">
        <v>1411</v>
      </c>
      <c r="M1328" s="10" t="s">
        <v>1411</v>
      </c>
      <c r="N1328" s="10" t="s">
        <v>1411</v>
      </c>
      <c r="O1328" s="10" t="s">
        <v>1411</v>
      </c>
      <c r="P1328" s="10" t="s">
        <v>1411</v>
      </c>
      <c r="Q1328" s="10" t="s">
        <v>1411</v>
      </c>
      <c r="R1328" s="10" t="s">
        <v>1411</v>
      </c>
      <c r="S1328" s="10" t="s">
        <v>1411</v>
      </c>
      <c r="T1328" s="10" t="s">
        <v>1411</v>
      </c>
      <c r="U1328" s="10" t="s">
        <v>1411</v>
      </c>
      <c r="V1328" s="10" t="s">
        <v>1411</v>
      </c>
      <c r="W1328" s="10" t="s">
        <v>1411</v>
      </c>
    </row>
    <row r="1329" spans="1:10">
      <c r="A1329" s="10"/>
      <c r="B1329" s="10"/>
      <c r="C1329" s="358"/>
      <c r="D1329" s="10"/>
      <c r="E1329" s="10"/>
      <c r="F1329" s="10"/>
      <c r="G1329" s="10"/>
      <c r="H1329" s="10"/>
      <c r="I1329" s="10"/>
      <c r="J1329" s="10"/>
    </row>
    <row r="1330" spans="1:10">
      <c r="A1330" s="10"/>
      <c r="B1330" s="10"/>
      <c r="C1330" s="358"/>
      <c r="D1330" s="10"/>
      <c r="E1330" s="10"/>
      <c r="F1330" s="10"/>
      <c r="G1330" s="10"/>
      <c r="H1330" s="10"/>
      <c r="I1330" s="10"/>
      <c r="J1330" s="10"/>
    </row>
    <row r="1331" spans="1:10">
      <c r="A1331" s="10"/>
      <c r="B1331" s="10"/>
      <c r="C1331" s="358"/>
      <c r="D1331" s="10"/>
      <c r="E1331" s="10"/>
      <c r="F1331" s="10"/>
      <c r="G1331" s="10"/>
      <c r="H1331" s="10"/>
      <c r="I1331" s="10"/>
      <c r="J1331" s="10"/>
    </row>
    <row r="1332" spans="1:10">
      <c r="A1332" s="10"/>
      <c r="B1332" s="10"/>
      <c r="C1332" s="358"/>
      <c r="D1332" s="10"/>
      <c r="E1332" s="10"/>
      <c r="F1332" s="10"/>
      <c r="G1332" s="10"/>
      <c r="H1332" s="10"/>
      <c r="I1332" s="10"/>
      <c r="J1332" s="10"/>
    </row>
    <row r="1333" spans="1:10">
      <c r="A1333" s="10"/>
      <c r="B1333" s="10"/>
      <c r="C1333" s="358"/>
      <c r="D1333" s="10"/>
      <c r="E1333" s="10"/>
      <c r="F1333" s="10"/>
      <c r="G1333" s="10"/>
      <c r="H1333" s="10"/>
      <c r="I1333" s="10"/>
      <c r="J1333" s="10"/>
    </row>
    <row r="1334" spans="1:10">
      <c r="A1334" s="10"/>
      <c r="B1334" s="10"/>
      <c r="C1334" s="358"/>
      <c r="D1334" s="10"/>
      <c r="E1334" s="10"/>
      <c r="F1334" s="10"/>
      <c r="G1334" s="10"/>
      <c r="H1334" s="10"/>
      <c r="I1334" s="10"/>
      <c r="J1334" s="10"/>
    </row>
    <row r="1335" spans="1:10">
      <c r="A1335" s="10"/>
      <c r="B1335" s="10"/>
      <c r="C1335" s="358"/>
      <c r="D1335" s="10"/>
      <c r="E1335" s="10"/>
      <c r="F1335" s="10"/>
      <c r="G1335" s="10"/>
      <c r="H1335" s="10"/>
      <c r="I1335" s="10"/>
      <c r="J1335" s="10"/>
    </row>
    <row r="1336" spans="1:10">
      <c r="A1336" s="10"/>
      <c r="B1336" s="10"/>
      <c r="C1336" s="358"/>
      <c r="D1336" s="10"/>
      <c r="E1336" s="10"/>
      <c r="F1336" s="10"/>
      <c r="G1336" s="10"/>
      <c r="H1336" s="10"/>
      <c r="I1336" s="10"/>
      <c r="J1336" s="10"/>
    </row>
    <row r="1337" spans="1:10">
      <c r="A1337" s="10"/>
      <c r="B1337" s="10"/>
      <c r="C1337" s="358"/>
      <c r="D1337" s="10"/>
      <c r="E1337" s="10"/>
      <c r="F1337" s="10"/>
      <c r="G1337" s="10"/>
      <c r="H1337" s="10"/>
      <c r="I1337" s="10"/>
      <c r="J1337" s="10"/>
    </row>
    <row r="1338" spans="1:10">
      <c r="A1338" s="10"/>
      <c r="B1338" s="10"/>
      <c r="C1338" s="358"/>
      <c r="D1338" s="10"/>
      <c r="E1338" s="10"/>
      <c r="F1338" s="10"/>
      <c r="G1338" s="10"/>
      <c r="H1338" s="10"/>
      <c r="I1338" s="10"/>
      <c r="J1338" s="10"/>
    </row>
    <row r="1339" spans="1:10">
      <c r="A1339" s="10"/>
      <c r="B1339" s="10"/>
      <c r="C1339" s="358"/>
      <c r="D1339" s="10"/>
      <c r="E1339" s="10"/>
      <c r="F1339" s="10"/>
      <c r="G1339" s="10"/>
      <c r="H1339" s="10"/>
      <c r="I1339" s="10"/>
      <c r="J1339" s="10"/>
    </row>
    <row r="1340" spans="1:10">
      <c r="A1340" s="10"/>
      <c r="B1340" s="10"/>
      <c r="C1340" s="358"/>
      <c r="D1340" s="10"/>
      <c r="E1340" s="10"/>
      <c r="F1340" s="10"/>
      <c r="G1340" s="10"/>
      <c r="H1340" s="10"/>
      <c r="I1340" s="10"/>
      <c r="J1340" s="10"/>
    </row>
    <row r="1341" spans="1:10">
      <c r="A1341" s="10"/>
      <c r="B1341" s="10"/>
      <c r="C1341" s="358"/>
      <c r="D1341" s="10"/>
      <c r="E1341" s="10"/>
      <c r="F1341" s="10"/>
      <c r="G1341" s="10"/>
      <c r="H1341" s="10"/>
      <c r="I1341" s="10"/>
      <c r="J1341" s="10"/>
    </row>
    <row r="1342" spans="1:10">
      <c r="A1342" s="10"/>
      <c r="B1342" s="10"/>
      <c r="C1342" s="358"/>
      <c r="D1342" s="10"/>
      <c r="E1342" s="10"/>
      <c r="F1342" s="10"/>
      <c r="G1342" s="10"/>
      <c r="H1342" s="10"/>
      <c r="I1342" s="10"/>
      <c r="J1342" s="10"/>
    </row>
    <row r="1343" spans="1:10">
      <c r="A1343" s="10"/>
      <c r="B1343" s="10"/>
      <c r="C1343" s="358"/>
      <c r="D1343" s="10"/>
      <c r="E1343" s="10"/>
      <c r="F1343" s="10"/>
      <c r="G1343" s="10"/>
      <c r="H1343" s="10"/>
      <c r="I1343" s="10"/>
      <c r="J1343" s="10"/>
    </row>
    <row r="1344" spans="1:10">
      <c r="A1344" s="10"/>
      <c r="B1344" s="10"/>
      <c r="C1344" s="358"/>
      <c r="D1344" s="10"/>
      <c r="E1344" s="10"/>
      <c r="F1344" s="10"/>
      <c r="G1344" s="10"/>
      <c r="H1344" s="10"/>
      <c r="I1344" s="10"/>
      <c r="J1344" s="10"/>
    </row>
    <row r="1345" spans="1:83">
      <c r="A1345" s="10"/>
      <c r="B1345" s="10"/>
      <c r="C1345" s="358"/>
      <c r="D1345" s="10"/>
      <c r="E1345" s="10"/>
      <c r="F1345" s="10"/>
      <c r="G1345" s="10"/>
      <c r="H1345" s="10"/>
      <c r="I1345" s="10"/>
      <c r="J1345" s="10"/>
    </row>
    <row r="1346" spans="1:83">
      <c r="A1346" s="10"/>
      <c r="B1346" s="10"/>
      <c r="C1346" s="358"/>
      <c r="D1346" s="10"/>
      <c r="E1346" s="10"/>
      <c r="F1346" s="10"/>
      <c r="G1346" s="10"/>
      <c r="H1346" s="10"/>
      <c r="I1346" s="10"/>
      <c r="J1346" s="10"/>
    </row>
    <row r="1347" spans="1:83">
      <c r="A1347" s="10"/>
      <c r="B1347" s="10"/>
      <c r="C1347" s="358"/>
      <c r="D1347" s="10"/>
      <c r="E1347" s="10"/>
      <c r="F1347" s="10"/>
      <c r="G1347" s="10"/>
      <c r="H1347" s="10"/>
      <c r="I1347" s="10"/>
      <c r="J1347" s="10"/>
    </row>
    <row r="1348" spans="1:83">
      <c r="A1348" s="10"/>
      <c r="B1348" s="10"/>
      <c r="C1348" s="358"/>
      <c r="D1348" s="10"/>
      <c r="E1348" s="10"/>
      <c r="F1348" s="10"/>
      <c r="G1348" s="10"/>
      <c r="H1348" s="10"/>
      <c r="I1348" s="10"/>
      <c r="J1348" s="10"/>
    </row>
    <row r="1349" spans="1:83">
      <c r="A1349" s="10"/>
      <c r="B1349" s="10"/>
      <c r="C1349" s="358"/>
      <c r="D1349" s="10"/>
      <c r="E1349" s="10"/>
      <c r="F1349" s="10"/>
      <c r="G1349" s="10"/>
      <c r="H1349" s="10"/>
      <c r="I1349" s="10"/>
      <c r="J1349" s="10"/>
    </row>
    <row r="1350" spans="1:83">
      <c r="A1350" s="10"/>
      <c r="B1350" s="10"/>
      <c r="C1350" s="358"/>
      <c r="D1350" s="10"/>
      <c r="E1350" s="10"/>
      <c r="F1350" s="10"/>
      <c r="G1350" s="10"/>
      <c r="H1350" s="10"/>
      <c r="I1350" s="10"/>
      <c r="J1350" s="10"/>
    </row>
    <row r="1351" spans="1:83">
      <c r="A1351" s="10"/>
      <c r="B1351" s="10"/>
      <c r="C1351" s="358"/>
      <c r="D1351" s="10"/>
      <c r="E1351" s="10"/>
      <c r="F1351" s="10"/>
      <c r="G1351" s="10"/>
      <c r="H1351" s="10"/>
      <c r="I1351" s="10"/>
      <c r="J1351" s="10"/>
    </row>
    <row r="1352" spans="1:83">
      <c r="A1352" s="10"/>
      <c r="B1352" s="10"/>
      <c r="C1352" s="358"/>
      <c r="D1352" s="10"/>
      <c r="E1352" s="10"/>
      <c r="F1352" s="10"/>
      <c r="G1352" s="10"/>
      <c r="H1352" s="10"/>
      <c r="I1352" s="10"/>
      <c r="J1352" s="10"/>
    </row>
    <row r="1353" spans="1:83">
      <c r="A1353" s="10"/>
      <c r="B1353" s="10"/>
      <c r="C1353" s="358"/>
      <c r="D1353" s="10"/>
      <c r="E1353" s="10"/>
      <c r="F1353" s="10"/>
      <c r="G1353" s="10"/>
      <c r="H1353" s="10"/>
      <c r="I1353" s="10"/>
      <c r="J1353" s="10"/>
    </row>
    <row r="1354" spans="1:83">
      <c r="A1354" s="10"/>
      <c r="B1354" s="10"/>
      <c r="C1354" s="358"/>
      <c r="D1354" s="10"/>
      <c r="E1354" s="10"/>
      <c r="F1354" s="10"/>
      <c r="G1354" s="10"/>
      <c r="H1354" s="10"/>
      <c r="I1354" s="10"/>
      <c r="J1354" s="10"/>
    </row>
    <row r="1355" spans="1:83" s="9" customFormat="1">
      <c r="A1355" s="10"/>
      <c r="B1355" s="10"/>
      <c r="C1355" s="358"/>
      <c r="D1355" s="10"/>
      <c r="E1355" s="10"/>
      <c r="F1355" s="10"/>
      <c r="G1355" s="10"/>
      <c r="H1355" s="10"/>
      <c r="I1355" s="10"/>
      <c r="J1355" s="10"/>
      <c r="K1355" s="10"/>
      <c r="L1355" s="10"/>
      <c r="M1355" s="10"/>
      <c r="N1355" s="10"/>
      <c r="O1355" s="10"/>
      <c r="P1355" s="10"/>
      <c r="Q1355" s="10"/>
      <c r="R1355" s="10"/>
      <c r="S1355" s="10"/>
      <c r="T1355" s="10"/>
      <c r="U1355" s="10"/>
      <c r="V1355" s="10"/>
      <c r="W1355" s="10"/>
      <c r="X1355" s="10"/>
      <c r="Y1355" s="10"/>
      <c r="Z1355" s="10"/>
      <c r="AA1355" s="10"/>
      <c r="AB1355" s="10"/>
      <c r="AC1355" s="10"/>
      <c r="AD1355" s="10"/>
      <c r="AE1355" s="10"/>
      <c r="AF1355" s="10"/>
      <c r="AG1355" s="10"/>
      <c r="AH1355" s="10"/>
      <c r="AI1355" s="10"/>
      <c r="AJ1355" s="10"/>
      <c r="AK1355" s="10"/>
      <c r="AL1355" s="10"/>
      <c r="AM1355" s="10"/>
      <c r="AN1355" s="10"/>
      <c r="AO1355" s="10"/>
      <c r="AP1355" s="10"/>
      <c r="AQ1355" s="10"/>
      <c r="AR1355" s="10"/>
      <c r="AS1355" s="10"/>
      <c r="AT1355" s="10"/>
      <c r="AU1355" s="10"/>
      <c r="AV1355" s="10"/>
      <c r="AW1355" s="10"/>
      <c r="AX1355" s="10"/>
      <c r="AY1355" s="10"/>
      <c r="AZ1355" s="10"/>
      <c r="BA1355" s="10"/>
      <c r="BB1355" s="10"/>
      <c r="BC1355" s="10"/>
      <c r="BD1355" s="10"/>
      <c r="BE1355" s="10"/>
      <c r="BF1355" s="10"/>
      <c r="BG1355" s="10"/>
      <c r="BH1355" s="10"/>
      <c r="BI1355" s="10"/>
      <c r="BJ1355" s="10"/>
      <c r="BK1355" s="10"/>
      <c r="BL1355" s="10"/>
      <c r="BM1355" s="10"/>
      <c r="BN1355" s="10"/>
      <c r="BO1355" s="10"/>
      <c r="BP1355" s="10"/>
      <c r="BQ1355" s="10"/>
      <c r="BR1355" s="10"/>
      <c r="BS1355" s="10"/>
      <c r="BT1355" s="10"/>
      <c r="BU1355" s="10"/>
      <c r="BV1355" s="10"/>
      <c r="BW1355" s="10"/>
      <c r="BX1355" s="10"/>
      <c r="BY1355" s="10"/>
      <c r="BZ1355" s="10"/>
      <c r="CA1355" s="10"/>
      <c r="CB1355" s="10"/>
      <c r="CC1355" s="10"/>
      <c r="CD1355" s="10"/>
      <c r="CE1355" s="10"/>
    </row>
    <row r="1356" spans="1:83" s="9" customFormat="1">
      <c r="A1356" s="10"/>
      <c r="B1356" s="10"/>
      <c r="C1356" s="358"/>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row>
    <row r="1357" spans="1:83" s="9" customFormat="1">
      <c r="A1357" s="10"/>
      <c r="B1357" s="10"/>
      <c r="C1357" s="358"/>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row>
    <row r="1358" spans="1:83" s="9" customFormat="1">
      <c r="A1358" s="10"/>
      <c r="B1358" s="10"/>
      <c r="C1358" s="358"/>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row>
    <row r="1359" spans="1:83" s="9" customFormat="1">
      <c r="A1359" s="10"/>
      <c r="B1359" s="10"/>
      <c r="C1359" s="358"/>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row>
    <row r="1360" spans="1:83" s="9" customFormat="1">
      <c r="A1360" s="10"/>
      <c r="B1360" s="10"/>
      <c r="C1360" s="358"/>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row>
    <row r="1361" spans="1:83" s="9" customFormat="1">
      <c r="A1361" s="10"/>
      <c r="B1361" s="10"/>
      <c r="C1361" s="358"/>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row>
    <row r="1362" spans="1:83" s="9" customFormat="1">
      <c r="A1362" s="10"/>
      <c r="B1362" s="10"/>
      <c r="C1362" s="358"/>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row>
    <row r="1363" spans="1:83" s="9" customFormat="1">
      <c r="A1363" s="10"/>
      <c r="B1363" s="10"/>
      <c r="C1363" s="358"/>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row>
    <row r="1364" spans="1:83" s="9" customFormat="1">
      <c r="A1364" s="10"/>
      <c r="B1364" s="10"/>
      <c r="C1364" s="358"/>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row>
    <row r="1365" spans="1:83">
      <c r="A1365" s="10"/>
      <c r="B1365" s="10"/>
      <c r="C1365" s="358"/>
      <c r="D1365" s="10"/>
      <c r="E1365" s="10"/>
      <c r="F1365" s="10"/>
      <c r="G1365" s="10"/>
      <c r="H1365" s="10"/>
      <c r="I1365" s="10"/>
      <c r="J1365" s="10"/>
    </row>
    <row r="1366" spans="1:83">
      <c r="A1366" s="10"/>
      <c r="B1366" s="10"/>
      <c r="C1366" s="358"/>
      <c r="D1366" s="10"/>
      <c r="E1366" s="10"/>
      <c r="F1366" s="10"/>
      <c r="G1366" s="10"/>
      <c r="H1366" s="10"/>
      <c r="I1366" s="10"/>
      <c r="J1366" s="10"/>
    </row>
    <row r="1367" spans="1:83">
      <c r="A1367" s="10"/>
      <c r="B1367" s="10"/>
      <c r="C1367" s="358"/>
      <c r="D1367" s="10"/>
      <c r="E1367" s="10"/>
      <c r="F1367" s="10"/>
      <c r="G1367" s="10"/>
      <c r="H1367" s="10"/>
      <c r="I1367" s="10"/>
      <c r="J1367" s="10"/>
    </row>
    <row r="1368" spans="1:83">
      <c r="A1368" s="10"/>
      <c r="B1368" s="10"/>
      <c r="C1368" s="358"/>
      <c r="D1368" s="10"/>
      <c r="E1368" s="10"/>
      <c r="F1368" s="10"/>
      <c r="G1368" s="10"/>
      <c r="H1368" s="10"/>
      <c r="I1368" s="10"/>
      <c r="J1368" s="10"/>
    </row>
    <row r="1369" spans="1:83">
      <c r="A1369" s="10"/>
      <c r="B1369" s="10"/>
      <c r="C1369" s="358"/>
      <c r="D1369" s="10"/>
      <c r="E1369" s="10"/>
      <c r="F1369" s="10"/>
      <c r="G1369" s="10"/>
      <c r="H1369" s="10"/>
      <c r="I1369" s="10"/>
      <c r="J1369" s="10"/>
    </row>
    <row r="1370" spans="1:83">
      <c r="A1370" s="10"/>
      <c r="B1370" s="10"/>
      <c r="C1370" s="358"/>
      <c r="D1370" s="10"/>
      <c r="E1370" s="10"/>
      <c r="F1370" s="10"/>
      <c r="G1370" s="10"/>
      <c r="H1370" s="10"/>
      <c r="I1370" s="10"/>
      <c r="J1370" s="10"/>
    </row>
    <row r="1371" spans="1:83">
      <c r="A1371" s="10"/>
      <c r="B1371" s="10"/>
      <c r="C1371" s="358"/>
      <c r="D1371" s="10"/>
      <c r="E1371" s="10"/>
      <c r="F1371" s="10"/>
      <c r="G1371" s="10"/>
      <c r="H1371" s="10"/>
      <c r="I1371" s="10"/>
      <c r="J1371" s="10"/>
    </row>
    <row r="1372" spans="1:83">
      <c r="A1372" s="10"/>
      <c r="B1372" s="10"/>
      <c r="C1372" s="358"/>
      <c r="D1372" s="10"/>
      <c r="E1372" s="10"/>
      <c r="F1372" s="10"/>
      <c r="G1372" s="10"/>
      <c r="H1372" s="10"/>
      <c r="I1372" s="10"/>
      <c r="J1372" s="10"/>
    </row>
    <row r="1373" spans="1:83">
      <c r="A1373" s="10"/>
      <c r="B1373" s="10"/>
      <c r="C1373" s="358"/>
      <c r="D1373" s="10"/>
      <c r="E1373" s="10"/>
      <c r="F1373" s="10"/>
      <c r="G1373" s="10"/>
      <c r="H1373" s="10"/>
      <c r="I1373" s="10"/>
      <c r="J1373" s="10"/>
    </row>
    <row r="1374" spans="1:83">
      <c r="A1374" s="10"/>
      <c r="B1374" s="10"/>
      <c r="C1374" s="358"/>
      <c r="D1374" s="10"/>
      <c r="E1374" s="10"/>
      <c r="F1374" s="10"/>
      <c r="G1374" s="10"/>
      <c r="H1374" s="10"/>
      <c r="I1374" s="10"/>
      <c r="J1374" s="10"/>
    </row>
    <row r="1375" spans="1:83">
      <c r="A1375" s="10"/>
      <c r="B1375" s="10"/>
      <c r="C1375" s="358"/>
      <c r="D1375" s="10"/>
      <c r="E1375" s="10"/>
      <c r="F1375" s="10"/>
      <c r="G1375" s="10"/>
      <c r="H1375" s="10"/>
      <c r="I1375" s="10"/>
      <c r="J1375" s="10"/>
    </row>
    <row r="1376" spans="1:83">
      <c r="A1376" s="10"/>
      <c r="B1376" s="10"/>
      <c r="C1376" s="358"/>
      <c r="D1376" s="10"/>
      <c r="E1376" s="10"/>
      <c r="F1376" s="10"/>
      <c r="G1376" s="10"/>
      <c r="H1376" s="10"/>
      <c r="I1376" s="10"/>
      <c r="J1376" s="10"/>
    </row>
    <row r="1377" spans="1:10">
      <c r="A1377" s="10"/>
      <c r="B1377" s="10"/>
      <c r="C1377" s="358"/>
      <c r="D1377" s="10"/>
      <c r="E1377" s="10"/>
      <c r="F1377" s="10"/>
      <c r="G1377" s="10"/>
      <c r="H1377" s="10"/>
      <c r="I1377" s="10"/>
      <c r="J1377" s="10"/>
    </row>
    <row r="1378" spans="1:10">
      <c r="A1378" s="10"/>
      <c r="B1378" s="10"/>
      <c r="C1378" s="358"/>
      <c r="D1378" s="10"/>
      <c r="E1378" s="10"/>
      <c r="F1378" s="10"/>
      <c r="G1378" s="10"/>
      <c r="H1378" s="10"/>
      <c r="I1378" s="10"/>
      <c r="J1378" s="10"/>
    </row>
    <row r="1379" spans="1:10">
      <c r="A1379" s="10"/>
      <c r="B1379" s="10"/>
      <c r="C1379" s="358"/>
      <c r="D1379" s="10"/>
      <c r="E1379" s="10"/>
      <c r="F1379" s="10"/>
      <c r="G1379" s="10"/>
      <c r="H1379" s="10"/>
      <c r="I1379" s="10"/>
      <c r="J1379" s="10"/>
    </row>
    <row r="1380" spans="1:10">
      <c r="A1380" s="10"/>
      <c r="B1380" s="10"/>
      <c r="C1380" s="358"/>
      <c r="D1380" s="10"/>
      <c r="E1380" s="10"/>
      <c r="F1380" s="10"/>
      <c r="G1380" s="10"/>
      <c r="H1380" s="10"/>
      <c r="I1380" s="10"/>
      <c r="J1380" s="10"/>
    </row>
    <row r="1381" spans="1:10">
      <c r="A1381" s="10"/>
      <c r="B1381" s="10"/>
      <c r="C1381" s="358"/>
      <c r="D1381" s="10"/>
      <c r="E1381" s="10"/>
      <c r="F1381" s="10"/>
      <c r="G1381" s="10"/>
      <c r="H1381" s="10"/>
      <c r="I1381" s="10"/>
      <c r="J1381" s="10"/>
    </row>
    <row r="1382" spans="1:10">
      <c r="A1382" s="10"/>
      <c r="B1382" s="10"/>
      <c r="C1382" s="358"/>
      <c r="D1382" s="10"/>
      <c r="E1382" s="10"/>
      <c r="F1382" s="10"/>
      <c r="G1382" s="10"/>
      <c r="H1382" s="10"/>
      <c r="I1382" s="10"/>
      <c r="J1382" s="10"/>
    </row>
    <row r="1383" spans="1:10">
      <c r="A1383" s="10"/>
      <c r="B1383" s="10"/>
      <c r="C1383" s="358"/>
      <c r="D1383" s="10"/>
      <c r="E1383" s="10"/>
      <c r="F1383" s="10"/>
      <c r="G1383" s="10"/>
      <c r="H1383" s="10"/>
      <c r="I1383" s="10"/>
      <c r="J1383" s="10"/>
    </row>
    <row r="1384" spans="1:10">
      <c r="A1384" s="10"/>
      <c r="B1384" s="10"/>
      <c r="C1384" s="358"/>
      <c r="D1384" s="10"/>
      <c r="E1384" s="10"/>
      <c r="F1384" s="10"/>
      <c r="G1384" s="10"/>
      <c r="H1384" s="10"/>
      <c r="I1384" s="10"/>
      <c r="J1384" s="10"/>
    </row>
    <row r="1385" spans="1:10">
      <c r="A1385" s="10"/>
      <c r="B1385" s="10"/>
      <c r="C1385" s="358"/>
      <c r="D1385" s="10"/>
      <c r="E1385" s="10"/>
      <c r="F1385" s="10"/>
      <c r="G1385" s="10"/>
      <c r="H1385" s="10"/>
      <c r="I1385" s="10"/>
      <c r="J1385" s="10"/>
    </row>
    <row r="1386" spans="1:10">
      <c r="A1386" s="10"/>
      <c r="B1386" s="10"/>
      <c r="C1386" s="358"/>
      <c r="D1386" s="10"/>
      <c r="E1386" s="10"/>
      <c r="F1386" s="10"/>
      <c r="G1386" s="10"/>
      <c r="H1386" s="10"/>
      <c r="I1386" s="10"/>
      <c r="J1386" s="10"/>
    </row>
    <row r="1387" spans="1:10">
      <c r="A1387" s="10"/>
      <c r="B1387" s="10"/>
      <c r="C1387" s="358"/>
      <c r="D1387" s="10"/>
      <c r="E1387" s="10"/>
      <c r="F1387" s="10"/>
      <c r="G1387" s="10"/>
      <c r="H1387" s="10"/>
      <c r="I1387" s="10"/>
      <c r="J1387" s="10"/>
    </row>
    <row r="1388" spans="1:10">
      <c r="A1388" s="10"/>
      <c r="B1388" s="10"/>
      <c r="C1388" s="358"/>
      <c r="D1388" s="10"/>
      <c r="E1388" s="10"/>
      <c r="F1388" s="10"/>
      <c r="G1388" s="10"/>
      <c r="H1388" s="10"/>
      <c r="I1388" s="10"/>
      <c r="J1388" s="10"/>
    </row>
    <row r="1389" spans="1:10">
      <c r="A1389" s="10"/>
      <c r="B1389" s="10"/>
      <c r="C1389" s="358"/>
      <c r="D1389" s="10"/>
      <c r="E1389" s="10"/>
      <c r="F1389" s="10"/>
      <c r="G1389" s="10"/>
      <c r="H1389" s="10"/>
      <c r="I1389" s="10"/>
      <c r="J1389" s="10"/>
    </row>
    <row r="1390" spans="1:10">
      <c r="A1390" s="10"/>
      <c r="B1390" s="10"/>
      <c r="C1390" s="358"/>
      <c r="D1390" s="10"/>
      <c r="E1390" s="10"/>
      <c r="F1390" s="10"/>
      <c r="G1390" s="10"/>
      <c r="H1390" s="10"/>
      <c r="I1390" s="10"/>
      <c r="J1390" s="10"/>
    </row>
    <row r="1391" spans="1:10">
      <c r="A1391" s="10"/>
      <c r="B1391" s="10"/>
      <c r="C1391" s="358"/>
      <c r="D1391" s="10"/>
      <c r="E1391" s="10"/>
      <c r="F1391" s="10"/>
      <c r="G1391" s="10"/>
      <c r="H1391" s="10"/>
      <c r="I1391" s="10"/>
      <c r="J1391" s="10"/>
    </row>
    <row r="1392" spans="1:10">
      <c r="A1392" s="10"/>
      <c r="B1392" s="10"/>
      <c r="C1392" s="358"/>
      <c r="D1392" s="10"/>
      <c r="E1392" s="10"/>
      <c r="F1392" s="10"/>
      <c r="G1392" s="10"/>
      <c r="H1392" s="10"/>
      <c r="I1392" s="10"/>
      <c r="J1392" s="10"/>
    </row>
    <row r="1393" spans="1:10">
      <c r="A1393" s="10"/>
      <c r="B1393" s="10"/>
      <c r="C1393" s="358"/>
      <c r="D1393" s="10"/>
      <c r="E1393" s="10"/>
      <c r="F1393" s="10"/>
      <c r="G1393" s="10"/>
      <c r="H1393" s="10"/>
      <c r="I1393" s="10"/>
      <c r="J1393" s="10"/>
    </row>
    <row r="1394" spans="1:10">
      <c r="A1394" s="10"/>
      <c r="B1394" s="10"/>
      <c r="C1394" s="358"/>
      <c r="D1394" s="10"/>
      <c r="E1394" s="10"/>
      <c r="F1394" s="10"/>
      <c r="G1394" s="10"/>
      <c r="H1394" s="10"/>
      <c r="I1394" s="10"/>
      <c r="J1394" s="10"/>
    </row>
    <row r="1395" spans="1:10">
      <c r="A1395" s="10"/>
      <c r="B1395" s="10"/>
      <c r="C1395" s="358"/>
      <c r="D1395" s="10"/>
      <c r="E1395" s="10"/>
      <c r="F1395" s="10"/>
      <c r="G1395" s="10"/>
      <c r="H1395" s="10"/>
      <c r="I1395" s="10"/>
      <c r="J1395" s="10"/>
    </row>
    <row r="1396" spans="1:10">
      <c r="A1396" s="10"/>
      <c r="B1396" s="10"/>
      <c r="C1396" s="358"/>
      <c r="D1396" s="10"/>
      <c r="E1396" s="10"/>
      <c r="F1396" s="10"/>
      <c r="G1396" s="10"/>
      <c r="H1396" s="10"/>
      <c r="I1396" s="10"/>
      <c r="J1396" s="10"/>
    </row>
    <row r="1397" spans="1:10">
      <c r="A1397" s="10"/>
      <c r="B1397" s="10"/>
      <c r="C1397" s="358"/>
      <c r="D1397" s="10"/>
      <c r="E1397" s="10"/>
      <c r="F1397" s="10"/>
      <c r="G1397" s="10"/>
      <c r="H1397" s="10"/>
      <c r="I1397" s="10"/>
      <c r="J1397" s="10"/>
    </row>
    <row r="1398" spans="1:10">
      <c r="A1398" s="10"/>
      <c r="B1398" s="10"/>
      <c r="C1398" s="358"/>
      <c r="D1398" s="10"/>
      <c r="E1398" s="10"/>
      <c r="F1398" s="10"/>
      <c r="G1398" s="10"/>
      <c r="H1398" s="10"/>
      <c r="I1398" s="10"/>
      <c r="J1398" s="10"/>
    </row>
    <row r="1399" spans="1:10">
      <c r="A1399" s="10"/>
      <c r="B1399" s="10"/>
      <c r="C1399" s="358"/>
      <c r="D1399" s="10"/>
      <c r="E1399" s="10"/>
      <c r="F1399" s="10"/>
      <c r="G1399" s="10"/>
      <c r="H1399" s="10"/>
      <c r="I1399" s="10"/>
      <c r="J1399" s="10"/>
    </row>
    <row r="1400" spans="1:10">
      <c r="A1400" s="10"/>
      <c r="B1400" s="10"/>
      <c r="C1400" s="358"/>
      <c r="D1400" s="10"/>
      <c r="E1400" s="10"/>
      <c r="F1400" s="10"/>
      <c r="G1400" s="10"/>
      <c r="H1400" s="10"/>
      <c r="I1400" s="10"/>
      <c r="J1400" s="10"/>
    </row>
    <row r="1401" spans="1:10">
      <c r="A1401" s="10"/>
      <c r="B1401" s="10"/>
      <c r="C1401" s="358"/>
      <c r="D1401" s="10"/>
      <c r="E1401" s="10"/>
      <c r="F1401" s="10"/>
      <c r="G1401" s="10"/>
      <c r="H1401" s="10"/>
      <c r="I1401" s="10"/>
      <c r="J1401" s="10"/>
    </row>
    <row r="1402" spans="1:10">
      <c r="A1402" s="10"/>
      <c r="B1402" s="10"/>
      <c r="C1402" s="358"/>
      <c r="D1402" s="10"/>
      <c r="E1402" s="10"/>
      <c r="F1402" s="10"/>
      <c r="G1402" s="10"/>
      <c r="H1402" s="10"/>
      <c r="I1402" s="10"/>
      <c r="J1402" s="10"/>
    </row>
    <row r="1403" spans="1:10">
      <c r="A1403" s="10"/>
      <c r="B1403" s="10"/>
      <c r="C1403" s="358"/>
      <c r="D1403" s="10"/>
      <c r="E1403" s="10"/>
      <c r="F1403" s="10"/>
      <c r="G1403" s="10"/>
      <c r="H1403" s="10"/>
      <c r="I1403" s="10"/>
      <c r="J1403" s="10"/>
    </row>
    <row r="1404" spans="1:10">
      <c r="A1404" s="10"/>
      <c r="B1404" s="10"/>
      <c r="C1404" s="358"/>
      <c r="D1404" s="10"/>
      <c r="E1404" s="10"/>
      <c r="F1404" s="10"/>
      <c r="G1404" s="10"/>
      <c r="H1404" s="10"/>
      <c r="I1404" s="10"/>
      <c r="J1404" s="10"/>
    </row>
    <row r="1405" spans="1:10">
      <c r="A1405" s="10"/>
      <c r="B1405" s="10"/>
      <c r="C1405" s="358"/>
      <c r="D1405" s="10"/>
      <c r="E1405" s="10"/>
      <c r="F1405" s="10"/>
      <c r="G1405" s="10"/>
      <c r="H1405" s="10"/>
      <c r="I1405" s="10"/>
      <c r="J1405" s="10"/>
    </row>
    <row r="1406" spans="1:10">
      <c r="A1406" s="10"/>
      <c r="B1406" s="10"/>
      <c r="C1406" s="358"/>
      <c r="D1406" s="10"/>
      <c r="E1406" s="10"/>
      <c r="F1406" s="10"/>
      <c r="G1406" s="10"/>
      <c r="H1406" s="10"/>
      <c r="I1406" s="10"/>
      <c r="J1406" s="10"/>
    </row>
    <row r="1407" spans="1:10">
      <c r="A1407" s="10"/>
      <c r="B1407" s="10"/>
      <c r="C1407" s="358"/>
      <c r="D1407" s="10"/>
      <c r="E1407" s="10"/>
      <c r="F1407" s="10"/>
      <c r="G1407" s="10"/>
      <c r="H1407" s="10"/>
      <c r="I1407" s="10"/>
      <c r="J1407" s="10"/>
    </row>
    <row r="1408" spans="1:10">
      <c r="A1408" s="10"/>
      <c r="B1408" s="10"/>
      <c r="C1408" s="358"/>
      <c r="D1408" s="10"/>
      <c r="E1408" s="10"/>
      <c r="F1408" s="10"/>
      <c r="G1408" s="10"/>
      <c r="H1408" s="10"/>
      <c r="I1408" s="10"/>
      <c r="J1408" s="10"/>
    </row>
    <row r="1409" spans="1:10">
      <c r="A1409" s="10"/>
      <c r="B1409" s="10"/>
      <c r="C1409" s="358"/>
      <c r="D1409" s="10"/>
      <c r="E1409" s="10"/>
      <c r="F1409" s="10"/>
      <c r="G1409" s="10"/>
      <c r="H1409" s="10"/>
      <c r="I1409" s="10"/>
      <c r="J1409" s="10"/>
    </row>
    <row r="1410" spans="1:10">
      <c r="A1410" s="10"/>
      <c r="B1410" s="10"/>
      <c r="C1410" s="358"/>
      <c r="D1410" s="10"/>
      <c r="E1410" s="10"/>
      <c r="F1410" s="10"/>
      <c r="G1410" s="10"/>
      <c r="H1410" s="10"/>
      <c r="I1410" s="10"/>
      <c r="J1410" s="10"/>
    </row>
    <row r="1411" spans="1:10">
      <c r="A1411" s="10"/>
      <c r="B1411" s="10"/>
      <c r="C1411" s="358"/>
      <c r="D1411" s="10"/>
      <c r="E1411" s="10"/>
      <c r="F1411" s="10"/>
      <c r="G1411" s="10"/>
      <c r="H1411" s="10"/>
      <c r="I1411" s="10"/>
      <c r="J1411" s="10"/>
    </row>
    <row r="1412" spans="1:10">
      <c r="A1412" s="10"/>
      <c r="B1412" s="10"/>
      <c r="C1412" s="358"/>
      <c r="D1412" s="10"/>
      <c r="E1412" s="10"/>
      <c r="F1412" s="10"/>
      <c r="G1412" s="10"/>
      <c r="H1412" s="10"/>
      <c r="I1412" s="10"/>
      <c r="J1412" s="10"/>
    </row>
    <row r="1413" spans="1:10">
      <c r="A1413" s="10"/>
      <c r="B1413" s="10"/>
      <c r="C1413" s="358"/>
      <c r="D1413" s="10"/>
      <c r="E1413" s="10"/>
      <c r="F1413" s="10"/>
      <c r="G1413" s="10"/>
      <c r="H1413" s="10"/>
      <c r="I1413" s="10"/>
      <c r="J1413" s="10"/>
    </row>
    <row r="1414" spans="1:10">
      <c r="A1414" s="10"/>
      <c r="B1414" s="10"/>
      <c r="C1414" s="358"/>
      <c r="D1414" s="10"/>
      <c r="E1414" s="10"/>
      <c r="F1414" s="10"/>
      <c r="G1414" s="10"/>
      <c r="H1414" s="10"/>
      <c r="I1414" s="10"/>
      <c r="J1414" s="10"/>
    </row>
    <row r="1415" spans="1:10">
      <c r="A1415" s="10"/>
      <c r="B1415" s="10"/>
      <c r="C1415" s="358"/>
      <c r="D1415" s="10"/>
      <c r="E1415" s="10"/>
      <c r="F1415" s="10"/>
      <c r="G1415" s="10"/>
      <c r="H1415" s="10"/>
      <c r="I1415" s="10"/>
      <c r="J1415" s="10"/>
    </row>
    <row r="1416" spans="1:10">
      <c r="A1416" s="10"/>
      <c r="B1416" s="10"/>
      <c r="C1416" s="358"/>
      <c r="D1416" s="10"/>
      <c r="E1416" s="10"/>
      <c r="F1416" s="10"/>
      <c r="G1416" s="10"/>
      <c r="H1416" s="10"/>
      <c r="I1416" s="10"/>
      <c r="J1416" s="10"/>
    </row>
    <row r="1417" spans="1:10">
      <c r="A1417" s="10"/>
      <c r="B1417" s="10"/>
      <c r="C1417" s="358"/>
      <c r="D1417" s="10"/>
      <c r="E1417" s="10"/>
      <c r="F1417" s="10"/>
      <c r="G1417" s="10"/>
      <c r="H1417" s="10"/>
      <c r="I1417" s="10"/>
      <c r="J1417" s="10"/>
    </row>
    <row r="1418" spans="1:10">
      <c r="A1418" s="10"/>
      <c r="B1418" s="10"/>
      <c r="C1418" s="358"/>
      <c r="D1418" s="10"/>
      <c r="E1418" s="10"/>
      <c r="F1418" s="10"/>
      <c r="G1418" s="10"/>
      <c r="H1418" s="10"/>
      <c r="I1418" s="10"/>
      <c r="J1418" s="10"/>
    </row>
    <row r="1419" spans="1:10">
      <c r="A1419" s="10"/>
      <c r="B1419" s="10"/>
      <c r="C1419" s="358"/>
      <c r="D1419" s="10"/>
      <c r="E1419" s="10"/>
      <c r="F1419" s="10"/>
      <c r="G1419" s="10"/>
      <c r="H1419" s="10"/>
      <c r="I1419" s="10"/>
      <c r="J1419" s="10"/>
    </row>
    <row r="1420" spans="1:10">
      <c r="A1420" s="10"/>
      <c r="B1420" s="10"/>
      <c r="C1420" s="358"/>
      <c r="D1420" s="10"/>
      <c r="E1420" s="10"/>
      <c r="F1420" s="10"/>
      <c r="G1420" s="10"/>
      <c r="H1420" s="10"/>
      <c r="I1420" s="10"/>
      <c r="J1420" s="10"/>
    </row>
    <row r="1421" spans="1:10">
      <c r="A1421" s="10"/>
      <c r="B1421" s="10"/>
      <c r="C1421" s="358"/>
      <c r="D1421" s="10"/>
      <c r="E1421" s="10"/>
      <c r="F1421" s="10"/>
      <c r="G1421" s="10"/>
      <c r="H1421" s="10"/>
      <c r="I1421" s="10"/>
      <c r="J1421" s="10"/>
    </row>
    <row r="1422" spans="1:10">
      <c r="A1422" s="10"/>
      <c r="B1422" s="10"/>
      <c r="C1422" s="358"/>
      <c r="D1422" s="10"/>
      <c r="E1422" s="10"/>
      <c r="F1422" s="10"/>
      <c r="G1422" s="10"/>
      <c r="H1422" s="10"/>
      <c r="I1422" s="10"/>
      <c r="J1422" s="10"/>
    </row>
    <row r="1423" spans="1:10">
      <c r="A1423" s="10"/>
      <c r="B1423" s="10"/>
      <c r="C1423" s="358"/>
      <c r="D1423" s="10"/>
      <c r="E1423" s="10"/>
      <c r="F1423" s="10"/>
      <c r="G1423" s="10"/>
      <c r="H1423" s="10"/>
      <c r="I1423" s="10"/>
      <c r="J1423" s="10"/>
    </row>
    <row r="1424" spans="1:10">
      <c r="A1424" s="10"/>
      <c r="B1424" s="10"/>
      <c r="C1424" s="358"/>
      <c r="D1424" s="10"/>
      <c r="E1424" s="10"/>
      <c r="F1424" s="10"/>
      <c r="G1424" s="10"/>
      <c r="H1424" s="10"/>
      <c r="I1424" s="10"/>
      <c r="J1424" s="10"/>
    </row>
    <row r="1425" spans="1:10">
      <c r="A1425" s="10"/>
      <c r="B1425" s="10"/>
      <c r="C1425" s="358"/>
      <c r="D1425" s="10"/>
      <c r="E1425" s="10"/>
      <c r="F1425" s="10"/>
      <c r="G1425" s="10"/>
      <c r="H1425" s="10"/>
      <c r="I1425" s="10"/>
      <c r="J1425" s="10"/>
    </row>
    <row r="1426" spans="1:10">
      <c r="A1426" s="10"/>
      <c r="B1426" s="10"/>
      <c r="C1426" s="358"/>
      <c r="D1426" s="10"/>
      <c r="E1426" s="10"/>
      <c r="F1426" s="10"/>
      <c r="G1426" s="10"/>
      <c r="H1426" s="10"/>
      <c r="I1426" s="10"/>
      <c r="J1426" s="10"/>
    </row>
    <row r="1427" spans="1:10">
      <c r="A1427" s="10"/>
      <c r="B1427" s="10"/>
      <c r="C1427" s="358"/>
      <c r="D1427" s="10"/>
      <c r="E1427" s="10"/>
      <c r="F1427" s="10"/>
      <c r="G1427" s="10"/>
      <c r="H1427" s="10"/>
      <c r="I1427" s="10"/>
      <c r="J1427" s="10"/>
    </row>
    <row r="1428" spans="1:10">
      <c r="A1428" s="10"/>
      <c r="B1428" s="10"/>
      <c r="C1428" s="358"/>
      <c r="D1428" s="10"/>
      <c r="E1428" s="10"/>
      <c r="F1428" s="10"/>
      <c r="G1428" s="10"/>
      <c r="H1428" s="10"/>
      <c r="I1428" s="10"/>
      <c r="J1428" s="10"/>
    </row>
    <row r="1429" spans="1:10">
      <c r="A1429" s="10"/>
      <c r="B1429" s="10"/>
      <c r="C1429" s="358"/>
      <c r="D1429" s="10"/>
      <c r="E1429" s="10"/>
      <c r="F1429" s="10"/>
      <c r="G1429" s="10"/>
      <c r="H1429" s="10"/>
      <c r="I1429" s="10"/>
      <c r="J1429" s="10"/>
    </row>
    <row r="1430" spans="1:10">
      <c r="A1430" s="10"/>
      <c r="B1430" s="10"/>
      <c r="C1430" s="358"/>
      <c r="D1430" s="10"/>
      <c r="E1430" s="10"/>
      <c r="F1430" s="10"/>
      <c r="G1430" s="10"/>
      <c r="H1430" s="10"/>
      <c r="I1430" s="10"/>
      <c r="J1430" s="10"/>
    </row>
    <row r="1431" spans="1:10">
      <c r="A1431" s="10"/>
      <c r="B1431" s="10"/>
      <c r="C1431" s="358"/>
      <c r="D1431" s="10"/>
      <c r="E1431" s="10"/>
      <c r="F1431" s="10"/>
      <c r="G1431" s="10"/>
      <c r="H1431" s="10"/>
      <c r="I1431" s="10"/>
      <c r="J1431" s="10"/>
    </row>
    <row r="1432" spans="1:10">
      <c r="A1432" s="10"/>
      <c r="B1432" s="10"/>
      <c r="C1432" s="358"/>
      <c r="D1432" s="10"/>
      <c r="E1432" s="10"/>
      <c r="F1432" s="10"/>
      <c r="G1432" s="10"/>
      <c r="H1432" s="10"/>
      <c r="I1432" s="10"/>
      <c r="J1432" s="10"/>
    </row>
    <row r="1433" spans="1:10">
      <c r="A1433" s="10"/>
      <c r="B1433" s="10"/>
      <c r="C1433" s="358"/>
      <c r="D1433" s="10"/>
      <c r="E1433" s="10"/>
      <c r="F1433" s="10"/>
      <c r="G1433" s="10"/>
      <c r="H1433" s="10"/>
      <c r="I1433" s="10"/>
      <c r="J1433" s="10"/>
    </row>
    <row r="1434" spans="1:10">
      <c r="A1434" s="10"/>
      <c r="B1434" s="10"/>
      <c r="C1434" s="358"/>
      <c r="D1434" s="10"/>
      <c r="E1434" s="10"/>
      <c r="F1434" s="10"/>
      <c r="G1434" s="10"/>
      <c r="H1434" s="10"/>
      <c r="I1434" s="10"/>
      <c r="J1434" s="10"/>
    </row>
    <row r="1435" spans="1:10">
      <c r="A1435" s="10"/>
      <c r="B1435" s="10"/>
      <c r="C1435" s="358"/>
      <c r="D1435" s="10"/>
      <c r="E1435" s="10"/>
      <c r="F1435" s="10"/>
      <c r="G1435" s="10"/>
      <c r="H1435" s="10"/>
      <c r="I1435" s="10"/>
      <c r="J1435" s="10"/>
    </row>
    <row r="1436" spans="1:10">
      <c r="A1436" s="10"/>
      <c r="B1436" s="10"/>
      <c r="C1436" s="358"/>
      <c r="D1436" s="10"/>
      <c r="E1436" s="10"/>
      <c r="F1436" s="10"/>
      <c r="G1436" s="10"/>
      <c r="H1436" s="10"/>
      <c r="I1436" s="10"/>
      <c r="J1436" s="10"/>
    </row>
    <row r="1437" spans="1:10">
      <c r="A1437" s="10"/>
      <c r="B1437" s="10"/>
      <c r="C1437" s="358"/>
      <c r="D1437" s="10"/>
      <c r="E1437" s="10"/>
      <c r="F1437" s="10"/>
      <c r="G1437" s="10"/>
      <c r="H1437" s="10"/>
      <c r="I1437" s="10"/>
      <c r="J1437" s="10"/>
    </row>
    <row r="1438" spans="1:10">
      <c r="A1438" s="10"/>
      <c r="B1438" s="10"/>
      <c r="C1438" s="358"/>
      <c r="D1438" s="10"/>
      <c r="E1438" s="10"/>
      <c r="F1438" s="10"/>
      <c r="G1438" s="10"/>
      <c r="H1438" s="10"/>
      <c r="I1438" s="10"/>
      <c r="J1438" s="10"/>
    </row>
    <row r="1439" spans="1:10">
      <c r="A1439" s="10"/>
      <c r="B1439" s="10"/>
      <c r="C1439" s="358"/>
      <c r="D1439" s="10"/>
      <c r="E1439" s="10"/>
      <c r="F1439" s="10"/>
      <c r="G1439" s="10"/>
      <c r="H1439" s="10"/>
      <c r="I1439" s="10"/>
      <c r="J1439" s="10"/>
    </row>
    <row r="1440" spans="1:10">
      <c r="A1440" s="10"/>
      <c r="B1440" s="10"/>
      <c r="C1440" s="358"/>
      <c r="D1440" s="10"/>
      <c r="E1440" s="10"/>
      <c r="F1440" s="10"/>
      <c r="G1440" s="10"/>
      <c r="H1440" s="10"/>
      <c r="I1440" s="10"/>
      <c r="J1440" s="10"/>
    </row>
    <row r="1441" spans="1:10">
      <c r="A1441" s="10"/>
      <c r="B1441" s="10"/>
      <c r="C1441" s="358"/>
      <c r="D1441" s="10"/>
      <c r="E1441" s="10"/>
      <c r="F1441" s="10"/>
      <c r="G1441" s="10"/>
      <c r="H1441" s="10"/>
      <c r="I1441" s="10"/>
      <c r="J1441" s="10"/>
    </row>
    <row r="1442" spans="1:10">
      <c r="A1442" s="10"/>
      <c r="B1442" s="10"/>
      <c r="C1442" s="358"/>
      <c r="D1442" s="10"/>
      <c r="E1442" s="10"/>
      <c r="F1442" s="10"/>
      <c r="G1442" s="10"/>
      <c r="H1442" s="10"/>
      <c r="I1442" s="10"/>
      <c r="J1442" s="10"/>
    </row>
    <row r="1443" spans="1:10">
      <c r="A1443" s="10"/>
      <c r="B1443" s="10"/>
      <c r="C1443" s="358"/>
      <c r="D1443" s="10"/>
      <c r="E1443" s="10"/>
      <c r="F1443" s="10"/>
      <c r="G1443" s="10"/>
      <c r="H1443" s="10"/>
      <c r="I1443" s="10"/>
      <c r="J1443" s="10"/>
    </row>
    <row r="1444" spans="1:10">
      <c r="A1444" s="10"/>
      <c r="B1444" s="10"/>
      <c r="C1444" s="358"/>
      <c r="D1444" s="10"/>
      <c r="E1444" s="10"/>
      <c r="F1444" s="10"/>
      <c r="G1444" s="10"/>
      <c r="H1444" s="10"/>
      <c r="I1444" s="10"/>
      <c r="J1444" s="10"/>
    </row>
    <row r="1445" spans="1:10">
      <c r="A1445" s="10"/>
      <c r="B1445" s="10"/>
      <c r="C1445" s="358"/>
      <c r="D1445" s="10"/>
      <c r="E1445" s="10"/>
      <c r="F1445" s="10"/>
      <c r="G1445" s="10"/>
      <c r="H1445" s="10"/>
      <c r="I1445" s="10"/>
      <c r="J1445" s="10"/>
    </row>
    <row r="1446" spans="1:10">
      <c r="A1446" s="10"/>
      <c r="B1446" s="10"/>
      <c r="C1446" s="358"/>
      <c r="D1446" s="10"/>
      <c r="E1446" s="10"/>
      <c r="F1446" s="10"/>
      <c r="G1446" s="10"/>
      <c r="H1446" s="10"/>
      <c r="I1446" s="10"/>
      <c r="J1446" s="10"/>
    </row>
    <row r="1447" spans="1:10">
      <c r="A1447" s="10"/>
      <c r="B1447" s="10"/>
      <c r="C1447" s="358"/>
      <c r="D1447" s="10"/>
      <c r="E1447" s="10"/>
      <c r="F1447" s="10"/>
      <c r="G1447" s="10"/>
      <c r="H1447" s="10"/>
      <c r="I1447" s="10"/>
      <c r="J1447" s="10"/>
    </row>
    <row r="1448" spans="1:10">
      <c r="A1448" s="10"/>
      <c r="B1448" s="10"/>
      <c r="C1448" s="358"/>
      <c r="D1448" s="10"/>
      <c r="E1448" s="10"/>
      <c r="F1448" s="10"/>
      <c r="G1448" s="10"/>
      <c r="H1448" s="10"/>
      <c r="I1448" s="10"/>
      <c r="J1448" s="10"/>
    </row>
    <row r="1449" spans="1:10">
      <c r="A1449" s="10"/>
      <c r="B1449" s="10"/>
      <c r="C1449" s="358"/>
      <c r="D1449" s="10"/>
      <c r="E1449" s="10"/>
      <c r="F1449" s="10"/>
      <c r="G1449" s="10"/>
      <c r="H1449" s="10"/>
      <c r="I1449" s="10"/>
      <c r="J1449" s="10"/>
    </row>
    <row r="1450" spans="1:10">
      <c r="A1450" s="10"/>
      <c r="B1450" s="10"/>
      <c r="C1450" s="358"/>
      <c r="D1450" s="10"/>
      <c r="E1450" s="10"/>
      <c r="F1450" s="10"/>
      <c r="G1450" s="10"/>
      <c r="H1450" s="10"/>
      <c r="I1450" s="10"/>
      <c r="J1450" s="10"/>
    </row>
    <row r="1451" spans="1:10">
      <c r="A1451" s="10"/>
      <c r="B1451" s="10"/>
      <c r="C1451" s="358"/>
      <c r="D1451" s="10"/>
      <c r="E1451" s="10"/>
      <c r="F1451" s="10"/>
      <c r="G1451" s="10"/>
      <c r="H1451" s="10"/>
      <c r="I1451" s="10"/>
      <c r="J1451" s="10"/>
    </row>
    <row r="1452" spans="1:10">
      <c r="A1452" s="10"/>
      <c r="B1452" s="10"/>
      <c r="C1452" s="358"/>
      <c r="D1452" s="10"/>
      <c r="E1452" s="10"/>
      <c r="F1452" s="10"/>
      <c r="G1452" s="10"/>
      <c r="H1452" s="10"/>
      <c r="I1452" s="10"/>
      <c r="J1452" s="10"/>
    </row>
    <row r="1453" spans="1:10">
      <c r="A1453" s="10"/>
      <c r="B1453" s="10"/>
      <c r="C1453" s="358"/>
      <c r="D1453" s="10"/>
      <c r="E1453" s="10"/>
      <c r="F1453" s="10"/>
      <c r="G1453" s="10"/>
      <c r="H1453" s="10"/>
      <c r="I1453" s="10"/>
      <c r="J1453" s="10"/>
    </row>
    <row r="1454" spans="1:10">
      <c r="A1454" s="10"/>
      <c r="B1454" s="10"/>
      <c r="C1454" s="358"/>
      <c r="D1454" s="10"/>
      <c r="E1454" s="10"/>
      <c r="F1454" s="10"/>
      <c r="G1454" s="10"/>
      <c r="H1454" s="10"/>
      <c r="I1454" s="10"/>
      <c r="J1454" s="10"/>
    </row>
    <row r="1455" spans="1:10">
      <c r="A1455" s="10"/>
      <c r="B1455" s="10"/>
      <c r="C1455" s="358"/>
      <c r="D1455" s="10"/>
      <c r="E1455" s="10"/>
      <c r="F1455" s="10"/>
      <c r="G1455" s="10"/>
      <c r="H1455" s="10"/>
      <c r="I1455" s="10"/>
      <c r="J1455" s="10"/>
    </row>
    <row r="1456" spans="1:10">
      <c r="A1456" s="10"/>
      <c r="B1456" s="10"/>
      <c r="C1456" s="358"/>
      <c r="D1456" s="10"/>
      <c r="E1456" s="10"/>
      <c r="F1456" s="10"/>
      <c r="G1456" s="10"/>
      <c r="H1456" s="10"/>
      <c r="I1456" s="10"/>
      <c r="J1456" s="10"/>
    </row>
    <row r="1457" spans="1:10">
      <c r="A1457" s="10"/>
      <c r="B1457" s="10"/>
      <c r="C1457" s="358"/>
      <c r="D1457" s="10"/>
      <c r="E1457" s="10"/>
      <c r="F1457" s="10"/>
      <c r="G1457" s="10"/>
      <c r="H1457" s="10"/>
      <c r="I1457" s="10"/>
      <c r="J1457" s="10"/>
    </row>
    <row r="1458" spans="1:10">
      <c r="A1458" s="10"/>
      <c r="B1458" s="10"/>
      <c r="C1458" s="358"/>
      <c r="D1458" s="10"/>
      <c r="E1458" s="10"/>
      <c r="F1458" s="10"/>
      <c r="G1458" s="10"/>
      <c r="H1458" s="10"/>
      <c r="I1458" s="10"/>
      <c r="J1458" s="10"/>
    </row>
    <row r="1459" spans="1:10">
      <c r="A1459" s="10"/>
      <c r="B1459" s="10"/>
      <c r="C1459" s="358"/>
      <c r="D1459" s="10"/>
      <c r="E1459" s="10"/>
      <c r="F1459" s="10"/>
      <c r="G1459" s="10"/>
      <c r="H1459" s="10"/>
      <c r="I1459" s="10"/>
      <c r="J1459" s="10"/>
    </row>
    <row r="1460" spans="1:10">
      <c r="A1460" s="10"/>
      <c r="B1460" s="10"/>
      <c r="C1460" s="358"/>
      <c r="D1460" s="10"/>
      <c r="E1460" s="10"/>
      <c r="F1460" s="10"/>
      <c r="G1460" s="10"/>
      <c r="H1460" s="10"/>
      <c r="I1460" s="10"/>
      <c r="J1460" s="10"/>
    </row>
    <row r="1461" spans="1:10">
      <c r="A1461" s="10"/>
      <c r="B1461" s="10"/>
      <c r="C1461" s="358"/>
      <c r="D1461" s="10"/>
      <c r="E1461" s="10"/>
      <c r="F1461" s="10"/>
      <c r="G1461" s="10"/>
      <c r="H1461" s="10"/>
      <c r="I1461" s="10"/>
      <c r="J1461" s="10"/>
    </row>
    <row r="1462" spans="1:10">
      <c r="A1462" s="10"/>
      <c r="B1462" s="10"/>
      <c r="C1462" s="358"/>
      <c r="D1462" s="10"/>
      <c r="E1462" s="10"/>
      <c r="F1462" s="10"/>
      <c r="G1462" s="10"/>
      <c r="H1462" s="10"/>
      <c r="I1462" s="10"/>
      <c r="J1462" s="10"/>
    </row>
    <row r="1463" spans="1:10">
      <c r="A1463" s="10"/>
      <c r="B1463" s="10"/>
      <c r="C1463" s="358"/>
      <c r="D1463" s="10"/>
      <c r="E1463" s="10"/>
      <c r="F1463" s="10"/>
      <c r="G1463" s="10"/>
      <c r="H1463" s="10"/>
      <c r="I1463" s="10"/>
      <c r="J1463" s="10"/>
    </row>
    <row r="1464" spans="1:10">
      <c r="A1464" s="10"/>
      <c r="B1464" s="10"/>
      <c r="C1464" s="358"/>
      <c r="D1464" s="10"/>
      <c r="E1464" s="10"/>
      <c r="F1464" s="10"/>
      <c r="G1464" s="10"/>
      <c r="H1464" s="10"/>
      <c r="I1464" s="10"/>
      <c r="J1464" s="10"/>
    </row>
    <row r="1465" spans="1:10">
      <c r="A1465" s="10"/>
      <c r="B1465" s="10"/>
      <c r="C1465" s="358"/>
      <c r="D1465" s="10"/>
      <c r="E1465" s="10"/>
      <c r="F1465" s="10"/>
      <c r="G1465" s="10"/>
      <c r="H1465" s="10"/>
      <c r="I1465" s="10"/>
      <c r="J1465" s="10"/>
    </row>
    <row r="1466" spans="1:10">
      <c r="A1466" s="10"/>
      <c r="B1466" s="10"/>
      <c r="C1466" s="358"/>
      <c r="D1466" s="10"/>
      <c r="E1466" s="10"/>
      <c r="F1466" s="10"/>
      <c r="G1466" s="10"/>
      <c r="H1466" s="10"/>
      <c r="I1466" s="10"/>
      <c r="J1466" s="10"/>
    </row>
    <row r="1467" spans="1:10">
      <c r="A1467" s="10"/>
      <c r="B1467" s="10"/>
      <c r="C1467" s="358"/>
      <c r="D1467" s="10"/>
      <c r="E1467" s="10"/>
      <c r="F1467" s="10"/>
      <c r="G1467" s="10"/>
      <c r="H1467" s="10"/>
      <c r="I1467" s="10"/>
      <c r="J1467" s="10"/>
    </row>
    <row r="1468" spans="1:10">
      <c r="A1468" s="10"/>
      <c r="B1468" s="10"/>
      <c r="C1468" s="358"/>
      <c r="D1468" s="10"/>
      <c r="E1468" s="10"/>
      <c r="F1468" s="10"/>
      <c r="G1468" s="10"/>
      <c r="H1468" s="10"/>
      <c r="I1468" s="10"/>
      <c r="J1468" s="10"/>
    </row>
    <row r="1469" spans="1:10">
      <c r="A1469" s="10"/>
      <c r="B1469" s="10"/>
      <c r="C1469" s="358"/>
      <c r="D1469" s="10"/>
      <c r="E1469" s="10"/>
      <c r="F1469" s="10"/>
      <c r="G1469" s="10"/>
      <c r="H1469" s="10"/>
      <c r="I1469" s="10"/>
      <c r="J1469" s="10"/>
    </row>
    <row r="1470" spans="1:10">
      <c r="A1470" s="10"/>
      <c r="B1470" s="10"/>
      <c r="C1470" s="358"/>
      <c r="D1470" s="10"/>
      <c r="E1470" s="10"/>
      <c r="F1470" s="10"/>
      <c r="G1470" s="10"/>
      <c r="H1470" s="10"/>
      <c r="I1470" s="10"/>
      <c r="J1470" s="10"/>
    </row>
    <row r="1471" spans="1:10">
      <c r="A1471" s="10"/>
      <c r="B1471" s="10"/>
      <c r="C1471" s="358"/>
      <c r="D1471" s="10"/>
      <c r="E1471" s="10"/>
      <c r="F1471" s="10"/>
      <c r="G1471" s="10"/>
      <c r="H1471" s="10"/>
      <c r="I1471" s="10"/>
      <c r="J1471" s="10"/>
    </row>
    <row r="1472" spans="1:10">
      <c r="A1472" s="10"/>
      <c r="B1472" s="10"/>
      <c r="C1472" s="358"/>
      <c r="D1472" s="10"/>
      <c r="E1472" s="10"/>
      <c r="F1472" s="10"/>
      <c r="G1472" s="10"/>
      <c r="H1472" s="10"/>
      <c r="I1472" s="10"/>
      <c r="J1472" s="10"/>
    </row>
    <row r="1473" spans="1:10">
      <c r="A1473" s="10"/>
      <c r="B1473" s="10"/>
      <c r="C1473" s="358"/>
      <c r="D1473" s="10"/>
      <c r="E1473" s="10"/>
      <c r="F1473" s="10"/>
      <c r="G1473" s="10"/>
      <c r="H1473" s="10"/>
      <c r="I1473" s="10"/>
      <c r="J1473" s="10"/>
    </row>
    <row r="1474" spans="1:10">
      <c r="A1474" s="10"/>
      <c r="B1474" s="10"/>
      <c r="C1474" s="358"/>
      <c r="D1474" s="10"/>
      <c r="E1474" s="10"/>
      <c r="F1474" s="10"/>
      <c r="G1474" s="10"/>
      <c r="H1474" s="10"/>
      <c r="I1474" s="10"/>
      <c r="J1474" s="10"/>
    </row>
    <row r="1475" spans="1:10">
      <c r="A1475" s="10"/>
      <c r="B1475" s="10"/>
      <c r="C1475" s="358"/>
      <c r="D1475" s="10"/>
      <c r="E1475" s="10"/>
      <c r="F1475" s="10"/>
      <c r="G1475" s="10"/>
      <c r="H1475" s="10"/>
      <c r="I1475" s="10"/>
      <c r="J1475" s="10"/>
    </row>
    <row r="1476" spans="1:10">
      <c r="A1476" s="10"/>
      <c r="B1476" s="10"/>
      <c r="C1476" s="358"/>
      <c r="D1476" s="10"/>
      <c r="E1476" s="10"/>
      <c r="F1476" s="10"/>
      <c r="G1476" s="10"/>
      <c r="H1476" s="10"/>
      <c r="I1476" s="10"/>
      <c r="J1476" s="10"/>
    </row>
    <row r="1477" spans="1:10">
      <c r="A1477" s="10"/>
      <c r="B1477" s="10"/>
      <c r="C1477" s="358"/>
      <c r="D1477" s="10"/>
      <c r="E1477" s="10"/>
      <c r="F1477" s="10"/>
      <c r="G1477" s="10"/>
      <c r="H1477" s="10"/>
      <c r="I1477" s="10"/>
      <c r="J1477" s="10"/>
    </row>
    <row r="1478" spans="1:10">
      <c r="A1478" s="10"/>
      <c r="B1478" s="10"/>
      <c r="C1478" s="358"/>
      <c r="D1478" s="10"/>
      <c r="E1478" s="10"/>
      <c r="F1478" s="10"/>
      <c r="G1478" s="10"/>
      <c r="H1478" s="10"/>
      <c r="I1478" s="10"/>
      <c r="J1478" s="10"/>
    </row>
    <row r="1479" spans="1:10">
      <c r="A1479" s="10"/>
      <c r="B1479" s="10"/>
      <c r="C1479" s="358"/>
      <c r="D1479" s="10"/>
      <c r="E1479" s="10"/>
      <c r="F1479" s="10"/>
      <c r="G1479" s="10"/>
      <c r="H1479" s="10"/>
      <c r="I1479" s="10"/>
      <c r="J1479" s="10"/>
    </row>
    <row r="1480" spans="1:10">
      <c r="A1480" s="10"/>
      <c r="B1480" s="10"/>
      <c r="C1480" s="358"/>
      <c r="D1480" s="10"/>
      <c r="E1480" s="10"/>
      <c r="F1480" s="10"/>
      <c r="G1480" s="10"/>
      <c r="H1480" s="10"/>
      <c r="I1480" s="10"/>
      <c r="J1480" s="10"/>
    </row>
    <row r="1481" spans="1:10">
      <c r="A1481" s="10"/>
      <c r="B1481" s="10"/>
      <c r="C1481" s="358"/>
      <c r="D1481" s="10"/>
      <c r="E1481" s="10"/>
      <c r="F1481" s="10"/>
      <c r="G1481" s="10"/>
      <c r="H1481" s="10"/>
      <c r="I1481" s="10"/>
      <c r="J1481" s="10"/>
    </row>
    <row r="1482" spans="1:10">
      <c r="A1482" s="10"/>
      <c r="B1482" s="10"/>
      <c r="C1482" s="358"/>
      <c r="D1482" s="10"/>
      <c r="E1482" s="10"/>
      <c r="F1482" s="10"/>
      <c r="G1482" s="10"/>
      <c r="H1482" s="10"/>
      <c r="I1482" s="10"/>
      <c r="J1482" s="10"/>
    </row>
    <row r="1483" spans="1:10">
      <c r="A1483" s="10"/>
      <c r="B1483" s="10"/>
      <c r="C1483" s="358"/>
      <c r="D1483" s="10"/>
      <c r="E1483" s="10"/>
      <c r="F1483" s="10"/>
      <c r="G1483" s="10"/>
      <c r="H1483" s="10"/>
      <c r="I1483" s="10"/>
      <c r="J1483" s="10"/>
    </row>
    <row r="1484" spans="1:10">
      <c r="A1484" s="10"/>
      <c r="B1484" s="10"/>
      <c r="C1484" s="358"/>
      <c r="D1484" s="10"/>
      <c r="E1484" s="10"/>
      <c r="F1484" s="10"/>
      <c r="G1484" s="10"/>
      <c r="H1484" s="10"/>
      <c r="I1484" s="10"/>
      <c r="J1484" s="10"/>
    </row>
    <row r="1485" spans="1:10">
      <c r="A1485" s="10"/>
      <c r="B1485" s="10"/>
      <c r="C1485" s="358"/>
      <c r="D1485" s="10"/>
      <c r="E1485" s="10"/>
      <c r="F1485" s="10"/>
      <c r="G1485" s="10"/>
      <c r="H1485" s="10"/>
      <c r="I1485" s="10"/>
      <c r="J1485" s="10"/>
    </row>
    <row r="1486" spans="1:10">
      <c r="A1486" s="10"/>
      <c r="B1486" s="10"/>
      <c r="C1486" s="358"/>
      <c r="D1486" s="10"/>
      <c r="E1486" s="10"/>
      <c r="F1486" s="10"/>
      <c r="G1486" s="10"/>
      <c r="H1486" s="10"/>
      <c r="I1486" s="10"/>
      <c r="J1486" s="10"/>
    </row>
    <row r="1487" spans="1:10">
      <c r="A1487" s="10"/>
      <c r="B1487" s="10"/>
      <c r="C1487" s="358"/>
      <c r="D1487" s="10"/>
      <c r="E1487" s="10"/>
      <c r="F1487" s="10"/>
      <c r="G1487" s="10"/>
      <c r="H1487" s="10"/>
      <c r="I1487" s="10"/>
      <c r="J1487" s="10"/>
    </row>
    <row r="1488" spans="1:10">
      <c r="A1488" s="10"/>
      <c r="B1488" s="10"/>
      <c r="C1488" s="358"/>
      <c r="D1488" s="10"/>
      <c r="E1488" s="10"/>
      <c r="F1488" s="10"/>
      <c r="G1488" s="10"/>
      <c r="H1488" s="10"/>
      <c r="I1488" s="10"/>
      <c r="J1488" s="10"/>
    </row>
    <row r="1489" spans="1:10">
      <c r="A1489" s="10"/>
      <c r="B1489" s="10"/>
      <c r="C1489" s="358"/>
      <c r="D1489" s="10"/>
      <c r="E1489" s="10"/>
      <c r="F1489" s="10"/>
      <c r="G1489" s="10"/>
      <c r="H1489" s="10"/>
      <c r="I1489" s="10"/>
      <c r="J1489" s="10"/>
    </row>
    <row r="1490" spans="1:10">
      <c r="A1490" s="10"/>
      <c r="B1490" s="10"/>
      <c r="C1490" s="358"/>
      <c r="D1490" s="10"/>
      <c r="E1490" s="10"/>
      <c r="F1490" s="10"/>
      <c r="G1490" s="10"/>
      <c r="H1490" s="10"/>
      <c r="I1490" s="10"/>
      <c r="J1490" s="10"/>
    </row>
    <row r="1491" spans="1:10">
      <c r="A1491" s="10"/>
      <c r="B1491" s="10"/>
      <c r="C1491" s="358"/>
      <c r="D1491" s="10"/>
      <c r="E1491" s="10"/>
      <c r="F1491" s="10"/>
      <c r="G1491" s="10"/>
      <c r="H1491" s="10"/>
      <c r="I1491" s="10"/>
      <c r="J1491" s="10"/>
    </row>
    <row r="1492" spans="1:10">
      <c r="A1492" s="10"/>
      <c r="B1492" s="10"/>
      <c r="C1492" s="358"/>
      <c r="D1492" s="10"/>
      <c r="E1492" s="10"/>
      <c r="F1492" s="10"/>
      <c r="G1492" s="10"/>
      <c r="H1492" s="10"/>
      <c r="I1492" s="10"/>
      <c r="J1492" s="10"/>
    </row>
    <row r="1493" spans="1:10">
      <c r="A1493" s="10"/>
      <c r="B1493" s="10"/>
      <c r="C1493" s="358"/>
      <c r="D1493" s="10"/>
      <c r="E1493" s="10"/>
      <c r="F1493" s="10"/>
      <c r="G1493" s="10"/>
      <c r="H1493" s="10"/>
      <c r="I1493" s="10"/>
      <c r="J1493" s="10"/>
    </row>
    <row r="1494" spans="1:10">
      <c r="A1494" s="10"/>
      <c r="B1494" s="10"/>
      <c r="C1494" s="358"/>
      <c r="D1494" s="10"/>
      <c r="E1494" s="10"/>
      <c r="F1494" s="10"/>
      <c r="G1494" s="10"/>
      <c r="H1494" s="10"/>
      <c r="I1494" s="10"/>
      <c r="J1494" s="10"/>
    </row>
    <row r="1495" spans="1:10">
      <c r="A1495" s="10"/>
      <c r="B1495" s="10"/>
      <c r="C1495" s="358"/>
      <c r="D1495" s="10"/>
      <c r="E1495" s="10"/>
      <c r="F1495" s="10"/>
      <c r="G1495" s="10"/>
      <c r="H1495" s="10"/>
      <c r="I1495" s="10"/>
      <c r="J1495" s="10"/>
    </row>
    <row r="1496" spans="1:10">
      <c r="A1496" s="10"/>
      <c r="B1496" s="10"/>
      <c r="C1496" s="358"/>
      <c r="D1496" s="10"/>
      <c r="E1496" s="10"/>
      <c r="F1496" s="10"/>
      <c r="G1496" s="10"/>
      <c r="H1496" s="10"/>
      <c r="I1496" s="10"/>
      <c r="J1496" s="10"/>
    </row>
    <row r="1497" spans="1:10">
      <c r="A1497" s="10"/>
      <c r="B1497" s="10"/>
      <c r="C1497" s="358"/>
      <c r="D1497" s="10"/>
      <c r="E1497" s="10"/>
      <c r="F1497" s="10"/>
      <c r="G1497" s="10"/>
      <c r="H1497" s="10"/>
      <c r="I1497" s="10"/>
      <c r="J1497" s="10"/>
    </row>
    <row r="1498" spans="1:10">
      <c r="A1498" s="10"/>
      <c r="B1498" s="10"/>
      <c r="C1498" s="358"/>
      <c r="D1498" s="10"/>
      <c r="E1498" s="10"/>
      <c r="F1498" s="10"/>
      <c r="G1498" s="10"/>
      <c r="H1498" s="10"/>
      <c r="I1498" s="10"/>
      <c r="J1498" s="10"/>
    </row>
    <row r="1499" spans="1:10">
      <c r="A1499" s="10"/>
      <c r="B1499" s="10"/>
      <c r="C1499" s="358"/>
      <c r="D1499" s="10"/>
      <c r="E1499" s="10"/>
      <c r="F1499" s="10"/>
      <c r="G1499" s="10"/>
      <c r="H1499" s="10"/>
      <c r="I1499" s="10"/>
      <c r="J1499" s="10"/>
    </row>
    <row r="1500" spans="1:10">
      <c r="A1500" s="10"/>
      <c r="B1500" s="10"/>
      <c r="C1500" s="358"/>
      <c r="D1500" s="10"/>
      <c r="E1500" s="10"/>
      <c r="F1500" s="10"/>
      <c r="G1500" s="10"/>
      <c r="H1500" s="10"/>
      <c r="I1500" s="10"/>
      <c r="J1500" s="10"/>
    </row>
    <row r="1501" spans="1:10">
      <c r="A1501" s="10"/>
      <c r="B1501" s="10"/>
      <c r="C1501" s="358"/>
      <c r="D1501" s="10"/>
      <c r="E1501" s="10"/>
      <c r="F1501" s="10"/>
      <c r="G1501" s="10"/>
      <c r="H1501" s="10"/>
      <c r="I1501" s="10"/>
      <c r="J1501" s="10"/>
    </row>
    <row r="1502" spans="1:10">
      <c r="A1502" s="10"/>
      <c r="B1502" s="10"/>
      <c r="C1502" s="358"/>
      <c r="D1502" s="10"/>
      <c r="E1502" s="10"/>
      <c r="F1502" s="10"/>
      <c r="G1502" s="10"/>
      <c r="H1502" s="10"/>
      <c r="I1502" s="10"/>
      <c r="J1502" s="10"/>
    </row>
    <row r="1503" spans="1:10">
      <c r="A1503" s="10"/>
      <c r="B1503" s="10"/>
      <c r="C1503" s="358"/>
      <c r="D1503" s="10"/>
      <c r="E1503" s="10"/>
      <c r="F1503" s="10"/>
      <c r="G1503" s="10"/>
      <c r="H1503" s="10"/>
      <c r="I1503" s="10"/>
      <c r="J1503" s="10"/>
    </row>
    <row r="1504" spans="1:10">
      <c r="A1504" s="10"/>
      <c r="B1504" s="10"/>
      <c r="C1504" s="358"/>
      <c r="D1504" s="10"/>
      <c r="E1504" s="10"/>
      <c r="F1504" s="10"/>
      <c r="G1504" s="10"/>
      <c r="H1504" s="10"/>
      <c r="I1504" s="10"/>
      <c r="J1504" s="10"/>
    </row>
    <row r="1505" spans="1:10">
      <c r="A1505" s="10"/>
      <c r="B1505" s="10"/>
      <c r="C1505" s="358"/>
      <c r="D1505" s="10"/>
      <c r="E1505" s="10"/>
      <c r="F1505" s="10"/>
      <c r="G1505" s="10"/>
      <c r="H1505" s="10"/>
      <c r="I1505" s="10"/>
      <c r="J1505" s="10"/>
    </row>
    <row r="1506" spans="1:10">
      <c r="A1506" s="10"/>
      <c r="B1506" s="10"/>
      <c r="C1506" s="358"/>
      <c r="D1506" s="10"/>
      <c r="E1506" s="10"/>
      <c r="F1506" s="10"/>
      <c r="G1506" s="10"/>
      <c r="H1506" s="10"/>
      <c r="I1506" s="10"/>
      <c r="J1506" s="10"/>
    </row>
    <row r="1507" spans="1:10">
      <c r="A1507" s="10"/>
      <c r="B1507" s="10"/>
      <c r="C1507" s="358"/>
      <c r="D1507" s="10"/>
      <c r="E1507" s="10"/>
      <c r="F1507" s="10"/>
      <c r="G1507" s="10"/>
      <c r="H1507" s="10"/>
      <c r="I1507" s="10"/>
      <c r="J1507" s="10"/>
    </row>
    <row r="1508" spans="1:10">
      <c r="A1508" s="10"/>
      <c r="B1508" s="10"/>
      <c r="C1508" s="358"/>
      <c r="D1508" s="10"/>
      <c r="E1508" s="10"/>
      <c r="F1508" s="10"/>
      <c r="G1508" s="10"/>
      <c r="H1508" s="10"/>
      <c r="I1508" s="10"/>
      <c r="J1508" s="10"/>
    </row>
    <row r="1509" spans="1:10">
      <c r="A1509" s="10"/>
      <c r="B1509" s="10"/>
      <c r="C1509" s="358"/>
      <c r="D1509" s="10"/>
      <c r="E1509" s="10"/>
      <c r="F1509" s="10"/>
      <c r="G1509" s="10"/>
      <c r="H1509" s="10"/>
      <c r="I1509" s="10"/>
      <c r="J1509" s="10"/>
    </row>
    <row r="1510" spans="1:10">
      <c r="A1510" s="10"/>
      <c r="B1510" s="10"/>
      <c r="C1510" s="358"/>
      <c r="D1510" s="10"/>
      <c r="E1510" s="10"/>
      <c r="F1510" s="10"/>
      <c r="G1510" s="10"/>
      <c r="H1510" s="10"/>
      <c r="I1510" s="10"/>
      <c r="J1510" s="10"/>
    </row>
    <row r="1511" spans="1:10">
      <c r="A1511" s="10"/>
      <c r="B1511" s="10"/>
      <c r="C1511" s="358"/>
      <c r="D1511" s="10"/>
      <c r="E1511" s="10"/>
      <c r="F1511" s="10"/>
      <c r="G1511" s="10"/>
      <c r="H1511" s="10"/>
      <c r="I1511" s="10"/>
      <c r="J1511" s="10"/>
    </row>
    <row r="1512" spans="1:10">
      <c r="A1512" s="10"/>
      <c r="B1512" s="10"/>
      <c r="C1512" s="358"/>
      <c r="D1512" s="10"/>
      <c r="E1512" s="10"/>
      <c r="F1512" s="10"/>
      <c r="G1512" s="10"/>
      <c r="H1512" s="10"/>
      <c r="I1512" s="10"/>
      <c r="J1512" s="10"/>
    </row>
    <row r="1513" spans="1:10">
      <c r="A1513" s="10"/>
      <c r="B1513" s="10"/>
      <c r="C1513" s="358"/>
      <c r="D1513" s="10"/>
      <c r="E1513" s="10"/>
      <c r="F1513" s="10"/>
      <c r="G1513" s="10"/>
      <c r="H1513" s="10"/>
      <c r="I1513" s="10"/>
      <c r="J1513" s="10"/>
    </row>
    <row r="1514" spans="1:10">
      <c r="A1514" s="10"/>
      <c r="B1514" s="10"/>
      <c r="C1514" s="358"/>
      <c r="D1514" s="10"/>
      <c r="E1514" s="10"/>
      <c r="F1514" s="10"/>
      <c r="G1514" s="10"/>
      <c r="H1514" s="10"/>
      <c r="I1514" s="10"/>
      <c r="J1514" s="10"/>
    </row>
    <row r="1515" spans="1:10">
      <c r="A1515" s="10"/>
      <c r="B1515" s="10"/>
      <c r="C1515" s="358"/>
      <c r="D1515" s="10"/>
      <c r="E1515" s="10"/>
      <c r="F1515" s="10"/>
      <c r="G1515" s="10"/>
      <c r="H1515" s="10"/>
      <c r="I1515" s="10"/>
      <c r="J1515" s="10"/>
    </row>
    <row r="1516" spans="1:10">
      <c r="A1516" s="10"/>
      <c r="B1516" s="10"/>
      <c r="C1516" s="358"/>
      <c r="D1516" s="10"/>
      <c r="E1516" s="10"/>
      <c r="F1516" s="10"/>
      <c r="G1516" s="10"/>
      <c r="H1516" s="10"/>
      <c r="I1516" s="10"/>
      <c r="J1516" s="10"/>
    </row>
    <row r="1517" spans="1:10">
      <c r="A1517" s="10"/>
      <c r="B1517" s="10"/>
      <c r="C1517" s="358"/>
      <c r="D1517" s="10"/>
      <c r="E1517" s="10"/>
      <c r="F1517" s="10"/>
      <c r="G1517" s="10"/>
      <c r="H1517" s="10"/>
      <c r="I1517" s="10"/>
      <c r="J1517" s="10"/>
    </row>
    <row r="1518" spans="1:10">
      <c r="A1518" s="10"/>
      <c r="B1518" s="10"/>
      <c r="C1518" s="358"/>
      <c r="D1518" s="10"/>
      <c r="E1518" s="10"/>
      <c r="F1518" s="10"/>
      <c r="G1518" s="10"/>
      <c r="H1518" s="10"/>
      <c r="I1518" s="10"/>
      <c r="J1518" s="10"/>
    </row>
    <row r="1519" spans="1:10">
      <c r="A1519" s="10"/>
      <c r="B1519" s="10"/>
      <c r="C1519" s="358"/>
      <c r="D1519" s="10"/>
      <c r="E1519" s="10"/>
      <c r="F1519" s="10"/>
      <c r="G1519" s="10"/>
      <c r="H1519" s="10"/>
      <c r="I1519" s="10"/>
      <c r="J1519" s="10"/>
    </row>
    <row r="1520" spans="1:10">
      <c r="A1520" s="10"/>
      <c r="B1520" s="10"/>
      <c r="C1520" s="358"/>
      <c r="D1520" s="10"/>
      <c r="E1520" s="10"/>
      <c r="F1520" s="10"/>
      <c r="G1520" s="10"/>
      <c r="H1520" s="10"/>
      <c r="I1520" s="10"/>
      <c r="J1520" s="10"/>
    </row>
    <row r="1521" spans="1:10">
      <c r="A1521" s="10"/>
      <c r="B1521" s="10"/>
      <c r="C1521" s="358"/>
      <c r="D1521" s="10"/>
      <c r="E1521" s="10"/>
      <c r="F1521" s="10"/>
      <c r="G1521" s="10"/>
      <c r="H1521" s="10"/>
      <c r="I1521" s="10"/>
      <c r="J1521" s="10"/>
    </row>
    <row r="1522" spans="1:10">
      <c r="A1522" s="10"/>
      <c r="B1522" s="10"/>
      <c r="C1522" s="358"/>
      <c r="D1522" s="10"/>
      <c r="E1522" s="10"/>
      <c r="F1522" s="10"/>
      <c r="G1522" s="10"/>
      <c r="H1522" s="10"/>
      <c r="I1522" s="10"/>
      <c r="J1522" s="10"/>
    </row>
    <row r="1523" spans="1:10">
      <c r="A1523" s="10"/>
      <c r="B1523" s="10"/>
      <c r="C1523" s="358"/>
      <c r="D1523" s="10"/>
      <c r="E1523" s="10"/>
      <c r="F1523" s="10"/>
      <c r="G1523" s="10"/>
      <c r="H1523" s="10"/>
      <c r="I1523" s="10"/>
      <c r="J1523" s="10"/>
    </row>
    <row r="1524" spans="1:10">
      <c r="A1524" s="10"/>
      <c r="B1524" s="10"/>
      <c r="C1524" s="358"/>
      <c r="D1524" s="10"/>
      <c r="E1524" s="10"/>
      <c r="F1524" s="10"/>
      <c r="G1524" s="10"/>
      <c r="H1524" s="10"/>
      <c r="I1524" s="10"/>
      <c r="J1524" s="10"/>
    </row>
    <row r="1525" spans="1:10">
      <c r="A1525" s="10"/>
      <c r="B1525" s="10"/>
      <c r="C1525" s="358"/>
      <c r="D1525" s="10"/>
      <c r="E1525" s="10"/>
      <c r="F1525" s="10"/>
      <c r="G1525" s="10"/>
      <c r="H1525" s="10"/>
      <c r="I1525" s="10"/>
      <c r="J1525" s="10"/>
    </row>
    <row r="1526" spans="1:10">
      <c r="A1526" s="10"/>
      <c r="B1526" s="10"/>
      <c r="C1526" s="358"/>
      <c r="D1526" s="10"/>
      <c r="E1526" s="10"/>
      <c r="F1526" s="10"/>
      <c r="G1526" s="10"/>
      <c r="H1526" s="10"/>
      <c r="I1526" s="10"/>
      <c r="J1526" s="10"/>
    </row>
    <row r="1527" spans="1:10">
      <c r="A1527" s="10"/>
      <c r="B1527" s="10"/>
      <c r="C1527" s="358"/>
      <c r="D1527" s="10"/>
      <c r="E1527" s="10"/>
      <c r="F1527" s="10"/>
      <c r="G1527" s="10"/>
      <c r="H1527" s="10"/>
      <c r="I1527" s="10"/>
      <c r="J1527" s="10"/>
    </row>
    <row r="1528" spans="1:10">
      <c r="A1528" s="10"/>
      <c r="B1528" s="10"/>
      <c r="C1528" s="358"/>
      <c r="D1528" s="10"/>
      <c r="E1528" s="10"/>
      <c r="F1528" s="10"/>
      <c r="G1528" s="10"/>
      <c r="H1528" s="10"/>
      <c r="I1528" s="10"/>
      <c r="J1528" s="10"/>
    </row>
    <row r="1529" spans="1:10">
      <c r="A1529" s="10"/>
      <c r="B1529" s="10"/>
      <c r="C1529" s="358"/>
      <c r="D1529" s="10"/>
      <c r="E1529" s="10"/>
      <c r="F1529" s="10"/>
      <c r="G1529" s="10"/>
      <c r="H1529" s="10"/>
      <c r="I1529" s="10"/>
      <c r="J1529" s="10"/>
    </row>
    <row r="1530" spans="1:10">
      <c r="A1530" s="10"/>
      <c r="B1530" s="10"/>
      <c r="C1530" s="358"/>
      <c r="D1530" s="10"/>
      <c r="E1530" s="10"/>
      <c r="F1530" s="10"/>
      <c r="G1530" s="10"/>
      <c r="H1530" s="10"/>
      <c r="I1530" s="10"/>
      <c r="J1530" s="10"/>
    </row>
    <row r="1531" spans="1:10">
      <c r="A1531" s="10"/>
      <c r="B1531" s="10"/>
      <c r="C1531" s="358"/>
      <c r="D1531" s="10"/>
      <c r="E1531" s="10"/>
      <c r="F1531" s="10"/>
      <c r="G1531" s="10"/>
      <c r="H1531" s="10"/>
      <c r="I1531" s="10"/>
      <c r="J1531" s="10"/>
    </row>
    <row r="1532" spans="1:10">
      <c r="A1532" s="10"/>
      <c r="B1532" s="10"/>
      <c r="C1532" s="358"/>
      <c r="D1532" s="10"/>
      <c r="E1532" s="10"/>
      <c r="F1532" s="10"/>
      <c r="G1532" s="10"/>
      <c r="H1532" s="10"/>
      <c r="I1532" s="10"/>
      <c r="J1532" s="10"/>
    </row>
    <row r="1533" spans="1:10">
      <c r="A1533" s="10"/>
      <c r="B1533" s="10"/>
      <c r="C1533" s="358"/>
      <c r="D1533" s="10"/>
      <c r="E1533" s="10"/>
      <c r="F1533" s="10"/>
      <c r="G1533" s="10"/>
      <c r="H1533" s="10"/>
      <c r="I1533" s="10"/>
      <c r="J1533" s="10"/>
    </row>
    <row r="1534" spans="1:10">
      <c r="A1534" s="10"/>
      <c r="B1534" s="10"/>
      <c r="C1534" s="358"/>
      <c r="D1534" s="10"/>
      <c r="E1534" s="10"/>
      <c r="F1534" s="10"/>
      <c r="G1534" s="10"/>
      <c r="H1534" s="10"/>
      <c r="I1534" s="10"/>
      <c r="J1534" s="10"/>
    </row>
    <row r="1535" spans="1:10">
      <c r="A1535" s="10"/>
      <c r="B1535" s="10"/>
      <c r="C1535" s="358"/>
      <c r="D1535" s="10"/>
      <c r="E1535" s="10"/>
      <c r="F1535" s="10"/>
      <c r="G1535" s="10"/>
      <c r="H1535" s="10"/>
      <c r="I1535" s="10"/>
      <c r="J1535" s="10"/>
    </row>
    <row r="1536" spans="1:10">
      <c r="A1536" s="10"/>
      <c r="B1536" s="10"/>
      <c r="C1536" s="358"/>
      <c r="D1536" s="10"/>
      <c r="E1536" s="10"/>
      <c r="F1536" s="10"/>
      <c r="G1536" s="10"/>
      <c r="H1536" s="10"/>
      <c r="I1536" s="10"/>
      <c r="J1536" s="10"/>
    </row>
    <row r="1537" spans="1:10">
      <c r="A1537" s="10"/>
      <c r="B1537" s="10"/>
      <c r="C1537" s="358"/>
      <c r="D1537" s="10"/>
      <c r="E1537" s="10"/>
      <c r="F1537" s="10"/>
      <c r="G1537" s="10"/>
      <c r="H1537" s="10"/>
      <c r="I1537" s="10"/>
      <c r="J1537" s="10"/>
    </row>
    <row r="1538" spans="1:10">
      <c r="A1538" s="10"/>
      <c r="B1538" s="10"/>
      <c r="C1538" s="358"/>
      <c r="D1538" s="10"/>
      <c r="E1538" s="10"/>
      <c r="F1538" s="10"/>
      <c r="G1538" s="10"/>
      <c r="H1538" s="10"/>
      <c r="I1538" s="10"/>
      <c r="J1538" s="10"/>
    </row>
    <row r="1539" spans="1:10">
      <c r="A1539" s="10"/>
      <c r="B1539" s="10"/>
      <c r="C1539" s="358"/>
      <c r="D1539" s="10"/>
      <c r="E1539" s="10"/>
      <c r="F1539" s="10"/>
      <c r="G1539" s="10"/>
      <c r="H1539" s="10"/>
      <c r="I1539" s="10"/>
      <c r="J1539" s="10"/>
    </row>
    <row r="1540" spans="1:10">
      <c r="A1540" s="10"/>
      <c r="B1540" s="10"/>
      <c r="C1540" s="358"/>
      <c r="D1540" s="10"/>
      <c r="E1540" s="10"/>
      <c r="F1540" s="10"/>
      <c r="G1540" s="10"/>
      <c r="H1540" s="10"/>
      <c r="I1540" s="10"/>
      <c r="J1540" s="10"/>
    </row>
    <row r="1541" spans="1:10">
      <c r="A1541" s="10"/>
      <c r="B1541" s="10"/>
      <c r="C1541" s="358"/>
      <c r="D1541" s="10"/>
      <c r="E1541" s="10"/>
      <c r="F1541" s="10"/>
      <c r="G1541" s="10"/>
      <c r="H1541" s="10"/>
      <c r="I1541" s="10"/>
      <c r="J1541" s="10"/>
    </row>
    <row r="1542" spans="1:10">
      <c r="A1542" s="10"/>
      <c r="B1542" s="10"/>
      <c r="C1542" s="358"/>
      <c r="D1542" s="10"/>
      <c r="E1542" s="10"/>
      <c r="F1542" s="10"/>
      <c r="G1542" s="10"/>
      <c r="H1542" s="10"/>
      <c r="I1542" s="10"/>
      <c r="J1542" s="10"/>
    </row>
    <row r="1543" spans="1:10">
      <c r="A1543" s="10"/>
      <c r="B1543" s="10"/>
      <c r="C1543" s="358"/>
      <c r="D1543" s="10"/>
      <c r="E1543" s="10"/>
      <c r="F1543" s="10"/>
      <c r="G1543" s="10"/>
      <c r="H1543" s="10"/>
      <c r="I1543" s="10"/>
      <c r="J1543" s="10"/>
    </row>
    <row r="1544" spans="1:10">
      <c r="A1544" s="10"/>
      <c r="B1544" s="10"/>
      <c r="C1544" s="358"/>
      <c r="D1544" s="10"/>
      <c r="E1544" s="10"/>
      <c r="F1544" s="10"/>
      <c r="G1544" s="10"/>
      <c r="H1544" s="10"/>
      <c r="I1544" s="10"/>
      <c r="J1544" s="10"/>
    </row>
    <row r="1545" spans="1:10">
      <c r="A1545" s="10"/>
      <c r="B1545" s="10"/>
      <c r="C1545" s="358"/>
      <c r="D1545" s="10"/>
      <c r="E1545" s="10"/>
      <c r="F1545" s="10"/>
      <c r="G1545" s="10"/>
      <c r="H1545" s="10"/>
      <c r="I1545" s="10"/>
      <c r="J1545" s="10"/>
    </row>
    <row r="1546" spans="1:10">
      <c r="A1546" s="10"/>
      <c r="B1546" s="10"/>
      <c r="C1546" s="358"/>
      <c r="D1546" s="10"/>
      <c r="E1546" s="10"/>
      <c r="F1546" s="10"/>
      <c r="G1546" s="10"/>
      <c r="H1546" s="10"/>
      <c r="I1546" s="10"/>
      <c r="J1546" s="10"/>
    </row>
    <row r="1547" spans="1:10">
      <c r="A1547" s="10"/>
      <c r="B1547" s="10"/>
      <c r="C1547" s="358"/>
      <c r="D1547" s="10"/>
      <c r="E1547" s="10"/>
      <c r="F1547" s="10"/>
      <c r="G1547" s="10"/>
      <c r="H1547" s="10"/>
      <c r="I1547" s="10"/>
      <c r="J1547" s="10"/>
    </row>
    <row r="1548" spans="1:10">
      <c r="A1548" s="10"/>
      <c r="B1548" s="10"/>
      <c r="C1548" s="358"/>
      <c r="D1548" s="10"/>
      <c r="E1548" s="10"/>
      <c r="F1548" s="10"/>
      <c r="G1548" s="10"/>
      <c r="H1548" s="10"/>
      <c r="I1548" s="10"/>
      <c r="J1548" s="10"/>
    </row>
    <row r="1549" spans="1:10">
      <c r="A1549" s="10"/>
      <c r="B1549" s="10"/>
      <c r="C1549" s="358"/>
      <c r="D1549" s="10"/>
      <c r="E1549" s="10"/>
      <c r="F1549" s="10"/>
      <c r="G1549" s="10"/>
      <c r="H1549" s="10"/>
      <c r="I1549" s="10"/>
      <c r="J1549" s="10"/>
    </row>
    <row r="1550" spans="1:10">
      <c r="A1550" s="10"/>
      <c r="B1550" s="10"/>
      <c r="C1550" s="358"/>
      <c r="D1550" s="10"/>
      <c r="E1550" s="10"/>
      <c r="F1550" s="10"/>
      <c r="G1550" s="10"/>
      <c r="H1550" s="10"/>
      <c r="I1550" s="10"/>
      <c r="J1550" s="10"/>
    </row>
    <row r="1551" spans="1:10">
      <c r="A1551" s="10"/>
      <c r="B1551" s="10"/>
      <c r="C1551" s="358"/>
      <c r="D1551" s="10"/>
      <c r="E1551" s="10"/>
      <c r="F1551" s="10"/>
      <c r="G1551" s="10"/>
      <c r="H1551" s="10"/>
      <c r="I1551" s="10"/>
      <c r="J1551" s="10"/>
    </row>
    <row r="1552" spans="1:10">
      <c r="A1552" s="10"/>
      <c r="B1552" s="10"/>
      <c r="C1552" s="358"/>
      <c r="D1552" s="10"/>
      <c r="E1552" s="10"/>
      <c r="F1552" s="10"/>
      <c r="G1552" s="10"/>
      <c r="H1552" s="10"/>
      <c r="I1552" s="10"/>
      <c r="J1552" s="10"/>
    </row>
    <row r="1553" spans="1:10">
      <c r="A1553" s="10"/>
      <c r="B1553" s="10"/>
      <c r="C1553" s="358"/>
      <c r="D1553" s="10"/>
      <c r="E1553" s="10"/>
      <c r="F1553" s="10"/>
      <c r="G1553" s="10"/>
      <c r="H1553" s="10"/>
      <c r="I1553" s="10"/>
      <c r="J1553" s="10"/>
    </row>
  </sheetData>
  <sheetProtection formatCells="0" formatColumns="0" formatRows="0" deleteRows="0" sort="0" autoFilter="0"/>
  <autoFilter ref="A5:W1336"/>
  <mergeCells count="18">
    <mergeCell ref="AN3:AN4"/>
    <mergeCell ref="I3:I4"/>
    <mergeCell ref="J3:J4"/>
    <mergeCell ref="K3:N3"/>
    <mergeCell ref="O3:Q3"/>
    <mergeCell ref="R3:S3"/>
    <mergeCell ref="T3:V3"/>
    <mergeCell ref="AB3:AE3"/>
    <mergeCell ref="AF3:AH3"/>
    <mergeCell ref="AI3:AJ3"/>
    <mergeCell ref="AK3:AM3"/>
    <mergeCell ref="W3:W4"/>
    <mergeCell ref="F3:H3"/>
    <mergeCell ref="A3:A4"/>
    <mergeCell ref="B3:B4"/>
    <mergeCell ref="C3:C4"/>
    <mergeCell ref="D3:D4"/>
    <mergeCell ref="E3:E4"/>
  </mergeCells>
  <conditionalFormatting sqref="W6 W9:W11 W99:W101 W104:W129 W132 W143:W144 W325:W329 W397 W538 W893 W1072:W1076 W1096:W1098 W1197:W1200 W1213:W1216 W1231:W1236 W1239:W1246 W1259:W1260 W1263:W1264 W1267:W1271 W1274:W1275 W1278 W1281:W1283 W1286:W1288 W1291:W1292 W1295:W1297 W1300:W1302 W1305:W1307 W1315:W1316 W1319:W1323 W32:W37 W39 W53:W60 W94:W96 W134:W137 W139:W140 W175:W176 W184 W186 W251 W253:W260 W262 W264:W265 W267 W300 W317:W322 W356:W357 W359:W361 W367:W371 W373 W375:W380 W404:W407 W409:W419 W421:W423 W429:W431 W479:W485 W546:W547 W549:W551 W570 W596:W598 W690:W695 W706:W708 W819:W822 W850:W858 W888:W890 W895:W900 W902 W904 W906:W911 W943:W948 W950:W953 W980 W1003:W1004 W1014:W1015 W1017:W1029 W1031:W1033 W1051:W1054 W1056:W1059 W1067:W1069 W1078 W1080:W1089 W1185:W1186 W1325 W1327 W1310:W1312 W1249:W1256 W1226:W1228 W1219:W1223 W1203:W1210 W1189:W1194 W1171:W1183 W1166:W1168 W1154:W1163 W1149:W1151 W1139:W1146 W1133:W1136 W1124:W1130 W1118:W1121 W1100:W1116 W1091:W1093 W1061:W1065 W1041:W1049 W1035:W1038 W1006:W1012 W988:W1001 W982:W986 W972:W978 W964:W970 W955:W962 W934:W941 W932 W919:W930 W914:W917 W883:W886 W872:W881 W860:W870 W846:W848 W840:W844 W824:W838 W809:W817 W794:W807 W779:W792 W759:W777 W745:W757 W710:W743 W697:W704 W674:W688 W659:W672 W652:W657 W634:W650 W601:W632 W588:W594 W572:W586 W565:W568 W558:W563 W553:W555 W540:W544 W529:W535 W512:W527 W495:W510 W491:W493 W487:W489 W471:W477 W467:W469 W461:W465 W453:W459 W441:W451 W433:W438 W425:W427 W399:W402 W391:W394 W382:W389 W363:W365 W350:W354 W345:W348 W331:W343 W307:W315 W302:W305 W297:W298 W269:W295 W248:W249 W233:W246 W226:W231 W192:W224 W188:W190 W178:W182 W146:W173 W91:W92 W88:W89 W86 W62:W84 W41:W51 W27:W30 W24:W25 W14:W21">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328">
      <formula1>Միջոցառման_տեսակը</formula1>
    </dataValidation>
    <dataValidation type="list" allowBlank="1" showInputMessage="1" showErrorMessage="1" sqref="M1328">
      <formula1>Միջոցառման_ընթացքը</formula1>
    </dataValidation>
    <dataValidation type="list" allowBlank="1" showInputMessage="1" showErrorMessage="1" sqref="N1328">
      <formula1>Կատարողականը</formula1>
    </dataValidation>
    <dataValidation type="list" allowBlank="1" showInputMessage="1" showErrorMessage="1" sqref="O1328">
      <formula1>Վերաբաշխումներ</formula1>
    </dataValidation>
    <dataValidation type="list" allowBlank="1" showInputMessage="1" showErrorMessage="1" sqref="P1328">
      <formula1>Ծախսերի_դինամիկան</formula1>
    </dataValidation>
    <dataValidation type="list" allowBlank="1" showInputMessage="1" showErrorMessage="1" sqref="Q1328">
      <formula1>Կառավարելիությունը</formula1>
    </dataValidation>
    <dataValidation type="list" allowBlank="1" showInputMessage="1" showErrorMessage="1" sqref="R1328">
      <formula1>Պարտավորության_բնույթը</formula1>
    </dataValidation>
    <dataValidation type="list" allowBlank="1" showInputMessage="1" showErrorMessage="1" sqref="S1328">
      <formula1>Միջոցառման_տևողությունը</formula1>
    </dataValidation>
    <dataValidation type="list" allowBlank="1" showInputMessage="1" showErrorMessage="1" sqref="T1328">
      <formula1>Աջակցություն_բնակչությանը</formula1>
    </dataValidation>
    <dataValidation type="list" allowBlank="1" showInputMessage="1" showErrorMessage="1" sqref="U1328">
      <formula1>Աջակցություն_բիզնեսին</formula1>
    </dataValidation>
    <dataValidation type="list" allowBlank="1" showInputMessage="1" showErrorMessage="1" sqref="V1328">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'Վարկանիշային չափորոշիչներ'!$G$6:$G$9</xm:f>
          </x14:formula1>
          <xm:sqref>K6 K9:K11 K32:K37 K39 K53:K60 K94:K96 K99:K101 K104:K129 K132 K134:K137 K139:K140 K143:K144 K175:K176 K184 K186 K251 K253:K260 K262 K264:K265 K267 K300 K317:K322 K325:K329 K356:K357 K359:K361 K367:K371 K373 K375:K380 K397 K404:K407 K409:K419 K421:K423 K429:K431 K479:K485 K538 K546:K547 K549:K551 K570 K596:K598 K690:K695 K706:K708 K819:K822 K850:K858 K888:K890 K893 K895:K900 K902 K904 K906:K911 K943:K948 K950:K953 K980 K1003:K1004 K1014:K1015 K1017:K1029 K1031:K1033 K1051:K1054 K1056:K1059 K1067:K1069 K1072:K1076 K1078 K1080:K1089 K1096:K1098 K1185:K1186 K1197:K1200 K1213:K1216 K1231:K1236 K1239:K1246 K1259:K1260 K1263:K1264 K1267:K1271 K1274:K1275 K1278 K1281:K1283 K1286:K1288 K1291:K1292 K1295:K1297 K1300:K1302 K1305:K1307 K1315:K1316 K1319:K1323 K1325 K1327 K1310:K1312 K1249:K1256 K1226:K1228 K1219:K1223 K1203:K1210 K1189:K1194 K1171:K1183 K1166:K1168 K1154:K1163 K1149:K1151 K1139:K1146 K1133:K1136 K1124:K1130 K1118:K1121 K1100:K1116 K1091:K1093 K1061:K1065 K1041:K1049 K1035:K1038 K1006:K1012 K988:K1001 K982:K986 K972:K978 K964:K970 K955:K962 K934:K941 K932 K919:K930 K914:K917 K883:K886 K872:K881 K860:K870 K846:K848 K840:K844 K824:K838 K809:K817 K794:K807 K779:K792 K759:K777 K745:K757 K710:K743 K697:K704 K674:K688 K659:K672 K652:K657 K634:K650 K601:K632 K588:K594 K572:K586 K565:K568 K558:K563 K553:K555 K540:K544 K529:K535 K512:K527 K495:K510 K491:K493 K487:K489 K471:K477 K467:K469 K461:K465 K453:K459 K441:K451 K433:K438 K425:K427 K399:K402 K391:K394 K382:K389 K363:K365 K350:K354 K345:K348 K331:K343 K307:K315 K302:K305 K297:K298 K269:K295 K248:K249 K233:K246 K226:K231 K192:K224 K188:K190 K178:K182 K146:K173 K91:K92 K88:K89 K86 K62:K84 K41:K51 K27:K30 K24:K25 K14:K21</xm:sqref>
        </x14:dataValidation>
        <x14:dataValidation type="list" allowBlank="1" showInputMessage="1" showErrorMessage="1">
          <x14:formula1>
            <xm:f>'Վարկանիշային չափորոշիչներ'!$G$11:$G$18</xm:f>
          </x14:formula1>
          <xm:sqref>L6 L9:L11 L32:L37 L39 L53:L60 L94:L96 L99:L101 L104:L129 L132 L134:L137 L139:L140 L143:L144 L175:L176 L184 L186 L251 L253:L260 L262 L264:L265 L267 L300 L317:L322 L325:L329 L356:L357 L359:L361 L367:L371 L373 L375:L380 L397 L404:L407 L409:L419 L421:L423 L429:L431 L479:L485 L538 L546:L547 L549:L551 L570 L596:L598 L690:L695 L706:L708 L819:L822 L850:L858 L888:L890 L893 L895:L900 L902 L904 L906:L911 L943:L948 L950:L953 L980 L1003:L1004 L1014:L1015 L1017:L1029 L1031:L1033 L1051:L1054 L1056:L1059 L1067:L1069 L1072:L1076 L1078 L1080:L1089 L1096:L1098 L1185:L1186 L1197:L1200 L1213:L1216 L1231:L1236 L1239:L1246 L1259:L1260 L1263:L1264 L1267:L1271 L1274:L1275 L1278 L1281:L1283 L1286:L1288 L1291:L1292 L1295:L1297 L1300:L1302 L1305:L1307 L1315:L1316 L1319:L1323 L1325 L1327 L1310:L1312 L1249:L1256 L1226:L1228 L1219:L1223 L1203:L1210 L1189:L1194 L1171:L1183 L1166:L1168 L1154:L1163 L1149:L1151 L1139:L1146 L1133:L1136 L1124:L1130 L1118:L1121 L1100:L1116 L1091:L1093 L1061:L1065 L1041:L1049 L1035:L1038 L1006:L1012 L988:L1001 L982:L986 L972:L978 L964:L970 L955:L962 L934:L941 L932 L919:L930 L914:L917 L883:L886 L872:L881 L860:L870 L846:L848 L840:L844 L824:L838 L809:L817 L794:L807 L779:L792 L759:L777 L745:L757 L710:L743 L697:L704 L674:L688 L659:L672 L652:L657 L634:L650 L601:L632 L588:L594 L572:L586 L565:L568 L558:L563 L553:L555 L540:L544 L529:L535 L512:L527 L495:L510 L491:L493 L487:L489 L471:L477 L467:L469 L461:L465 L453:L459 L441:L451 L433:L438 L425:L427 L399:L402 L391:L394 L382:L389 L363:L365 L350:L354 L345:L348 L331:L343 L307:L315 L302:L305 L297:L298 L269:L295 L248:L249 L233:L246 L226:L231 L192:L224 L188:L190 L178:L182 L146:L173 L91:L92 L88:L89 L86 L62:L84 L41:L51 L27:L30 L24:L25 L14:L21</xm:sqref>
        </x14:dataValidation>
        <x14:dataValidation type="list" allowBlank="1" showInputMessage="1" showErrorMessage="1">
          <x14:formula1>
            <xm:f>'Վարկանիշային չափորոշիչներ'!$G$20:$G$22</xm:f>
          </x14:formula1>
          <xm:sqref>M6 M9:M11 M32:M37 M39 M53:M60 M94:M96 M99:M101 M104:M129 M132 M134:M137 M139:M140 M143:M144 M175:M176 M184 M186 M251 M253:M260 M262 M264:M265 M267 M300 M317:M322 M325:M329 M356:M357 M359:M361 M367:M371 M373 M375:M380 M397 M404:M407 M409:M419 M421:M423 M429:M431 M479:M485 M538 M546:M547 M549:M551 M570 M596:M598 M690:M695 M706:M708 M819:M822 M850:M858 M888:M890 M893 M895:M900 M902 M904 M906:M911 M943:M948 M950:M953 M980 M1003:M1004 M1014:M1015 M1017:M1029 M1031:M1033 M1051:M1054 M1056:M1059 M1067:M1069 M1072:M1076 M1078 M1080:M1089 M1096:M1098 M1185:M1186 M1197:M1200 M1213:M1216 M1231:M1236 M1239:M1246 M1259:M1260 M1263:M1264 M1267:M1271 M1274:M1275 M1278 M1281:M1283 M1286:M1288 M1291:M1292 M1295:M1297 M1300:M1302 M1305:M1307 M1315:M1316 M1319:M1323 M1325 M1327 M1310:M1312 M1249:M1256 M1226:M1228 M1219:M1223 M1203:M1210 M1189:M1194 M1171:M1183 M1166:M1168 M1154:M1163 M1149:M1151 M1139:M1146 M1133:M1136 M1124:M1130 M1118:M1121 M1100:M1116 M1091:M1093 M1061:M1065 M1041:M1049 M1035:M1038 M1006:M1012 M988:M1001 M982:M986 M972:M978 M964:M970 M955:M962 M934:M941 M932 M919:M930 M914:M917 M883:M886 M872:M881 M860:M870 M846:M848 M840:M844 M824:M838 M809:M817 M794:M807 M779:M792 M759:M777 M745:M757 M710:M743 M697:M704 M674:M688 M659:M672 M652:M657 M634:M650 M601:M632 M588:M594 M572:M586 M565:M568 M558:M563 M553:M555 M540:M544 M529:M535 M512:M527 M495:M510 M491:M493 M487:M489 M471:M477 M467:M469 M461:M465 M453:M459 M441:M451 M433:M438 M425:M427 M399:M402 M391:M394 M382:M389 M363:M365 M350:M354 M345:M348 M331:M343 M307:M315 M302:M305 M297:M298 M269:M295 M248:M249 M233:M246 M226:M231 M192:M224 M188:M190 M178:M182 M146:M173 M91:M92 M88:M89 M86 M62:M84 M41:M51 M27:M30 M24:M25 M14:M21</xm:sqref>
        </x14:dataValidation>
        <x14:dataValidation type="list" allowBlank="1" showInputMessage="1" showErrorMessage="1">
          <x14:formula1>
            <xm:f>'Վարկանիշային չափորոշիչներ'!$G$24:$G$28</xm:f>
          </x14:formula1>
          <xm:sqref>N6 N9:N11 N32:N37 N39 N53:N60 N94:N96 N99:N101 N104:N129 N132 N134:N137 N139:N140 N143:N144 N175:N176 N184 N186 N251 N253:N260 N262 N264:N265 N267 N300 N317:N322 N325:N329 N356:N357 N359:N361 N367:N371 N373 N375:N380 N397 N404:N407 N409:N419 N421:N423 N429:N431 N479:N485 N538 N546:N547 N549:N551 N570 N596:N598 N690:N695 N706:N708 N819:N822 N850:N858 N888:N890 N893 N895:N900 N902 N904 N906:N911 N943:N948 N950:N953 N980 N1003:N1004 N1014:N1015 N1017:N1029 N1031:N1033 N1051:N1054 N1056:N1059 N1067:N1069 N1072:N1076 N1078 N1080:N1089 N1096:N1098 N1185:N1186 N1197:N1200 N1213:N1216 N1231:N1236 N1239:N1246 N1259:N1260 N1263:N1264 N1267:N1271 N1274:N1275 N1278 N1281:N1283 N1286:N1288 N1291:N1292 N1295:N1297 N1300:N1302 N1305:N1307 N1315:N1316 N1319:N1323 N1325 N1327 N1310:N1312 N1249:N1256 N1226:N1228 N1219:N1223 N1203:N1210 N1189:N1194 N1171:N1183 N1166:N1168 N1154:N1163 N1149:N1151 N1139:N1146 N1133:N1136 N1124:N1130 N1118:N1121 N1100:N1116 N1091:N1093 N1061:N1065 N1041:N1049 N1035:N1038 N1006:N1012 N988:N1001 N982:N986 N972:N978 N964:N970 N955:N962 N934:N941 N932 N919:N930 N914:N917 N883:N886 N872:N881 N860:N870 N846:N848 N840:N844 N824:N838 N809:N817 N794:N807 N779:N792 N759:N777 N745:N757 N710:N743 N697:N704 N674:N688 N659:N672 N652:N657 N634:N650 N601:N632 N588:N594 N572:N586 N565:N568 N558:N563 N553:N555 N540:N544 N529:N535 N512:N527 N495:N510 N491:N493 N487:N489 N471:N477 N467:N469 N461:N465 N453:N459 N441:N451 N433:N438 N425:N427 N399:N402 N391:N394 N382:N389 N363:N365 N350:N354 N345:N348 N331:N343 N307:N315 N302:N305 N297:N298 N269:N295 N248:N249 N233:N246 N226:N231 N192:N224 N188:N190 N178:N182 N146:N173 N91:N92 N88:N89 N86 N62:N84 N41:N51 N27:N30 N24:N25 N14:N21</xm:sqref>
        </x14:dataValidation>
        <x14:dataValidation type="list" allowBlank="1" showInputMessage="1" showErrorMessage="1">
          <x14:formula1>
            <xm:f>'Վարկանիշային չափորոշիչներ'!$G$31:$G$33</xm:f>
          </x14:formula1>
          <xm:sqref>O6 O9:O11 O32:O37 O39 O53:O60 O94:O96 O99:O101 O104:O129 O132 O134:O137 O139:O140 O143:O144 O175:O176 O184 O186 O251 O253:O260 O262 O264:O265 O267 O300 O317:O322 O325:O329 O356:O357 O359:O361 O367:O371 O373 O375:O380 O397 O404:O407 O409:O419 O421:O423 O429:O431 O479:O485 O538 O546:O547 O549:O551 O570 O596:O598 O690:O695 O706:O708 O819:O822 O850:O858 O888:O890 O893 O895:O900 O902 O904 O906:O911 O943:O948 O950:O953 O980 O1003:O1004 O1014:O1015 O1017:O1029 O1031:O1033 O1051:O1054 O1056:O1059 O1067:O1069 O1072:O1076 O1078 O1080:O1089 O1096:O1098 O1185:O1186 O1197:O1200 O1213:O1216 O1231:O1236 O1239:O1246 O1259:O1260 O1263:O1264 O1267:O1271 O1274:O1275 O1278 O1281:O1283 O1286:O1288 O1291:O1292 O1295:O1297 O1300:O1302 O1305:O1307 O1315:O1316 O1319:O1323 O1325 O1327 O1310:O1312 O1249:O1256 O1226:O1228 O1219:O1223 O1203:O1210 O1189:O1194 O1171:O1183 O1166:O1168 O1154:O1163 O1149:O1151 O1139:O1146 O1133:O1136 O1124:O1130 O1118:O1121 O1100:O1116 O1091:O1093 O1061:O1065 O1041:O1049 O1035:O1038 O1006:O1012 O988:O1001 O982:O986 O972:O978 O964:O970 O955:O962 O934:O941 O932 O919:O930 O914:O917 O883:O886 O872:O881 O860:O870 O846:O848 O840:O844 O824:O838 O809:O817 O794:O807 O779:O792 O759:O777 O745:O757 O710:O743 O697:O704 O674:O688 O659:O672 O652:O657 O634:O650 O601:O632 O588:O594 O572:O586 O565:O568 O558:O563 O553:O555 O540:O544 O529:O535 O512:O527 O495:O510 O491:O493 O487:O489 O471:O477 O467:O469 O461:O465 O453:O459 O441:O451 O433:O438 O425:O427 O399:O402 O391:O394 O382:O389 O363:O365 O350:O354 O345:O348 O331:O343 O307:O315 O302:O305 O297:O298 O269:O295 O248:O249 O233:O246 O226:O231 O192:O224 O188:O190 O178:O182 O146:O173 O91:O92 O88:O89 O86 O62:O84 O41:O51 O27:O30 O24:O25 O14:O21</xm:sqref>
        </x14:dataValidation>
        <x14:dataValidation type="list" allowBlank="1" showInputMessage="1" showErrorMessage="1">
          <x14:formula1>
            <xm:f>'Վարկանիշային չափորոշիչներ'!$G$35:$G$40</xm:f>
          </x14:formula1>
          <xm:sqref>P6 P9:P11 P32:P37 P39 P53:P60 P94:P96 P99:P101 P104:P129 P132 P134:P137 P139:P140 P143:P144 P175:P176 P184 P186 P251 P253:P260 P262 P264:P265 P267 P300 P317:P322 P325:P329 P356:P357 P359:P361 P367:P371 P373 P375:P380 P397 P404:P407 P409:P419 P421:P423 P429:P431 P479:P485 P538 P546:P547 P549:P551 P570 P596:P598 P690:P695 P706:P708 P819:P822 P850:P858 P888:P890 P893 P895:P900 P902 P904 P906:P911 P943:P948 P950:P953 P980 P1003:P1004 P1014:P1015 P1017:P1029 P1031:P1033 P1051:P1054 P1056:P1059 P1067:P1069 P1072:P1076 P1078 P1080:P1089 P1096:P1098 P1185:P1186 P1197:P1200 P1213:P1216 P1231:P1236 P1239:P1246 P1259:P1260 P1263:P1264 P1267:P1271 P1274:P1275 P1278 P1281:P1283 P1286:P1288 P1291:P1292 P1295:P1297 P1300:P1302 P1305:P1307 P1315:P1316 P1319:P1323 P1325 P1327 P1310:P1312 P1249:P1256 P1226:P1228 P1219:P1223 P1203:P1210 P1189:P1194 P1171:P1183 P1166:P1168 P1154:P1163 P1149:P1151 P1139:P1146 P1133:P1136 P1124:P1130 P1118:P1121 P1100:P1116 P1091:P1093 P1061:P1065 P1041:P1049 P1035:P1038 P1006:P1012 P988:P1001 P982:P986 P972:P978 P964:P970 P955:P962 P934:P941 P932 P919:P930 P914:P917 P883:P886 P872:P881 P860:P870 P846:P848 P840:P844 P824:P838 P809:P817 P794:P807 P779:P792 P759:P777 P745:P757 P710:P743 P697:P704 P674:P688 P659:P672 P652:P657 P634:P650 P601:P632 P588:P594 P572:P586 P565:P568 P558:P563 P553:P555 P540:P544 P529:P535 P512:P527 P495:P510 P491:P493 P487:P489 P471:P477 P467:P469 P461:P465 P453:P459 P441:P451 P433:P438 P425:P427 P399:P402 P391:P394 P382:P389 P363:P365 P350:P354 P345:P348 P331:P343 P307:P315 P302:P305 P297:P298 P269:P295 P248:P249 P233:P246 P226:P231 P192:P224 P188:P190 P178:P182 P146:P173 P91:P92 P88:P89 P86 P62:P84 P41:P51 P27:P30 P24:P25 P14:P21</xm:sqref>
        </x14:dataValidation>
        <x14:dataValidation type="list" allowBlank="1" showInputMessage="1" showErrorMessage="1">
          <x14:formula1>
            <xm:f>'Վարկանիշային չափորոշիչներ'!$G$42:$G$44</xm:f>
          </x14:formula1>
          <xm:sqref>Q6 Q9:Q11 Q32:Q37 Q39 Q53:Q60 Q94:Q96 Q99:Q101 Q104:Q129 Q132 Q134:Q137 Q139:Q140 Q143:Q144 Q175:Q176 Q184 Q186 Q251 Q253:Q260 Q262 Q264:Q265 Q267 Q300 Q317:Q322 Q325:Q329 Q356:Q357 Q359:Q361 Q367:Q371 Q373 Q375:Q380 Q397 Q404:Q407 Q409:Q419 Q421:Q423 Q429:Q431 Q479:Q485 Q538 Q546:Q547 Q549:Q551 Q570 Q596:Q598 Q690:Q695 Q706:Q708 Q819:Q822 Q850:Q858 Q888:Q890 Q893 Q895:Q900 Q902 Q904 Q906:Q911 Q943:Q948 Q950:Q953 Q980 Q1003:Q1004 Q1014:Q1015 Q1017:Q1029 Q1031:Q1033 Q1051:Q1054 Q1056:Q1059 Q1067:Q1069 Q1072:Q1076 Q1078 Q1080:Q1089 Q1096:Q1098 Q1185:Q1186 Q1197:Q1200 Q1213:Q1216 Q1231:Q1236 Q1239:Q1246 Q1259:Q1260 Q1263:Q1264 Q1267:Q1271 Q1274:Q1275 Q1278 Q1281:Q1283 Q1286:Q1288 Q1291:Q1292 Q1295:Q1297 Q1300:Q1302 Q1305:Q1307 Q1315:Q1316 Q1319:Q1323 Q1325 Q1327 Q1310:Q1312 Q1249:Q1256 Q1226:Q1228 Q1219:Q1223 Q1203:Q1210 Q1189:Q1194 Q1171:Q1183 Q1166:Q1168 Q1154:Q1163 Q1149:Q1151 Q1139:Q1146 Q1133:Q1136 Q1124:Q1130 Q1118:Q1121 Q1100:Q1116 Q1091:Q1093 Q1061:Q1065 Q1041:Q1049 Q1035:Q1038 Q1006:Q1012 Q988:Q1001 Q982:Q986 Q972:Q978 Q964:Q970 Q955:Q962 Q934:Q941 Q932 Q919:Q930 Q914:Q917 Q883:Q886 Q872:Q881 Q860:Q870 Q846:Q848 Q840:Q844 Q824:Q838 Q809:Q817 Q794:Q807 Q779:Q792 Q759:Q777 Q745:Q757 Q710:Q743 Q697:Q704 Q674:Q688 Q659:Q672 Q652:Q657 Q634:Q650 Q601:Q632 Q588:Q594 Q572:Q586 Q565:Q568 Q558:Q563 Q553:Q555 Q540:Q544 Q529:Q535 Q512:Q527 Q495:Q510 Q491:Q493 Q487:Q489 Q471:Q477 Q467:Q469 Q461:Q465 Q453:Q459 Q441:Q451 Q433:Q438 Q425:Q427 Q399:Q402 Q391:Q394 Q382:Q389 Q363:Q365 Q350:Q354 Q345:Q348 Q331:Q343 Q307:Q315 Q302:Q305 Q297:Q298 Q269:Q295 Q248:Q249 Q233:Q246 Q226:Q231 Q192:Q224 Q188:Q190 Q178:Q182 Q146:Q173 Q91:Q92 Q88:Q89 Q86 Q62:Q84 Q41:Q51 Q27:Q30 Q24:Q25 Q14:Q21</xm:sqref>
        </x14:dataValidation>
        <x14:dataValidation type="list" allowBlank="1" showInputMessage="1" showErrorMessage="1">
          <x14:formula1>
            <xm:f>'Վարկանիշային չափորոշիչներ'!$G$47:$G$48</xm:f>
          </x14:formula1>
          <xm:sqref>R6 R9:R11 R32:R37 R39 R53:R60 R94:R96 R99:R101 R104:R129 R132 R134:R137 R139:R140 R143:R144 R175:R176 R184 R186 R251 R253:R260 R262 R264:R265 R267 R300 R317:R322 R325:R329 R356:R357 R359:R361 R367:R371 R373 R375:R380 R397 R404:R407 R409:R419 R421:R423 R429:R431 R479:R485 R538 R546:R547 R549:R551 R570 R596:R598 R690:R695 R706:R708 R819:R822 R850:R858 R888:R890 R893 R895:R900 R902 R904 R906:R911 R943:R948 R950:R953 R980 R1003:R1004 R1014:R1015 R1017:R1029 R1031:R1033 R1051:R1054 R1056:R1059 R1067:R1069 R1072:R1076 R1078 R1080:R1089 R1096:R1098 R1185:R1186 R1197:R1200 R1213:R1216 R1231:R1236 R1239:R1246 R1259:R1260 R1263:R1264 R1267:R1271 R1274:R1275 R1278 R1281:R1283 R1286:R1288 R1291:R1292 R1295:R1297 R1300:R1302 R1305:R1307 R1315:R1316 R1319:R1323 R1325 R1327 R1310:R1312 R1249:R1256 R1226:R1228 R1219:R1223 R1203:R1210 R1189:R1194 R1171:R1183 R1166:R1168 R1154:R1163 R1149:R1151 R1139:R1146 R1133:R1136 R1124:R1130 R1118:R1121 R1100:R1116 R1091:R1093 R1061:R1065 R1041:R1049 R1035:R1038 R1006:R1012 R988:R1001 R982:R986 R972:R978 R964:R970 R955:R962 R934:R941 R932 R919:R930 R914:R917 R883:R886 R872:R881 R860:R870 R846:R848 R840:R844 R824:R838 R809:R817 R794:R807 R779:R792 R759:R777 R745:R757 R710:R743 R697:R704 R674:R688 R659:R672 R652:R657 R634:R650 R601:R632 R588:R594 R572:R586 R565:R568 R558:R563 R553:R555 R540:R544 R529:R535 R512:R527 R495:R510 R491:R493 R487:R489 R471:R477 R467:R469 R461:R465 R453:R459 R441:R451 R433:R438 R425:R427 R399:R402 R391:R394 R382:R389 R363:R365 R350:R354 R345:R348 R331:R343 R307:R315 R302:R305 R297:R298 R269:R295 R248:R249 R233:R246 R226:R231 R192:R224 R188:R190 R178:R182 R146:R173 R91:R92 R88:R89 R86 R62:R84 R41:R51 R27:R30 R24:R25 R14:R21</xm:sqref>
        </x14:dataValidation>
        <x14:dataValidation type="list" allowBlank="1" showInputMessage="1" showErrorMessage="1">
          <x14:formula1>
            <xm:f>'Վարկանիշային չափորոշիչներ'!$G$50:$G$53</xm:f>
          </x14:formula1>
          <xm:sqref>S6 S9:S11 S32:S37 S39 S53:S60 S94:S96 S99:S101 S104:S129 S132 S134:S137 S139:S140 S143:S144 S175:S176 S184 S186 S251 S253:S260 S262 S264:S265 S267 S300 S317:S322 S325:S329 S356:S357 S359:S361 S367:S371 S373 S375:S380 S397 S404:S407 S409:S419 S421:S423 S429:S431 S479:S485 S538 S546:S547 S549:S551 S570 S596:S598 S690:S695 S706:S708 S819:S822 S850:S858 S888:S890 S893 S895:S900 S902 S904 S906:S911 S943:S948 S950:S953 S980 S1003:S1004 S1014:S1015 S1017:S1029 S1031:S1033 S1051:S1054 S1056:S1059 S1067:S1069 S1072:S1076 S1078 S1080:S1089 S1096:S1098 S1185:S1186 S1197:S1200 S1213:S1216 S1231:S1236 S1239:S1246 S1259:S1260 S1263:S1264 S1267:S1271 S1274:S1275 S1278 S1281:S1283 S1286:S1288 S1291:S1292 S1295:S1297 S1300:S1302 S1305:S1307 S1315:S1316 S1319:S1323 S1325 S1327 S1310:S1312 S1249:S1256 S1226:S1228 S1219:S1223 S1203:S1210 S1189:S1194 S1171:S1183 S1166:S1168 S1154:S1163 S1149:S1151 S1139:S1146 S1133:S1136 S1124:S1130 S1118:S1121 S1100:S1116 S1091:S1093 S1061:S1065 S1041:S1049 S1035:S1038 S1006:S1012 S988:S1001 S982:S986 S972:S978 S964:S970 S955:S962 S934:S941 S932 S919:S930 S914:S917 S883:S886 S872:S881 S860:S870 S846:S848 S840:S844 S824:S838 S809:S817 S794:S807 S779:S792 S759:S777 S745:S757 S710:S743 S697:S704 S674:S688 S659:S672 S652:S657 S634:S650 S601:S632 S588:S594 S572:S586 S565:S568 S558:S563 S553:S555 S540:S544 S529:S535 S512:S527 S495:S510 S491:S493 S487:S489 S471:S477 S467:S469 S461:S465 S453:S459 S441:S451 S433:S438 S425:S427 S399:S402 S391:S394 S382:S389 S363:S365 S350:S354 S345:S348 S331:S343 S307:S315 S302:S305 S297:S298 S269:S295 S248:S249 S233:S246 S226:S231 S192:S224 S188:S190 S178:S182 S146:S173 S91:S92 S88:S89 S86 S62:S84 S41:S51 S27:S30 S24:S25 S14:S21</xm:sqref>
        </x14:dataValidation>
        <x14:dataValidation type="list" allowBlank="1" showInputMessage="1" showErrorMessage="1">
          <x14:formula1>
            <xm:f>'Վարկանիշային չափորոշիչներ'!$G$56:$G$58</xm:f>
          </x14:formula1>
          <xm:sqref>T6 T9:T11 T32:T37 T39 T53:T60 T94:T96 T99:T101 T104:T129 T132 T134:T137 T139:T140 T143:T144 T175:T176 T184 T186 T251 T253:T260 T262 T264:T265 T267 T300 T317:T322 T325:T329 T356:T357 T359:T361 T367:T371 T373 T375:T380 T397 T404:T407 T409:T419 T421:T423 T429:T431 T479:T485 T538 T546:T547 T549:T551 T570 T596:T598 T690:T695 T706:T708 T819:T822 T850:T858 T888:T890 T893 T895:T900 T902 T904 T906:T911 T943:T948 T950:T953 T980 T1003:T1004 T1014:T1015 T1017:T1029 T1031:T1033 T1051:T1054 T1056:T1059 T1067:T1069 T1072:T1076 T1078 T1080:T1089 T1096:T1098 T1185:T1186 T1197:T1200 T1213:T1216 T1231:T1236 T1239:T1246 T1259:T1260 T1263:T1264 T1267:T1271 T1274:T1275 T1278 T1281:T1283 T1286:T1288 T1291:T1292 T1295:T1297 T1300:T1302 T1305:T1307 T1315:T1316 T1319:T1323 T1325 T1327 T1310:T1312 T1249:T1256 T1226:T1228 T1219:T1223 T1203:T1210 T1189:T1194 T1171:T1183 T1166:T1168 T1154:T1163 T1149:T1151 T1139:T1146 T1133:T1136 T1124:T1130 T1118:T1121 T1100:T1116 T1091:T1093 T1061:T1065 T1041:T1049 T1035:T1038 T1006:T1012 T988:T1001 T982:T986 T972:T978 T964:T970 T955:T962 T934:T941 T932 T919:T930 T914:T917 T883:T886 T872:T881 T860:T870 T846:T848 T840:T844 T824:T838 T809:T817 T794:T807 T779:T792 T759:T777 T745:T757 T710:T743 T697:T704 T674:T688 T659:T672 T652:T657 T634:T650 T601:T632 T588:T594 T572:T586 T565:T568 T558:T563 T553:T555 T540:T544 T529:T535 T512:T527 T495:T510 T491:T493 T487:T489 T471:T477 T467:T469 T461:T465 T453:T459 T441:T451 T433:T438 T425:T427 T399:T402 T391:T394 T382:T389 T363:T365 T350:T354 T345:T348 T331:T343 T307:T315 T302:T305 T297:T298 T269:T295 T248:T249 T233:T246 T226:T231 T192:T224 T188:T190 T178:T182 T146:T173 T91:T92 T88:T89 T86 T62:T84 T41:T51 T27:T30 T24:T25 T14:T21</xm:sqref>
        </x14:dataValidation>
        <x14:dataValidation type="list" allowBlank="1" showInputMessage="1" showErrorMessage="1">
          <x14:formula1>
            <xm:f>'Վարկանիշային չափորոշիչներ'!$G$60:$G$63</xm:f>
          </x14:formula1>
          <xm:sqref>U6 U9:U11 U32:U37 U39 U53:U60 U94:U96 U99:U101 U104:U129 U132 U134:U137 U139:U140 U143:U144 U175:U176 U184 U186 U251 U253:U260 U262 U264:U265 U267 U300 U317:U322 U325:U329 U356:U357 U359:U361 U367:U371 U373 U375:U380 U397 U404:U407 U409:U419 U421:U423 U429:U431 U479:U485 U538 U546:U547 U549:U551 U570 U596:U598 U690:U695 U706:U708 U819:U822 U850:U858 U888:U890 U893 U895:U900 U902 U904 U906:U911 U943:U948 U950:U953 U980 U1003:U1004 U1014:U1015 U1017:U1029 U1031:U1033 U1051:U1054 U1056:U1059 U1067:U1069 U1072:U1076 U1078 U1080:U1089 U1096:U1098 U1185:U1186 U1197:U1200 U1213:U1216 U1231:U1236 U1239:U1246 U1259:U1260 U1263:U1264 U1267:U1271 U1274:U1275 U1278 U1281:U1283 U1286:U1288 U1291:U1292 U1295:U1297 U1300:U1302 U1305:U1307 U1315:U1316 U1319:U1323 U1325 U1327 U1310:U1312 U1249:U1256 U1226:U1228 U1219:U1223 U1203:U1210 U1189:U1194 U1171:U1183 U1166:U1168 U1154:U1163 U1149:U1151 U1139:U1146 U1133:U1136 U1124:U1130 U1118:U1121 U1100:U1116 U1091:U1093 U1061:U1065 U1041:U1049 U1035:U1038 U1006:U1012 U988:U1001 U982:U986 U972:U978 U964:U970 U955:U962 U934:U941 U932 U919:U930 U914:U917 U883:U886 U872:U881 U860:U870 U846:U848 U840:U844 U824:U838 U809:U817 U794:U807 U779:U792 U759:U777 U745:U757 U710:U743 U697:U704 U674:U688 U659:U672 U652:U657 U634:U650 U601:U632 U588:U594 U572:U586 U565:U568 U558:U563 U553:U555 U540:U544 U529:U535 U512:U527 U495:U510 U491:U493 U487:U489 U471:U477 U467:U469 U461:U465 U453:U459 U441:U451 U433:U438 U425:U427 U399:U402 U391:U394 U382:U389 U363:U365 U350:U354 U345:U348 U331:U343 U307:U315 U302:U305 U297:U298 U269:U295 U248:U249 U233:U246 U226:U231 U192:U224 U188:U190 U178:U182 U146:U173 U91:U92 U88:U89 U86 U62:U84 U41:U51 U27:U30 U24:U25 U14:U21</xm:sqref>
        </x14:dataValidation>
        <x14:dataValidation type="list" allowBlank="1" showInputMessage="1" showErrorMessage="1">
          <x14:formula1>
            <xm:f>'Վարկանիշային չափորոշիչներ'!$G$65:$G$68</xm:f>
          </x14:formula1>
          <xm:sqref>V6 V9:V11 V32:V37 V39 V53:V60 V94:V96 V99:V101 V104:V129 V132 V134:V137 V139:V140 V143:V144 V175:V176 V184 V186 V251 V253:V260 V262 V264:V265 V267 V300 V317:V322 V325:V329 V356:V357 V359:V361 V367:V371 V373 V375:V380 V397 V404:V407 V409:V419 V421:V423 V429:V431 V479:V485 V538 V546:V547 V549:V551 V570 V596:V598 V690:V695 V706:V708 V819:V822 V850:V858 V888:V890 V893 V895:V900 V902 V904 V906:V911 V943:V948 V950:V953 V980 V1003:V1004 V1014:V1015 V1017:V1029 V1031:V1033 V1051:V1054 V1056:V1059 V1067:V1069 V1072:V1076 V1078 V1080:V1089 V1096:V1098 V1185:V1186 V1197:V1200 V1213:V1216 V1231:V1236 V1239:V1246 V1259:V1260 V1263:V1264 V1267:V1271 V1274:V1275 V1278 V1281:V1283 V1286:V1288 V1291:V1292 V1295:V1297 V1300:V1302 V1305:V1307 V1315:V1316 V1319:V1323 V1325 V1327 V1310:V1312 V1249:V1256 V1226:V1228 V1219:V1223 V1203:V1210 V1189:V1194 V1171:V1183 V1166:V1168 V1154:V1163 V1149:V1151 V1139:V1146 V1133:V1136 V1124:V1130 V1118:V1121 V1100:V1116 V1091:V1093 V1061:V1065 V1041:V1049 V1035:V1038 V1006:V1012 V988:V1001 V982:V986 V972:V978 V964:V970 V955:V962 V934:V941 V932 V919:V930 V914:V917 V883:V886 V872:V881 V860:V870 V846:V848 V840:V844 V824:V838 V809:V817 V794:V807 V779:V792 V759:V777 V745:V757 V710:V743 V697:V704 V674:V688 V659:V672 V652:V657 V634:V650 V601:V632 V588:V594 V572:V586 V565:V568 V558:V563 V553:V555 V540:V544 V529:V535 V512:V527 V495:V510 V491:V493 V487:V489 V471:V477 V467:V469 V461:V465 V453:V459 V441:V451 V433:V438 V425:V427 V399:V402 V391:V394 V382:V389 V363:V365 V350:V354 V345:V348 V331:V343 V307:V315 V302:V305 V297:V298 V269:V295 V248:V249 V233:V246 V226:V231 V192:V224 V188:V190 V178:V182 V146:V173 V91:V92 V88:V89 V86 V62:V84 V41:V51 V27:V30 V24:V25 V14:V21</xm:sqref>
        </x14:dataValidation>
        <x14:dataValidation type="list" allowBlank="1" showInputMessage="1" showErrorMessage="1">
          <x14:formula1>
            <xm:f>'Վարկանիշային չափորոշիչներ'!$N$9:$N$10</xm:f>
          </x14:formula1>
          <xm:sqref>I6 I1327 I1325 I1319:I1323 I1315:I1316 I1305:I1307 I1300:I1302 I1295:I1297 I1291:I1292 I1286:I1288 I1281:I1283 I1278 I1274:I1275 I1267:I1271 I1263:I1264 I1259:I1260 I1239:I1246 I1231:I1236 I1213:I1216 I1197:I1200 I1185:I1186 I1096:I1098 I1080:I1089 I1078 I1072:I1076 I1067:I1069 I1056:I1059 I1051:I1054 I1031:I1033 I1017:I1029 I1014:I1015 I1003:I1004 I980 I950:I953 I943:I948 I906:I911 I904 I902 I895:I900 I893 I888:I890 I850:I858 I819:I822 I706:I708 I690:I695 I596:I598 I570 I549:I551 I546:I547 I538 I479:I485 I429:I431 I421:I423 I409:I419 I404:I407 I397 I375:I380 I373 I367:I371 I359:I361 I356:I357 I325:I329 I317:I322 I300 I267 I264:I265 I262 I253:I260 I251 I186 I184 I175:I176 I143:I144 I139:I140 I134:I137 I132 I104:I129 I99:I101 I94:I96 I53:I60 I39 I32:I37 I9:I11 I1310:I1312 I1249:I1256 I1226:I1228 I1219:I1223 I1203:I1210 I1189:I1194 I1171:I1183 I1166:I1168 I1154:I1163 I1149:I1151 I1139:I1146 I1133:I1136 I1124:I1130 I1118:I1121 I1100:I1116 I1091:I1093 I1061:I1065 I1041:I1049 I1035:I1038 I1006:I1012 I988:I1001 I982:I986 I972:I978 I964:I970 I955:I962 I934:I941 I932 I919:I930 I914:I917 I883:I886 I872:I881 I860:I870 I846:I848 I840:I844 I824:I838 I809:I817 I794:I807 I779:I792 I759:I777 I745:I757 I710:I743 I697:I704 I674:I688 I659:I672 I652:I657 I634:I650 I601:I632 I588:I594 I572:I586 I565:I568 I558:I563 I553:I555 I540:I544 I529:I535 I512:I527 I495:I510 I491:I493 I487:I489 I471:I477 I467:I469 I461:I465 I453:I459 I441:I451 I433:I438 I425:I427 I399:I402 I391:I394 I382:I389 I363:I365 I350:I354 I345:I348 I331:I343 I307:I315 I302:I305 I297:I298 I269:I295 I248:I249 I233:I246 I226:I231 I192:I224 I188:I190 I178:I182 I146:I173 I91:I92 I88:I89 I86 I62:I84 I41:I51 I27:I30 I24:I25 I14:I21</xm:sqref>
        </x14:dataValidation>
        <x14:dataValidation type="list" allowBlank="1" showInputMessage="1" showErrorMessage="1">
          <x14:formula1>
            <xm:f>'Վարկանիշային չափորոշիչներ'!$N$4:$N$5</xm:f>
          </x14:formula1>
          <xm:sqref>J6 J1327 J1325 J1319:J1323 J1315:J1316 J1305:J1307 J1300:J1302 J1295:J1297 J1291:J1292 J1286:J1288 J1281:J1283 J1278 J1274:J1275 J1267:J1271 J1263:J1264 J1259:J1260 J1239:J1246 J1231:J1236 J1213:J1216 J1197:J1200 J1185:J1186 J1096:J1098 J1080:J1089 J1078 J1072:J1076 J1067:J1069 J1056:J1059 J1051:J1054 J1031:J1033 J1017:J1029 J1014:J1015 J1003:J1004 J980 J950:J953 J943:J948 J906:J911 J904 J902 J895:J900 J893 J888:J890 J850:J858 J819:J822 J706:J708 J690:J695 J596:J598 J570 J549:J551 J546:J547 J538 J479:J485 J429:J431 J421:J423 J409:J419 J404:J407 J397 J375:J380 J373 J367:J371 J359:J361 J356:J357 J325:J329 J317:J322 J300 J267 J264:J265 J262 J253:J260 J251 J186 J184 J175:J176 J143:J144 J139:J140 J134:J137 J132 J104:J129 J99:J101 J94:J96 J53:J60 J39 J32:J37 J9:J11 J1310:J1312 J1249:J1256 J1226:J1228 J1219:J1223 J1203:J1210 J1189:J1194 J1171:J1183 J1166:J1168 J1154:J1163 J1149:J1151 J1139:J1146 J1133:J1136 J1124:J1130 J1118:J1121 J1100:J1116 J1091:J1093 J1061:J1065 J1041:J1049 J1035:J1038 J1006:J1012 J988:J1001 J982:J986 J972:J978 J964:J970 J955:J962 J934:J941 J932 J919:J930 J914:J917 J883:J886 J872:J881 J860:J870 J846:J848 J840:J844 J824:J838 J809:J817 J794:J807 J779:J792 J759:J777 J745:J757 J710:J743 J697:J704 J674:J688 J659:J672 J652:J657 J634:J650 J601:J632 J588:J594 J572:J586 J565:J568 J558:J563 J553:J555 J540:J544 J529:J535 J512:J527 J495:J510 J491:J493 J487:J489 J471:J477 J467:J469 J461:J465 J453:J459 J441:J451 J433:J438 J425:J427 J399:J402 J391:J394 J382:J389 J363:J365 J350:J354 J345:J348 J331:J343 J307:J315 J302:J305 J297:J298 J269:J295 J248:J249 J233:J246 J226:J231 J192:J224 J188:J190 J178:J182 J146:J173 J91:J92 J88:J89 J86 J62:J84 J41:J51 J27:J30 J24:J25 J14:J21</xm:sqref>
        </x14:dataValidation>
      </x14:dataValidations>
    </ext>
  </extLst>
</worksheet>
</file>

<file path=xl/worksheets/sheet3.xml><?xml version="1.0" encoding="utf-8"?>
<worksheet xmlns="http://schemas.openxmlformats.org/spreadsheetml/2006/main" xmlns:r="http://schemas.openxmlformats.org/officeDocument/2006/relationships">
  <sheetPr codeName="Sheet2">
    <outlinePr summaryBelow="0"/>
  </sheetPr>
  <dimension ref="A1:CQ1365"/>
  <sheetViews>
    <sheetView topLeftCell="A1293" zoomScale="70" zoomScaleNormal="70" workbookViewId="0">
      <selection activeCell="C24" sqref="C24"/>
    </sheetView>
  </sheetViews>
  <sheetFormatPr defaultRowHeight="15" outlineLevelRow="2"/>
  <cols>
    <col min="1" max="1" width="6" style="11" customWidth="1"/>
    <col min="2" max="2" width="7" style="62" customWidth="1"/>
    <col min="3" max="3" width="81.28515625" style="63" customWidth="1"/>
    <col min="4" max="4" width="20.28515625" style="64" customWidth="1"/>
    <col min="5" max="5" width="18.42578125" style="8" customWidth="1"/>
    <col min="6" max="6" width="24.7109375" style="8" customWidth="1"/>
    <col min="7" max="7" width="24.7109375" style="61" customWidth="1"/>
    <col min="8" max="8" width="26" style="61"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c r="B1" s="361" t="s">
        <v>1531</v>
      </c>
    </row>
    <row r="2" spans="1:15">
      <c r="E2" s="10"/>
      <c r="F2" s="10"/>
      <c r="G2" s="10"/>
      <c r="H2" s="10"/>
    </row>
    <row r="3" spans="1:15" s="12" customFormat="1" ht="16.5" customHeight="1">
      <c r="A3" s="401"/>
      <c r="B3" s="401"/>
      <c r="C3" s="401" t="s">
        <v>98</v>
      </c>
      <c r="D3" s="401" t="s">
        <v>1518</v>
      </c>
      <c r="E3" s="401" t="s">
        <v>1519</v>
      </c>
      <c r="F3" s="406" t="s">
        <v>1520</v>
      </c>
      <c r="G3" s="406"/>
      <c r="H3" s="406"/>
      <c r="I3" s="407" t="s">
        <v>1522</v>
      </c>
      <c r="J3" s="408"/>
      <c r="K3" s="408"/>
      <c r="L3" s="409"/>
      <c r="M3" s="404" t="s">
        <v>81</v>
      </c>
      <c r="N3" s="404"/>
      <c r="O3" s="404"/>
    </row>
    <row r="4" spans="1:15" s="13" customFormat="1">
      <c r="A4" s="402"/>
      <c r="B4" s="402"/>
      <c r="C4" s="402"/>
      <c r="D4" s="402"/>
      <c r="E4" s="402"/>
      <c r="F4" s="406" t="s">
        <v>1370</v>
      </c>
      <c r="G4" s="406" t="s">
        <v>1371</v>
      </c>
      <c r="H4" s="406" t="s">
        <v>1521</v>
      </c>
      <c r="I4" s="405" t="s">
        <v>78</v>
      </c>
      <c r="J4" s="407" t="s">
        <v>80</v>
      </c>
      <c r="K4" s="408"/>
      <c r="L4" s="409"/>
      <c r="M4" s="404"/>
      <c r="N4" s="404"/>
      <c r="O4" s="404"/>
    </row>
    <row r="5" spans="1:15" ht="30" customHeight="1">
      <c r="A5" s="403"/>
      <c r="B5" s="403"/>
      <c r="C5" s="403"/>
      <c r="D5" s="403">
        <v>2547649891.9000001</v>
      </c>
      <c r="E5" s="403">
        <v>3206517499.5999999</v>
      </c>
      <c r="F5" s="406"/>
      <c r="G5" s="406"/>
      <c r="H5" s="406"/>
      <c r="I5" s="405"/>
      <c r="J5" s="65" t="s">
        <v>76</v>
      </c>
      <c r="K5" s="65" t="s">
        <v>77</v>
      </c>
      <c r="L5" s="102" t="s">
        <v>1517</v>
      </c>
      <c r="M5" s="66" t="s">
        <v>74</v>
      </c>
      <c r="N5" s="66" t="s">
        <v>75</v>
      </c>
      <c r="O5" s="66" t="s">
        <v>1510</v>
      </c>
    </row>
    <row r="6" spans="1:15">
      <c r="A6" s="143"/>
      <c r="B6" s="144"/>
      <c r="C6" s="338" t="s">
        <v>1369</v>
      </c>
      <c r="D6" s="1" t="s">
        <v>79</v>
      </c>
      <c r="E6" s="1" t="s">
        <v>79</v>
      </c>
      <c r="F6" s="1" t="s">
        <v>79</v>
      </c>
      <c r="G6" s="1" t="s">
        <v>79</v>
      </c>
      <c r="H6" s="1" t="s">
        <v>79</v>
      </c>
      <c r="I6" s="181" t="e">
        <f>+($I$7-I7)/$I$7</f>
        <v>#DIV/0!</v>
      </c>
      <c r="J6" s="181" t="e">
        <f>+(J7-$I$7)/$I$7</f>
        <v>#DIV/0!</v>
      </c>
      <c r="K6" s="181" t="e">
        <f t="shared" ref="K6:L6" si="0">+(K7-$I$7)/$I$7</f>
        <v>#DIV/0!</v>
      </c>
      <c r="L6" s="181" t="e">
        <f t="shared" si="0"/>
        <v>#DIV/0!</v>
      </c>
      <c r="M6" s="1" t="s">
        <v>79</v>
      </c>
      <c r="N6" s="1" t="s">
        <v>79</v>
      </c>
      <c r="O6" s="1" t="s">
        <v>79</v>
      </c>
    </row>
    <row r="7" spans="1:15" s="15" customFormat="1" ht="15.75">
      <c r="A7" s="68"/>
      <c r="B7" s="69"/>
      <c r="C7" s="339" t="s">
        <v>99</v>
      </c>
      <c r="D7" s="70">
        <f>D8+D13+D23+D98+D103+D131+D1266+D142+D324+D396+D440+D537+D557+D600+D892+D913+D1040+D1071+D1123+D1132+D1138+D1148+D1153+D1165+D1170+D1188+D1230+D1196+D1095+D1202+D1212+D1218+D1225+D1238+D1248+D1258+D1262+D1273+D1277+D1280+D1285+D1290+D1294+D1299+D1304+D1309+D1314+D1318</f>
        <v>0</v>
      </c>
      <c r="E7" s="70">
        <f>E8+E13+E23+E98+E103+E131+E1266+E142+E324+E396+E440+E537+E557+E600+E892+E913+E1040+E1071+E1123+E1132+E1138+E1148+E1153+E1165+E1170+E1188+E1230+E1196+E1095+E1202+E1212+E1218+E1225+E1238+E1248+E1258+E1262+E1273+E1277+E1280+E1285+E1290+E1294+E1299+E1304+E1309+E1314+E1318</f>
        <v>0</v>
      </c>
      <c r="F7" s="182">
        <f t="shared" ref="F7:H7" si="1">F8+F13+F23+F98+F103+F131+F1266+F142+F324+F396+F440+F537+F557+F600+F892+F913+F1040+F1071+F1123+F1132+F1138+F1148+F1153+F1165+F1170+F1188+F1230+F1196+F1095+F1202+F1212+F1218+F1225+F1238+F1248+F1258+F1262+F1273+F1277+F1280+F1285+F1290+F1294+F1299+F1304+F1309+F1314+F1318</f>
        <v>0</v>
      </c>
      <c r="G7" s="182">
        <f t="shared" si="1"/>
        <v>0</v>
      </c>
      <c r="H7" s="182">
        <f t="shared" si="1"/>
        <v>0</v>
      </c>
      <c r="I7" s="70">
        <f>I8+I13+I23+I98+I103+I131+I1266+I142+I324+I396+I440+I537+I557+I600+I892+I913+I1040+I1071+I1123+I1132+I1138+I1148+I1153+I1165+I1170+I1188+I1230+I1196+I1095+I1202+I1212+I1218+I1225+I1238+I1248+I1258+I1262+I1273+I1277+I1280+I1285+I1290+I1294+I1299+I1304+I1309+I1314+I1318</f>
        <v>0</v>
      </c>
      <c r="J7" s="70">
        <f>J8+J13+J23+J98+J103+J131+J1266+J142+J324+J396+J440+J537+J557+J600+J892+J913+J1040+J1071+J1123+J1132+J1138+J1148+J1153+J1165+J1170+J1188+J1230+J1196+J1095+J1202+J1212+J1218+J1225+J1238+J1248+J1258+J1262+J1273+J1277+J1280+J1285+J1290+J1294+J1299+J1304+J1309+J1314+J1318</f>
        <v>0</v>
      </c>
      <c r="K7" s="70">
        <f>K8+K13+K23+K98+K103+K131+K1266+K142+K324+K396+K440+K537+K557+K600+K892+K913+K1040+K1071+K1123+K1132+K1138+K1148+K1153+K1165+K1170+K1188+K1230+K1196+K1095+K1202+K1212+K1218+K1225+K1238+K1248+K1258+K1262+K1273+K1277+K1280+K1285+K1290+K1294+K1299+K1304+K1309+K1314+K1318</f>
        <v>0</v>
      </c>
      <c r="L7" s="70">
        <f>L8+L13+L23+L98+L103+L131+L1266+L142+L324+L396+L440+L537+L557+L600+L892+L913+L1040+L1071+L1123+L1132+L1138+L1148+L1153+L1165+L1170+L1188+L1230+L1196+L1095+L1202+L1212+L1218+L1225+L1238+L1248+L1258+L1262+L1273+L1277+L1280+L1285+L1290+L1294+L1299+L1304+L1309+L1314+L1318</f>
        <v>0</v>
      </c>
      <c r="M7" s="145" t="s">
        <v>79</v>
      </c>
      <c r="N7" s="145" t="s">
        <v>79</v>
      </c>
      <c r="O7" s="145" t="s">
        <v>79</v>
      </c>
    </row>
    <row r="8" spans="1:15">
      <c r="A8" s="17" t="s">
        <v>0</v>
      </c>
      <c r="B8" s="17"/>
      <c r="C8" s="340" t="s">
        <v>100</v>
      </c>
      <c r="D8" s="18">
        <f>D9+D12</f>
        <v>0</v>
      </c>
      <c r="E8" s="18">
        <f>E9+E12</f>
        <v>0</v>
      </c>
      <c r="F8" s="183">
        <f t="shared" ref="F8:H8" si="2">F9+F12</f>
        <v>0</v>
      </c>
      <c r="G8" s="183">
        <f t="shared" si="2"/>
        <v>0</v>
      </c>
      <c r="H8" s="183">
        <f t="shared" si="2"/>
        <v>0</v>
      </c>
      <c r="I8" s="18">
        <f t="shared" ref="I8:K8" si="3">I9+I12</f>
        <v>0</v>
      </c>
      <c r="J8" s="18">
        <f t="shared" si="3"/>
        <v>0</v>
      </c>
      <c r="K8" s="18">
        <f t="shared" si="3"/>
        <v>0</v>
      </c>
      <c r="L8" s="18">
        <f t="shared" ref="L8" si="4">L9+L12</f>
        <v>0</v>
      </c>
      <c r="M8" s="18"/>
      <c r="N8" s="18"/>
      <c r="O8" s="18"/>
    </row>
    <row r="9" spans="1:15" outlineLevel="1">
      <c r="A9" s="19">
        <v>1154</v>
      </c>
      <c r="B9" s="19"/>
      <c r="C9" s="341" t="s">
        <v>101</v>
      </c>
      <c r="D9" s="21">
        <f>SUM(D10:D11)</f>
        <v>0</v>
      </c>
      <c r="E9" s="21">
        <f t="shared" ref="E9:L9" si="5">SUM(E10:E11)</f>
        <v>0</v>
      </c>
      <c r="F9" s="184">
        <f t="shared" ref="F9:H9" si="6">SUM(F10:F11)</f>
        <v>0</v>
      </c>
      <c r="G9" s="184">
        <f t="shared" si="6"/>
        <v>0</v>
      </c>
      <c r="H9" s="184">
        <f t="shared" si="6"/>
        <v>0</v>
      </c>
      <c r="I9" s="21">
        <f t="shared" si="5"/>
        <v>0</v>
      </c>
      <c r="J9" s="21">
        <f t="shared" si="5"/>
        <v>0</v>
      </c>
      <c r="K9" s="21">
        <f t="shared" si="5"/>
        <v>0</v>
      </c>
      <c r="L9" s="21">
        <f t="shared" si="5"/>
        <v>0</v>
      </c>
      <c r="M9" s="21"/>
      <c r="N9" s="21"/>
      <c r="O9" s="21"/>
    </row>
    <row r="10" spans="1:15" ht="27" outlineLevel="2">
      <c r="A10" s="71">
        <v>1154</v>
      </c>
      <c r="B10" s="71">
        <v>11001</v>
      </c>
      <c r="C10" s="332" t="s">
        <v>102</v>
      </c>
      <c r="D10" s="25"/>
      <c r="E10" s="25"/>
      <c r="F10" s="185"/>
      <c r="G10" s="186"/>
      <c r="H10" s="186"/>
      <c r="I10" s="25"/>
      <c r="J10" s="25"/>
      <c r="K10" s="25"/>
      <c r="L10" s="25"/>
      <c r="M10" s="25"/>
      <c r="N10" s="25"/>
      <c r="O10" s="25"/>
    </row>
    <row r="11" spans="1:15" ht="27" outlineLevel="2">
      <c r="A11" s="71">
        <v>1154</v>
      </c>
      <c r="B11" s="71">
        <v>31001</v>
      </c>
      <c r="C11" s="332" t="s">
        <v>103</v>
      </c>
      <c r="D11" s="25"/>
      <c r="E11" s="25"/>
      <c r="F11" s="185"/>
      <c r="G11" s="186"/>
      <c r="H11" s="186"/>
      <c r="I11" s="25"/>
      <c r="J11" s="25"/>
      <c r="K11" s="25"/>
      <c r="L11" s="25"/>
      <c r="M11" s="25"/>
      <c r="N11" s="25"/>
      <c r="O11" s="25"/>
    </row>
    <row r="12" spans="1:15" outlineLevel="1">
      <c r="A12" s="72">
        <v>9999</v>
      </c>
      <c r="B12" s="72"/>
      <c r="C12" s="332" t="s">
        <v>104</v>
      </c>
      <c r="D12" s="25"/>
      <c r="E12" s="25"/>
      <c r="F12" s="185"/>
      <c r="G12" s="186"/>
      <c r="H12" s="186"/>
      <c r="I12" s="25"/>
      <c r="J12" s="25"/>
      <c r="K12" s="25"/>
      <c r="L12" s="25"/>
      <c r="M12" s="25"/>
      <c r="N12" s="25"/>
      <c r="O12" s="25"/>
    </row>
    <row r="13" spans="1:15">
      <c r="A13" s="26" t="s">
        <v>0</v>
      </c>
      <c r="B13" s="26"/>
      <c r="C13" s="342" t="s">
        <v>105</v>
      </c>
      <c r="D13" s="27">
        <f>D14+D22</f>
        <v>0</v>
      </c>
      <c r="E13" s="27">
        <f>E14+E22</f>
        <v>0</v>
      </c>
      <c r="F13" s="187">
        <f t="shared" ref="F13:H13" si="7">F14+F22</f>
        <v>0</v>
      </c>
      <c r="G13" s="187">
        <f t="shared" si="7"/>
        <v>0</v>
      </c>
      <c r="H13" s="187">
        <f t="shared" si="7"/>
        <v>0</v>
      </c>
      <c r="I13" s="27">
        <f>I14+I22</f>
        <v>0</v>
      </c>
      <c r="J13" s="27">
        <f>J14+J22</f>
        <v>0</v>
      </c>
      <c r="K13" s="27">
        <f>K14+K22</f>
        <v>0</v>
      </c>
      <c r="L13" s="27">
        <f>L14+L22</f>
        <v>0</v>
      </c>
      <c r="M13" s="27"/>
      <c r="N13" s="27"/>
      <c r="O13" s="27"/>
    </row>
    <row r="14" spans="1:15" outlineLevel="1">
      <c r="A14" s="19">
        <v>1024</v>
      </c>
      <c r="B14" s="19"/>
      <c r="C14" s="341" t="s">
        <v>106</v>
      </c>
      <c r="D14" s="21">
        <f>SUM(D15:D21)</f>
        <v>0</v>
      </c>
      <c r="E14" s="21">
        <f>SUM(E15:E21)</f>
        <v>0</v>
      </c>
      <c r="F14" s="184">
        <f t="shared" ref="F14:H14" si="8">SUM(F15:F21)</f>
        <v>0</v>
      </c>
      <c r="G14" s="184">
        <f t="shared" si="8"/>
        <v>0</v>
      </c>
      <c r="H14" s="184">
        <f t="shared" si="8"/>
        <v>0</v>
      </c>
      <c r="I14" s="21">
        <f>SUM(I15:I21)</f>
        <v>0</v>
      </c>
      <c r="J14" s="21">
        <f>SUM(J15:J21)</f>
        <v>0</v>
      </c>
      <c r="K14" s="21">
        <f>SUM(K15:K21)</f>
        <v>0</v>
      </c>
      <c r="L14" s="21">
        <f>SUM(L15:L21)</f>
        <v>0</v>
      </c>
      <c r="M14" s="21"/>
      <c r="N14" s="21"/>
      <c r="O14" s="21"/>
    </row>
    <row r="15" spans="1:15" ht="27" outlineLevel="2">
      <c r="A15" s="71">
        <v>1024</v>
      </c>
      <c r="B15" s="71">
        <v>11001</v>
      </c>
      <c r="C15" s="334" t="s">
        <v>107</v>
      </c>
      <c r="D15" s="73"/>
      <c r="E15" s="73"/>
      <c r="F15" s="185"/>
      <c r="G15" s="186"/>
      <c r="H15" s="186"/>
      <c r="I15" s="25"/>
      <c r="J15" s="25"/>
      <c r="K15" s="25"/>
      <c r="L15" s="25"/>
      <c r="M15" s="25"/>
      <c r="N15" s="25"/>
      <c r="O15" s="25"/>
    </row>
    <row r="16" spans="1:15" outlineLevel="2">
      <c r="A16" s="71">
        <v>1024</v>
      </c>
      <c r="B16" s="71">
        <v>11002</v>
      </c>
      <c r="C16" s="332" t="s">
        <v>108</v>
      </c>
      <c r="D16" s="25"/>
      <c r="E16" s="25"/>
      <c r="F16" s="185"/>
      <c r="G16" s="186"/>
      <c r="H16" s="186"/>
      <c r="I16" s="25"/>
      <c r="J16" s="25"/>
      <c r="K16" s="25"/>
      <c r="L16" s="25"/>
      <c r="M16" s="25"/>
      <c r="N16" s="25"/>
      <c r="O16" s="25"/>
    </row>
    <row r="17" spans="1:15" ht="27" outlineLevel="2">
      <c r="A17" s="71">
        <v>1024</v>
      </c>
      <c r="B17" s="71">
        <v>11003</v>
      </c>
      <c r="C17" s="332" t="s">
        <v>109</v>
      </c>
      <c r="D17" s="25"/>
      <c r="E17" s="25"/>
      <c r="F17" s="185"/>
      <c r="G17" s="186"/>
      <c r="H17" s="186"/>
      <c r="I17" s="25"/>
      <c r="J17" s="25"/>
      <c r="K17" s="25"/>
      <c r="L17" s="25"/>
      <c r="M17" s="25"/>
      <c r="N17" s="25"/>
      <c r="O17" s="25"/>
    </row>
    <row r="18" spans="1:15" ht="27" outlineLevel="2">
      <c r="A18" s="71">
        <v>1024</v>
      </c>
      <c r="B18" s="71">
        <v>12001</v>
      </c>
      <c r="C18" s="332" t="s">
        <v>110</v>
      </c>
      <c r="D18" s="25"/>
      <c r="E18" s="25"/>
      <c r="F18" s="185"/>
      <c r="G18" s="186"/>
      <c r="H18" s="186"/>
      <c r="I18" s="25"/>
      <c r="J18" s="25"/>
      <c r="K18" s="25"/>
      <c r="L18" s="25"/>
      <c r="M18" s="25"/>
      <c r="N18" s="25"/>
      <c r="O18" s="25"/>
    </row>
    <row r="19" spans="1:15" outlineLevel="2">
      <c r="A19" s="71">
        <v>1024</v>
      </c>
      <c r="B19" s="71">
        <v>12002</v>
      </c>
      <c r="C19" s="332" t="s">
        <v>111</v>
      </c>
      <c r="D19" s="25"/>
      <c r="E19" s="25"/>
      <c r="F19" s="185"/>
      <c r="G19" s="186"/>
      <c r="H19" s="186"/>
      <c r="I19" s="25"/>
      <c r="J19" s="25"/>
      <c r="K19" s="25"/>
      <c r="L19" s="25"/>
      <c r="M19" s="25"/>
      <c r="N19" s="25"/>
      <c r="O19" s="25"/>
    </row>
    <row r="20" spans="1:15" outlineLevel="2">
      <c r="A20" s="71">
        <v>1024</v>
      </c>
      <c r="B20" s="71">
        <v>31001</v>
      </c>
      <c r="C20" s="332" t="s">
        <v>112</v>
      </c>
      <c r="D20" s="25"/>
      <c r="E20" s="25"/>
      <c r="F20" s="185"/>
      <c r="G20" s="186"/>
      <c r="H20" s="186"/>
      <c r="I20" s="25"/>
      <c r="J20" s="25"/>
      <c r="K20" s="25"/>
      <c r="L20" s="25"/>
      <c r="M20" s="25"/>
      <c r="N20" s="25"/>
      <c r="O20" s="25"/>
    </row>
    <row r="21" spans="1:15" outlineLevel="2">
      <c r="A21" s="71">
        <v>1024</v>
      </c>
      <c r="B21" s="71">
        <v>31003</v>
      </c>
      <c r="C21" s="332" t="s">
        <v>113</v>
      </c>
      <c r="D21" s="73"/>
      <c r="E21" s="73"/>
      <c r="F21" s="185"/>
      <c r="G21" s="186"/>
      <c r="H21" s="186"/>
      <c r="I21" s="25"/>
      <c r="J21" s="25"/>
      <c r="K21" s="25"/>
      <c r="L21" s="25"/>
      <c r="M21" s="25"/>
      <c r="N21" s="25"/>
      <c r="O21" s="25"/>
    </row>
    <row r="22" spans="1:15" outlineLevel="1">
      <c r="A22" s="72">
        <v>9999</v>
      </c>
      <c r="B22" s="72"/>
      <c r="C22" s="332" t="s">
        <v>104</v>
      </c>
      <c r="D22" s="25"/>
      <c r="E22" s="25"/>
      <c r="F22" s="185"/>
      <c r="G22" s="186"/>
      <c r="H22" s="186"/>
      <c r="I22" s="25"/>
      <c r="J22" s="25"/>
      <c r="K22" s="25"/>
      <c r="L22" s="25"/>
      <c r="M22" s="25"/>
      <c r="N22" s="25"/>
      <c r="O22" s="25"/>
    </row>
    <row r="23" spans="1:15">
      <c r="A23" s="26" t="s">
        <v>0</v>
      </c>
      <c r="B23" s="26"/>
      <c r="C23" s="342" t="s">
        <v>114</v>
      </c>
      <c r="D23" s="27">
        <f>D24+D27+D32+D39+D41+D53+D62+D86+D88+D91+D94+D97</f>
        <v>0</v>
      </c>
      <c r="E23" s="27">
        <f t="shared" ref="E23:L23" si="9">E24+E27+E32+E39+E41+E53+E62+E86+E88+E91+E94+E97</f>
        <v>0</v>
      </c>
      <c r="F23" s="187">
        <f t="shared" si="9"/>
        <v>0</v>
      </c>
      <c r="G23" s="187">
        <f t="shared" si="9"/>
        <v>0</v>
      </c>
      <c r="H23" s="187">
        <f t="shared" si="9"/>
        <v>0</v>
      </c>
      <c r="I23" s="27">
        <f t="shared" si="9"/>
        <v>0</v>
      </c>
      <c r="J23" s="27">
        <f t="shared" si="9"/>
        <v>0</v>
      </c>
      <c r="K23" s="27">
        <f t="shared" si="9"/>
        <v>0</v>
      </c>
      <c r="L23" s="27">
        <f t="shared" si="9"/>
        <v>0</v>
      </c>
      <c r="M23" s="27"/>
      <c r="N23" s="27"/>
      <c r="O23" s="27"/>
    </row>
    <row r="24" spans="1:15" outlineLevel="1">
      <c r="A24" s="19">
        <v>1018</v>
      </c>
      <c r="B24" s="19"/>
      <c r="C24" s="341" t="s">
        <v>115</v>
      </c>
      <c r="D24" s="21">
        <f>SUM(D25:D26)</f>
        <v>0</v>
      </c>
      <c r="E24" s="21">
        <f t="shared" ref="E24:L24" si="10">SUM(E25:E26)</f>
        <v>0</v>
      </c>
      <c r="F24" s="184">
        <f t="shared" ref="F24:H24" si="11">SUM(F25:F26)</f>
        <v>0</v>
      </c>
      <c r="G24" s="184">
        <f t="shared" si="11"/>
        <v>0</v>
      </c>
      <c r="H24" s="184">
        <f t="shared" si="11"/>
        <v>0</v>
      </c>
      <c r="I24" s="21">
        <f t="shared" si="10"/>
        <v>0</v>
      </c>
      <c r="J24" s="21">
        <f t="shared" si="10"/>
        <v>0</v>
      </c>
      <c r="K24" s="21">
        <f t="shared" si="10"/>
        <v>0</v>
      </c>
      <c r="L24" s="21">
        <f t="shared" si="10"/>
        <v>0</v>
      </c>
      <c r="M24" s="21"/>
      <c r="N24" s="21"/>
      <c r="O24" s="21"/>
    </row>
    <row r="25" spans="1:15" ht="40.5" outlineLevel="2">
      <c r="A25" s="19">
        <v>1018</v>
      </c>
      <c r="B25" s="71">
        <v>11004</v>
      </c>
      <c r="C25" s="332" t="s">
        <v>116</v>
      </c>
      <c r="D25" s="74"/>
      <c r="E25" s="31"/>
      <c r="F25" s="185"/>
      <c r="G25" s="186"/>
      <c r="H25" s="186"/>
      <c r="I25" s="25"/>
      <c r="J25" s="25"/>
      <c r="K25" s="25"/>
      <c r="L25" s="25"/>
      <c r="M25" s="25"/>
      <c r="N25" s="25"/>
      <c r="O25" s="25"/>
    </row>
    <row r="26" spans="1:15" ht="40.5" outlineLevel="2">
      <c r="A26" s="19">
        <v>1018</v>
      </c>
      <c r="B26" s="71">
        <v>32003</v>
      </c>
      <c r="C26" s="332" t="s">
        <v>117</v>
      </c>
      <c r="D26" s="74"/>
      <c r="E26" s="31"/>
      <c r="F26" s="185"/>
      <c r="G26" s="186"/>
      <c r="H26" s="186"/>
      <c r="I26" s="25"/>
      <c r="J26" s="25"/>
      <c r="K26" s="25"/>
      <c r="L26" s="25"/>
      <c r="M26" s="25"/>
      <c r="N26" s="25"/>
      <c r="O26" s="25"/>
    </row>
    <row r="27" spans="1:15" outlineLevel="1">
      <c r="A27" s="19">
        <v>1033</v>
      </c>
      <c r="B27" s="19"/>
      <c r="C27" s="343" t="s">
        <v>119</v>
      </c>
      <c r="D27" s="32">
        <f>SUM(D28:D31)</f>
        <v>0</v>
      </c>
      <c r="E27" s="32">
        <f t="shared" ref="E27:L27" si="12">SUM(E28:E31)</f>
        <v>0</v>
      </c>
      <c r="F27" s="188">
        <f t="shared" si="12"/>
        <v>0</v>
      </c>
      <c r="G27" s="188">
        <f t="shared" si="12"/>
        <v>0</v>
      </c>
      <c r="H27" s="188">
        <f t="shared" si="12"/>
        <v>0</v>
      </c>
      <c r="I27" s="32">
        <f t="shared" si="12"/>
        <v>0</v>
      </c>
      <c r="J27" s="32">
        <f t="shared" si="12"/>
        <v>0</v>
      </c>
      <c r="K27" s="32">
        <f t="shared" si="12"/>
        <v>0</v>
      </c>
      <c r="L27" s="32">
        <f t="shared" si="12"/>
        <v>0</v>
      </c>
      <c r="M27" s="32"/>
      <c r="N27" s="32"/>
      <c r="O27" s="32"/>
    </row>
    <row r="28" spans="1:15" ht="27" outlineLevel="2">
      <c r="A28" s="19">
        <v>1033</v>
      </c>
      <c r="B28" s="71">
        <v>11002</v>
      </c>
      <c r="C28" s="332" t="s">
        <v>120</v>
      </c>
      <c r="D28" s="25"/>
      <c r="E28" s="25"/>
      <c r="F28" s="185"/>
      <c r="G28" s="186"/>
      <c r="H28" s="186"/>
      <c r="I28" s="25"/>
      <c r="J28" s="25"/>
      <c r="K28" s="25"/>
      <c r="L28" s="25"/>
      <c r="M28" s="25"/>
      <c r="N28" s="25"/>
      <c r="O28" s="25"/>
    </row>
    <row r="29" spans="1:15" outlineLevel="2">
      <c r="A29" s="19">
        <v>1033</v>
      </c>
      <c r="B29" s="75">
        <v>11003</v>
      </c>
      <c r="C29" s="332" t="s">
        <v>121</v>
      </c>
      <c r="D29" s="73"/>
      <c r="E29" s="73"/>
      <c r="F29" s="185"/>
      <c r="G29" s="186"/>
      <c r="H29" s="186"/>
      <c r="I29" s="25"/>
      <c r="J29" s="25"/>
      <c r="K29" s="25"/>
      <c r="L29" s="25"/>
      <c r="M29" s="25"/>
      <c r="N29" s="25"/>
      <c r="O29" s="25"/>
    </row>
    <row r="30" spans="1:15" ht="27" outlineLevel="2">
      <c r="A30" s="19">
        <v>1033</v>
      </c>
      <c r="B30" s="75">
        <v>11011</v>
      </c>
      <c r="C30" s="332" t="s">
        <v>122</v>
      </c>
      <c r="D30" s="73"/>
      <c r="E30" s="73"/>
      <c r="F30" s="185"/>
      <c r="G30" s="186"/>
      <c r="H30" s="186"/>
      <c r="I30" s="25"/>
      <c r="J30" s="25"/>
      <c r="K30" s="25"/>
      <c r="L30" s="25"/>
      <c r="M30" s="25"/>
      <c r="N30" s="25"/>
      <c r="O30" s="25"/>
    </row>
    <row r="31" spans="1:15" ht="27" outlineLevel="2">
      <c r="A31" s="19">
        <v>1033</v>
      </c>
      <c r="B31" s="71">
        <v>12001</v>
      </c>
      <c r="C31" s="332" t="s">
        <v>123</v>
      </c>
      <c r="D31" s="73"/>
      <c r="E31" s="73"/>
      <c r="F31" s="185"/>
      <c r="G31" s="186"/>
      <c r="H31" s="186"/>
      <c r="I31" s="25"/>
      <c r="J31" s="25"/>
      <c r="K31" s="25"/>
      <c r="L31" s="25"/>
      <c r="M31" s="25"/>
      <c r="N31" s="25"/>
      <c r="O31" s="25"/>
    </row>
    <row r="32" spans="1:15" outlineLevel="1">
      <c r="A32" s="19">
        <v>1091</v>
      </c>
      <c r="B32" s="19"/>
      <c r="C32" s="341" t="s">
        <v>125</v>
      </c>
      <c r="D32" s="21">
        <f>SUM(D33:D38)</f>
        <v>0</v>
      </c>
      <c r="E32" s="21">
        <f t="shared" ref="E32:L32" si="13">SUM(E33:E38)</f>
        <v>0</v>
      </c>
      <c r="F32" s="184">
        <f t="shared" si="13"/>
        <v>0</v>
      </c>
      <c r="G32" s="184">
        <f t="shared" si="13"/>
        <v>0</v>
      </c>
      <c r="H32" s="184">
        <f t="shared" si="13"/>
        <v>0</v>
      </c>
      <c r="I32" s="21">
        <f t="shared" si="13"/>
        <v>0</v>
      </c>
      <c r="J32" s="21">
        <f t="shared" si="13"/>
        <v>0</v>
      </c>
      <c r="K32" s="21">
        <f t="shared" si="13"/>
        <v>0</v>
      </c>
      <c r="L32" s="21">
        <f t="shared" si="13"/>
        <v>0</v>
      </c>
      <c r="M32" s="21"/>
      <c r="N32" s="21"/>
      <c r="O32" s="21"/>
    </row>
    <row r="33" spans="1:15" outlineLevel="2">
      <c r="A33" s="71">
        <v>1091</v>
      </c>
      <c r="B33" s="71">
        <v>11001</v>
      </c>
      <c r="C33" s="332" t="s">
        <v>126</v>
      </c>
      <c r="D33" s="73"/>
      <c r="E33" s="73"/>
      <c r="F33" s="189"/>
      <c r="G33" s="189"/>
      <c r="H33" s="189"/>
      <c r="I33" s="28"/>
      <c r="J33" s="28"/>
      <c r="K33" s="28"/>
      <c r="L33" s="28"/>
      <c r="M33" s="28"/>
      <c r="N33" s="28"/>
      <c r="O33" s="28"/>
    </row>
    <row r="34" spans="1:15" outlineLevel="2">
      <c r="A34" s="71">
        <v>1091</v>
      </c>
      <c r="B34" s="71">
        <v>11002</v>
      </c>
      <c r="C34" s="332" t="s">
        <v>127</v>
      </c>
      <c r="D34" s="73"/>
      <c r="E34" s="73"/>
      <c r="F34" s="189"/>
      <c r="G34" s="186"/>
      <c r="H34" s="186"/>
      <c r="I34" s="25"/>
      <c r="J34" s="25"/>
      <c r="K34" s="25"/>
      <c r="L34" s="25"/>
      <c r="M34" s="25"/>
      <c r="N34" s="25"/>
      <c r="O34" s="25"/>
    </row>
    <row r="35" spans="1:15" outlineLevel="2">
      <c r="A35" s="71">
        <v>1091</v>
      </c>
      <c r="B35" s="71">
        <v>11004</v>
      </c>
      <c r="C35" s="332" t="s">
        <v>128</v>
      </c>
      <c r="D35" s="73"/>
      <c r="E35" s="73"/>
      <c r="F35" s="189"/>
      <c r="G35" s="189"/>
      <c r="H35" s="189"/>
      <c r="I35" s="28"/>
      <c r="J35" s="28"/>
      <c r="K35" s="28"/>
      <c r="L35" s="28"/>
      <c r="M35" s="28"/>
      <c r="N35" s="28"/>
      <c r="O35" s="28"/>
    </row>
    <row r="36" spans="1:15" ht="27" outlineLevel="2">
      <c r="A36" s="71">
        <v>1091</v>
      </c>
      <c r="B36" s="71">
        <v>11011</v>
      </c>
      <c r="C36" s="332" t="s">
        <v>129</v>
      </c>
      <c r="D36" s="76"/>
      <c r="E36" s="77"/>
      <c r="F36" s="189"/>
      <c r="G36" s="190"/>
      <c r="H36" s="186"/>
      <c r="I36" s="25"/>
      <c r="J36" s="25"/>
      <c r="K36" s="25"/>
      <c r="L36" s="25"/>
      <c r="M36" s="25"/>
      <c r="N36" s="25"/>
      <c r="O36" s="25"/>
    </row>
    <row r="37" spans="1:15" outlineLevel="2">
      <c r="A37" s="71">
        <v>1091</v>
      </c>
      <c r="B37" s="71">
        <v>12001</v>
      </c>
      <c r="C37" s="332" t="s">
        <v>130</v>
      </c>
      <c r="D37" s="73"/>
      <c r="E37" s="73"/>
      <c r="F37" s="189"/>
      <c r="G37" s="191"/>
      <c r="H37" s="186"/>
      <c r="I37" s="25"/>
      <c r="J37" s="25"/>
      <c r="K37" s="25"/>
      <c r="L37" s="25"/>
      <c r="M37" s="25"/>
      <c r="N37" s="25"/>
      <c r="O37" s="25"/>
    </row>
    <row r="38" spans="1:15" ht="27" outlineLevel="2">
      <c r="A38" s="71">
        <v>1091</v>
      </c>
      <c r="B38" s="71">
        <v>32002</v>
      </c>
      <c r="C38" s="332" t="s">
        <v>131</v>
      </c>
      <c r="D38" s="74"/>
      <c r="E38" s="74"/>
      <c r="F38" s="185"/>
      <c r="G38" s="186"/>
      <c r="H38" s="186"/>
      <c r="I38" s="25"/>
      <c r="J38" s="25"/>
      <c r="K38" s="25"/>
      <c r="L38" s="25"/>
      <c r="M38" s="25"/>
      <c r="N38" s="25"/>
      <c r="O38" s="25"/>
    </row>
    <row r="39" spans="1:15" outlineLevel="1">
      <c r="A39" s="19">
        <v>1132</v>
      </c>
      <c r="B39" s="19"/>
      <c r="C39" s="341" t="s">
        <v>132</v>
      </c>
      <c r="D39" s="21">
        <f>SUM(D40)</f>
        <v>0</v>
      </c>
      <c r="E39" s="21">
        <f t="shared" ref="E39:L39" si="14">SUM(E40)</f>
        <v>0</v>
      </c>
      <c r="F39" s="184">
        <f t="shared" si="14"/>
        <v>0</v>
      </c>
      <c r="G39" s="184">
        <f t="shared" si="14"/>
        <v>0</v>
      </c>
      <c r="H39" s="184">
        <f t="shared" si="14"/>
        <v>0</v>
      </c>
      <c r="I39" s="21">
        <f t="shared" si="14"/>
        <v>0</v>
      </c>
      <c r="J39" s="21">
        <f t="shared" si="14"/>
        <v>0</v>
      </c>
      <c r="K39" s="21">
        <f t="shared" si="14"/>
        <v>0</v>
      </c>
      <c r="L39" s="21">
        <f t="shared" si="14"/>
        <v>0</v>
      </c>
      <c r="M39" s="21"/>
      <c r="N39" s="21"/>
      <c r="O39" s="21"/>
    </row>
    <row r="40" spans="1:15" outlineLevel="2">
      <c r="A40" s="71">
        <v>1132</v>
      </c>
      <c r="B40" s="71">
        <v>11001</v>
      </c>
      <c r="C40" s="332" t="s">
        <v>133</v>
      </c>
      <c r="D40" s="25"/>
      <c r="E40" s="25"/>
      <c r="F40" s="185"/>
      <c r="G40" s="186"/>
      <c r="H40" s="186"/>
      <c r="I40" s="25"/>
      <c r="J40" s="25"/>
      <c r="K40" s="25"/>
      <c r="L40" s="25"/>
      <c r="M40" s="25"/>
      <c r="N40" s="25"/>
      <c r="O40" s="25"/>
    </row>
    <row r="41" spans="1:15" outlineLevel="1">
      <c r="A41" s="19">
        <v>1136</v>
      </c>
      <c r="B41" s="19"/>
      <c r="C41" s="341" t="s">
        <v>134</v>
      </c>
      <c r="D41" s="21">
        <f>SUM(D42:D52)</f>
        <v>0</v>
      </c>
      <c r="E41" s="21">
        <f t="shared" ref="E41:L41" si="15">SUM(E42:E52)</f>
        <v>0</v>
      </c>
      <c r="F41" s="184">
        <f t="shared" si="15"/>
        <v>0</v>
      </c>
      <c r="G41" s="184">
        <f t="shared" si="15"/>
        <v>0</v>
      </c>
      <c r="H41" s="184">
        <f t="shared" si="15"/>
        <v>0</v>
      </c>
      <c r="I41" s="21">
        <f t="shared" si="15"/>
        <v>0</v>
      </c>
      <c r="J41" s="21">
        <f t="shared" si="15"/>
        <v>0</v>
      </c>
      <c r="K41" s="21">
        <f t="shared" si="15"/>
        <v>0</v>
      </c>
      <c r="L41" s="21">
        <f t="shared" si="15"/>
        <v>0</v>
      </c>
      <c r="M41" s="21"/>
      <c r="N41" s="21"/>
      <c r="O41" s="21"/>
    </row>
    <row r="42" spans="1:15" outlineLevel="2">
      <c r="A42" s="71">
        <v>1136</v>
      </c>
      <c r="B42" s="71">
        <v>11001</v>
      </c>
      <c r="C42" s="332" t="s">
        <v>135</v>
      </c>
      <c r="D42" s="73"/>
      <c r="E42" s="73"/>
      <c r="F42" s="185"/>
      <c r="G42" s="192"/>
      <c r="H42" s="186"/>
      <c r="I42" s="25"/>
      <c r="J42" s="25"/>
      <c r="K42" s="25"/>
      <c r="L42" s="25"/>
      <c r="M42" s="25"/>
      <c r="N42" s="25"/>
      <c r="O42" s="25"/>
    </row>
    <row r="43" spans="1:15" ht="27" outlineLevel="2">
      <c r="A43" s="71">
        <v>1136</v>
      </c>
      <c r="B43" s="71">
        <v>11004</v>
      </c>
      <c r="C43" s="332" t="s">
        <v>137</v>
      </c>
      <c r="D43" s="73"/>
      <c r="E43" s="73"/>
      <c r="F43" s="185"/>
      <c r="G43" s="193"/>
      <c r="H43" s="194"/>
      <c r="I43" s="78"/>
      <c r="J43" s="78"/>
      <c r="K43" s="78"/>
      <c r="L43" s="78"/>
      <c r="M43" s="78"/>
      <c r="N43" s="78"/>
      <c r="O43" s="78"/>
    </row>
    <row r="44" spans="1:15" outlineLevel="2">
      <c r="A44" s="71">
        <v>1136</v>
      </c>
      <c r="B44" s="71">
        <v>11005</v>
      </c>
      <c r="C44" s="337" t="s">
        <v>138</v>
      </c>
      <c r="D44" s="74"/>
      <c r="E44" s="74"/>
      <c r="F44" s="195"/>
      <c r="G44" s="193"/>
      <c r="H44" s="195"/>
      <c r="I44" s="33"/>
      <c r="J44" s="33"/>
      <c r="K44" s="33"/>
      <c r="L44" s="33"/>
      <c r="M44" s="33"/>
      <c r="N44" s="33"/>
      <c r="O44" s="33"/>
    </row>
    <row r="45" spans="1:15" ht="27" outlineLevel="2">
      <c r="A45" s="71">
        <v>1136</v>
      </c>
      <c r="B45" s="71">
        <v>11010</v>
      </c>
      <c r="C45" s="337" t="s">
        <v>139</v>
      </c>
      <c r="D45" s="74"/>
      <c r="E45" s="74"/>
      <c r="F45" s="195"/>
      <c r="G45" s="193"/>
      <c r="H45" s="195"/>
      <c r="I45" s="33"/>
      <c r="J45" s="33"/>
      <c r="K45" s="33"/>
      <c r="L45" s="33"/>
      <c r="M45" s="33"/>
      <c r="N45" s="33"/>
      <c r="O45" s="33"/>
    </row>
    <row r="46" spans="1:15" ht="27" outlineLevel="2">
      <c r="A46" s="71">
        <v>1136</v>
      </c>
      <c r="B46" s="71">
        <v>11017</v>
      </c>
      <c r="C46" s="337" t="s">
        <v>140</v>
      </c>
      <c r="D46" s="74"/>
      <c r="E46" s="74"/>
      <c r="F46" s="185"/>
      <c r="G46" s="193"/>
      <c r="H46" s="186"/>
      <c r="I46" s="25"/>
      <c r="J46" s="25"/>
      <c r="K46" s="25"/>
      <c r="L46" s="25"/>
      <c r="M46" s="25"/>
      <c r="N46" s="25"/>
      <c r="O46" s="25"/>
    </row>
    <row r="47" spans="1:15" outlineLevel="2">
      <c r="A47" s="71">
        <v>1136</v>
      </c>
      <c r="B47" s="71">
        <v>11018</v>
      </c>
      <c r="C47" s="337" t="s">
        <v>141</v>
      </c>
      <c r="D47" s="79"/>
      <c r="E47" s="80"/>
      <c r="F47" s="185"/>
      <c r="G47" s="193"/>
      <c r="H47" s="186"/>
      <c r="I47" s="25"/>
      <c r="J47" s="25"/>
      <c r="K47" s="25"/>
      <c r="L47" s="25"/>
      <c r="M47" s="25"/>
      <c r="N47" s="25"/>
      <c r="O47" s="25"/>
    </row>
    <row r="48" spans="1:15" ht="55.5" customHeight="1" outlineLevel="2">
      <c r="A48" s="71">
        <v>1136</v>
      </c>
      <c r="B48" s="71">
        <v>31001</v>
      </c>
      <c r="C48" s="332" t="s">
        <v>142</v>
      </c>
      <c r="D48" s="73"/>
      <c r="E48" s="73"/>
      <c r="F48" s="192"/>
      <c r="G48" s="186"/>
      <c r="H48" s="196"/>
      <c r="I48" s="28"/>
      <c r="J48" s="28"/>
      <c r="K48" s="28"/>
      <c r="L48" s="28"/>
      <c r="M48" s="28"/>
      <c r="N48" s="28"/>
      <c r="O48" s="28"/>
    </row>
    <row r="49" spans="1:15" outlineLevel="2">
      <c r="A49" s="71">
        <v>1136</v>
      </c>
      <c r="B49" s="71">
        <v>31002</v>
      </c>
      <c r="C49" s="332" t="s">
        <v>143</v>
      </c>
      <c r="D49" s="73"/>
      <c r="E49" s="73"/>
      <c r="F49" s="192"/>
      <c r="G49" s="192"/>
      <c r="H49" s="196"/>
      <c r="I49" s="28"/>
      <c r="J49" s="28"/>
      <c r="K49" s="28"/>
      <c r="L49" s="28"/>
      <c r="M49" s="28"/>
      <c r="N49" s="28"/>
      <c r="O49" s="28"/>
    </row>
    <row r="50" spans="1:15" ht="27" outlineLevel="2">
      <c r="A50" s="71">
        <v>1136</v>
      </c>
      <c r="B50" s="71">
        <v>31005</v>
      </c>
      <c r="C50" s="332" t="s">
        <v>145</v>
      </c>
      <c r="D50" s="25"/>
      <c r="E50" s="25"/>
      <c r="F50" s="185"/>
      <c r="G50" s="186"/>
      <c r="H50" s="186"/>
      <c r="I50" s="25"/>
      <c r="J50" s="25"/>
      <c r="K50" s="25"/>
      <c r="L50" s="25"/>
      <c r="M50" s="25"/>
      <c r="N50" s="25"/>
      <c r="O50" s="25"/>
    </row>
    <row r="51" spans="1:15" ht="27" outlineLevel="2">
      <c r="A51" s="71">
        <v>1136</v>
      </c>
      <c r="B51" s="71">
        <v>31009</v>
      </c>
      <c r="C51" s="332" t="s">
        <v>146</v>
      </c>
      <c r="D51" s="25"/>
      <c r="E51" s="25"/>
      <c r="F51" s="185"/>
      <c r="G51" s="186"/>
      <c r="H51" s="186"/>
      <c r="I51" s="25"/>
      <c r="J51" s="25"/>
      <c r="K51" s="25"/>
      <c r="L51" s="25"/>
      <c r="M51" s="25"/>
      <c r="N51" s="25"/>
      <c r="O51" s="25"/>
    </row>
    <row r="52" spans="1:15" outlineLevel="2">
      <c r="A52" s="71">
        <v>1136</v>
      </c>
      <c r="B52" s="71">
        <v>32001</v>
      </c>
      <c r="C52" s="332" t="s">
        <v>147</v>
      </c>
      <c r="D52" s="25"/>
      <c r="E52" s="25"/>
      <c r="F52" s="185"/>
      <c r="G52" s="186"/>
      <c r="H52" s="186"/>
      <c r="I52" s="25"/>
      <c r="J52" s="25"/>
      <c r="K52" s="25"/>
      <c r="L52" s="25"/>
      <c r="M52" s="25"/>
      <c r="N52" s="25"/>
      <c r="O52" s="25"/>
    </row>
    <row r="53" spans="1:15" outlineLevel="1">
      <c r="A53" s="19">
        <v>1156</v>
      </c>
      <c r="B53" s="19"/>
      <c r="C53" s="341" t="s">
        <v>148</v>
      </c>
      <c r="D53" s="21">
        <f>SUM(D54:D61)</f>
        <v>0</v>
      </c>
      <c r="E53" s="21">
        <f t="shared" ref="E53:L53" si="16">SUM(E54:E61)</f>
        <v>0</v>
      </c>
      <c r="F53" s="184">
        <f t="shared" si="16"/>
        <v>0</v>
      </c>
      <c r="G53" s="184">
        <f t="shared" si="16"/>
        <v>0</v>
      </c>
      <c r="H53" s="184">
        <f t="shared" si="16"/>
        <v>0</v>
      </c>
      <c r="I53" s="21">
        <f t="shared" si="16"/>
        <v>0</v>
      </c>
      <c r="J53" s="21">
        <f t="shared" si="16"/>
        <v>0</v>
      </c>
      <c r="K53" s="21">
        <f t="shared" si="16"/>
        <v>0</v>
      </c>
      <c r="L53" s="21">
        <f t="shared" si="16"/>
        <v>0</v>
      </c>
      <c r="M53" s="21"/>
      <c r="N53" s="21"/>
      <c r="O53" s="21"/>
    </row>
    <row r="54" spans="1:15" outlineLevel="2">
      <c r="A54" s="71">
        <v>1156</v>
      </c>
      <c r="B54" s="71">
        <v>11007</v>
      </c>
      <c r="C54" s="332" t="s">
        <v>149</v>
      </c>
      <c r="D54" s="25"/>
      <c r="E54" s="25"/>
      <c r="F54" s="186"/>
      <c r="G54" s="186"/>
      <c r="H54" s="186"/>
      <c r="I54" s="25"/>
      <c r="J54" s="25"/>
      <c r="K54" s="25"/>
      <c r="L54" s="25"/>
      <c r="M54" s="25"/>
      <c r="N54" s="25"/>
      <c r="O54" s="25"/>
    </row>
    <row r="55" spans="1:15" outlineLevel="2">
      <c r="A55" s="71">
        <v>1156</v>
      </c>
      <c r="B55" s="71">
        <v>11008</v>
      </c>
      <c r="C55" s="332" t="s">
        <v>150</v>
      </c>
      <c r="D55" s="25"/>
      <c r="E55" s="25"/>
      <c r="F55" s="186"/>
      <c r="G55" s="186"/>
      <c r="H55" s="186"/>
      <c r="I55" s="25"/>
      <c r="J55" s="25"/>
      <c r="K55" s="25"/>
      <c r="L55" s="25"/>
      <c r="M55" s="25"/>
      <c r="N55" s="25"/>
      <c r="O55" s="25"/>
    </row>
    <row r="56" spans="1:15" outlineLevel="2">
      <c r="A56" s="71">
        <v>1156</v>
      </c>
      <c r="B56" s="71">
        <v>11010</v>
      </c>
      <c r="C56" s="332" t="s">
        <v>151</v>
      </c>
      <c r="D56" s="25"/>
      <c r="E56" s="25"/>
      <c r="F56" s="186"/>
      <c r="G56" s="186"/>
      <c r="H56" s="186"/>
      <c r="I56" s="25"/>
      <c r="J56" s="25"/>
      <c r="K56" s="25"/>
      <c r="L56" s="25"/>
      <c r="M56" s="25"/>
      <c r="N56" s="25"/>
      <c r="O56" s="25"/>
    </row>
    <row r="57" spans="1:15" outlineLevel="2">
      <c r="A57" s="71">
        <v>1156</v>
      </c>
      <c r="B57" s="71">
        <v>11011</v>
      </c>
      <c r="C57" s="332" t="s">
        <v>152</v>
      </c>
      <c r="D57" s="25"/>
      <c r="E57" s="25"/>
      <c r="F57" s="186"/>
      <c r="G57" s="186"/>
      <c r="H57" s="186"/>
      <c r="I57" s="25"/>
      <c r="J57" s="25"/>
      <c r="K57" s="25"/>
      <c r="L57" s="25"/>
      <c r="M57" s="25"/>
      <c r="N57" s="25"/>
      <c r="O57" s="25"/>
    </row>
    <row r="58" spans="1:15" ht="27" outlineLevel="2">
      <c r="A58" s="71">
        <v>1156</v>
      </c>
      <c r="B58" s="71">
        <v>11012</v>
      </c>
      <c r="C58" s="332" t="s">
        <v>153</v>
      </c>
      <c r="D58" s="25"/>
      <c r="E58" s="25"/>
      <c r="F58" s="186"/>
      <c r="G58" s="186"/>
      <c r="H58" s="186"/>
      <c r="I58" s="25"/>
      <c r="J58" s="25"/>
      <c r="K58" s="25"/>
      <c r="L58" s="25"/>
      <c r="M58" s="25"/>
      <c r="N58" s="25"/>
      <c r="O58" s="25"/>
    </row>
    <row r="59" spans="1:15" outlineLevel="2">
      <c r="A59" s="71">
        <v>1156</v>
      </c>
      <c r="B59" s="71">
        <v>11013</v>
      </c>
      <c r="C59" s="332" t="s">
        <v>154</v>
      </c>
      <c r="D59" s="25"/>
      <c r="E59" s="25"/>
      <c r="F59" s="186"/>
      <c r="G59" s="186"/>
      <c r="H59" s="186"/>
      <c r="I59" s="25"/>
      <c r="J59" s="25"/>
      <c r="K59" s="25"/>
      <c r="L59" s="25"/>
      <c r="M59" s="25"/>
      <c r="N59" s="25"/>
      <c r="O59" s="25"/>
    </row>
    <row r="60" spans="1:15" outlineLevel="2">
      <c r="A60" s="71">
        <v>1156</v>
      </c>
      <c r="B60" s="71">
        <v>12002</v>
      </c>
      <c r="C60" s="332" t="s">
        <v>155</v>
      </c>
      <c r="D60" s="25"/>
      <c r="E60" s="25"/>
      <c r="F60" s="186"/>
      <c r="G60" s="186"/>
      <c r="H60" s="186"/>
      <c r="I60" s="25"/>
      <c r="J60" s="25"/>
      <c r="K60" s="25"/>
      <c r="L60" s="25"/>
      <c r="M60" s="25"/>
      <c r="N60" s="25"/>
      <c r="O60" s="25"/>
    </row>
    <row r="61" spans="1:15" outlineLevel="2">
      <c r="A61" s="71">
        <v>1156</v>
      </c>
      <c r="B61" s="71">
        <v>12001</v>
      </c>
      <c r="C61" s="332" t="s">
        <v>156</v>
      </c>
      <c r="D61" s="25"/>
      <c r="E61" s="25"/>
      <c r="F61" s="186"/>
      <c r="G61" s="186"/>
      <c r="H61" s="186"/>
      <c r="I61" s="25"/>
      <c r="J61" s="25"/>
      <c r="K61" s="25"/>
      <c r="L61" s="25"/>
      <c r="M61" s="25"/>
      <c r="N61" s="25"/>
      <c r="O61" s="25"/>
    </row>
    <row r="62" spans="1:15" outlineLevel="1">
      <c r="A62" s="19">
        <v>1213</v>
      </c>
      <c r="B62" s="19"/>
      <c r="C62" s="343" t="s">
        <v>157</v>
      </c>
      <c r="D62" s="32">
        <f>SUM(D63:D85)</f>
        <v>0</v>
      </c>
      <c r="E62" s="32">
        <f t="shared" ref="E62:L62" si="17">SUM(E63:E85)</f>
        <v>0</v>
      </c>
      <c r="F62" s="188">
        <f t="shared" si="17"/>
        <v>0</v>
      </c>
      <c r="G62" s="188">
        <f t="shared" si="17"/>
        <v>0</v>
      </c>
      <c r="H62" s="188">
        <f t="shared" si="17"/>
        <v>0</v>
      </c>
      <c r="I62" s="32">
        <f t="shared" si="17"/>
        <v>0</v>
      </c>
      <c r="J62" s="32">
        <f t="shared" si="17"/>
        <v>0</v>
      </c>
      <c r="K62" s="32">
        <f t="shared" si="17"/>
        <v>0</v>
      </c>
      <c r="L62" s="32">
        <f t="shared" si="17"/>
        <v>0</v>
      </c>
      <c r="M62" s="32"/>
      <c r="N62" s="32"/>
      <c r="O62" s="32"/>
    </row>
    <row r="63" spans="1:15" outlineLevel="2">
      <c r="A63" s="71">
        <v>1213</v>
      </c>
      <c r="B63" s="71">
        <v>11001</v>
      </c>
      <c r="C63" s="332" t="s">
        <v>158</v>
      </c>
      <c r="D63" s="73"/>
      <c r="E63" s="73"/>
      <c r="F63" s="185"/>
      <c r="G63" s="186"/>
      <c r="H63" s="186"/>
      <c r="I63" s="25"/>
      <c r="J63" s="25"/>
      <c r="K63" s="25"/>
      <c r="L63" s="25"/>
      <c r="M63" s="25"/>
      <c r="N63" s="25"/>
      <c r="O63" s="25"/>
    </row>
    <row r="64" spans="1:15" outlineLevel="2">
      <c r="A64" s="71">
        <v>1213</v>
      </c>
      <c r="B64" s="71">
        <v>11002</v>
      </c>
      <c r="C64" s="332" t="s">
        <v>159</v>
      </c>
      <c r="D64" s="74"/>
      <c r="E64" s="74"/>
      <c r="F64" s="185"/>
      <c r="G64" s="186"/>
      <c r="H64" s="186"/>
      <c r="I64" s="25"/>
      <c r="J64" s="25"/>
      <c r="K64" s="25"/>
      <c r="L64" s="25"/>
      <c r="M64" s="25"/>
      <c r="N64" s="25"/>
      <c r="O64" s="25"/>
    </row>
    <row r="65" spans="1:15" outlineLevel="2">
      <c r="A65" s="71">
        <v>1213</v>
      </c>
      <c r="B65" s="71">
        <v>11003</v>
      </c>
      <c r="C65" s="332" t="s">
        <v>160</v>
      </c>
      <c r="D65" s="74"/>
      <c r="E65" s="73"/>
      <c r="F65" s="196"/>
      <c r="G65" s="186"/>
      <c r="H65" s="186"/>
      <c r="I65" s="25"/>
      <c r="J65" s="25"/>
      <c r="K65" s="25"/>
      <c r="L65" s="25"/>
      <c r="M65" s="25"/>
      <c r="N65" s="25"/>
      <c r="O65" s="25"/>
    </row>
    <row r="66" spans="1:15" outlineLevel="2">
      <c r="A66" s="71">
        <v>1213</v>
      </c>
      <c r="B66" s="71">
        <v>11004</v>
      </c>
      <c r="C66" s="332" t="s">
        <v>161</v>
      </c>
      <c r="D66" s="74"/>
      <c r="E66" s="74"/>
      <c r="F66" s="185"/>
      <c r="G66" s="186"/>
      <c r="H66" s="186"/>
      <c r="I66" s="25"/>
      <c r="J66" s="25"/>
      <c r="K66" s="25"/>
      <c r="L66" s="25"/>
      <c r="M66" s="25"/>
      <c r="N66" s="25"/>
      <c r="O66" s="25"/>
    </row>
    <row r="67" spans="1:15" outlineLevel="2">
      <c r="A67" s="71">
        <v>1213</v>
      </c>
      <c r="B67" s="71">
        <v>11005</v>
      </c>
      <c r="C67" s="332" t="s">
        <v>162</v>
      </c>
      <c r="D67" s="74"/>
      <c r="E67" s="74"/>
      <c r="F67" s="195"/>
      <c r="G67" s="195"/>
      <c r="H67" s="195"/>
      <c r="I67" s="33"/>
      <c r="J67" s="33"/>
      <c r="K67" s="33"/>
      <c r="L67" s="33"/>
      <c r="M67" s="33"/>
      <c r="N67" s="33"/>
      <c r="O67" s="33"/>
    </row>
    <row r="68" spans="1:15" ht="27" outlineLevel="2">
      <c r="A68" s="71">
        <v>1213</v>
      </c>
      <c r="B68" s="71">
        <v>11006</v>
      </c>
      <c r="C68" s="332" t="s">
        <v>163</v>
      </c>
      <c r="D68" s="74"/>
      <c r="E68" s="74"/>
      <c r="F68" s="193"/>
      <c r="G68" s="193"/>
      <c r="H68" s="186"/>
      <c r="I68" s="25"/>
      <c r="J68" s="25"/>
      <c r="K68" s="25"/>
      <c r="L68" s="25"/>
      <c r="M68" s="25"/>
      <c r="N68" s="25"/>
      <c r="O68" s="25"/>
    </row>
    <row r="69" spans="1:15" ht="27" outlineLevel="2">
      <c r="A69" s="71">
        <v>1213</v>
      </c>
      <c r="B69" s="71">
        <v>11007</v>
      </c>
      <c r="C69" s="332" t="s">
        <v>164</v>
      </c>
      <c r="D69" s="73"/>
      <c r="E69" s="73"/>
      <c r="F69" s="192"/>
      <c r="G69" s="197"/>
      <c r="H69" s="185"/>
      <c r="I69" s="25"/>
      <c r="J69" s="25"/>
      <c r="K69" s="25"/>
      <c r="L69" s="25"/>
      <c r="M69" s="25"/>
      <c r="N69" s="25"/>
      <c r="O69" s="25"/>
    </row>
    <row r="70" spans="1:15" ht="27" outlineLevel="2">
      <c r="A70" s="71">
        <v>1213</v>
      </c>
      <c r="B70" s="71">
        <v>11010</v>
      </c>
      <c r="C70" s="332" t="s">
        <v>165</v>
      </c>
      <c r="D70" s="73"/>
      <c r="E70" s="73"/>
      <c r="F70" s="192"/>
      <c r="G70" s="186"/>
      <c r="H70" s="196"/>
      <c r="I70" s="28"/>
      <c r="J70" s="28"/>
      <c r="K70" s="28"/>
      <c r="L70" s="28"/>
      <c r="M70" s="28"/>
      <c r="N70" s="28"/>
      <c r="O70" s="28"/>
    </row>
    <row r="71" spans="1:15" ht="40.5" outlineLevel="2">
      <c r="A71" s="71">
        <v>1213</v>
      </c>
      <c r="B71" s="71">
        <v>11011</v>
      </c>
      <c r="C71" s="332" t="s">
        <v>166</v>
      </c>
      <c r="D71" s="73"/>
      <c r="E71" s="73"/>
      <c r="F71" s="192"/>
      <c r="G71" s="192"/>
      <c r="H71" s="196"/>
      <c r="I71" s="28"/>
      <c r="J71" s="28"/>
      <c r="K71" s="28"/>
      <c r="L71" s="28"/>
      <c r="M71" s="28"/>
      <c r="N71" s="28"/>
      <c r="O71" s="28"/>
    </row>
    <row r="72" spans="1:15" outlineLevel="2">
      <c r="A72" s="71">
        <v>1213</v>
      </c>
      <c r="B72" s="71">
        <v>11012</v>
      </c>
      <c r="C72" s="332" t="s">
        <v>167</v>
      </c>
      <c r="D72" s="73"/>
      <c r="E72" s="73"/>
      <c r="F72" s="192"/>
      <c r="G72" s="186"/>
      <c r="H72" s="196"/>
      <c r="I72" s="28"/>
      <c r="J72" s="28"/>
      <c r="K72" s="28"/>
      <c r="L72" s="28"/>
      <c r="M72" s="28"/>
      <c r="N72" s="28"/>
      <c r="O72" s="28"/>
    </row>
    <row r="73" spans="1:15" ht="27" outlineLevel="2">
      <c r="A73" s="71">
        <v>1213</v>
      </c>
      <c r="B73" s="71">
        <v>11013</v>
      </c>
      <c r="C73" s="332" t="s">
        <v>168</v>
      </c>
      <c r="D73" s="73"/>
      <c r="E73" s="73"/>
      <c r="F73" s="192"/>
      <c r="G73" s="186"/>
      <c r="H73" s="196"/>
      <c r="I73" s="28"/>
      <c r="J73" s="28"/>
      <c r="K73" s="28"/>
      <c r="L73" s="28"/>
      <c r="M73" s="28"/>
      <c r="N73" s="28"/>
      <c r="O73" s="28"/>
    </row>
    <row r="74" spans="1:15" outlineLevel="2">
      <c r="A74" s="71">
        <v>1213</v>
      </c>
      <c r="B74" s="71">
        <v>11014</v>
      </c>
      <c r="C74" s="332" t="s">
        <v>169</v>
      </c>
      <c r="D74" s="73"/>
      <c r="E74" s="73"/>
      <c r="F74" s="192"/>
      <c r="G74" s="186"/>
      <c r="H74" s="196"/>
      <c r="I74" s="28"/>
      <c r="J74" s="28"/>
      <c r="K74" s="28"/>
      <c r="L74" s="28"/>
      <c r="M74" s="28"/>
      <c r="N74" s="28"/>
      <c r="O74" s="28"/>
    </row>
    <row r="75" spans="1:15" ht="27" outlineLevel="2">
      <c r="A75" s="71">
        <v>1213</v>
      </c>
      <c r="B75" s="71">
        <v>11015</v>
      </c>
      <c r="C75" s="332" t="s">
        <v>170</v>
      </c>
      <c r="D75" s="74"/>
      <c r="E75" s="74"/>
      <c r="F75" s="193"/>
      <c r="G75" s="193"/>
      <c r="H75" s="195"/>
      <c r="I75" s="33"/>
      <c r="J75" s="33"/>
      <c r="K75" s="33"/>
      <c r="L75" s="33"/>
      <c r="M75" s="33"/>
      <c r="N75" s="33"/>
      <c r="O75" s="33"/>
    </row>
    <row r="76" spans="1:15" ht="27" outlineLevel="2">
      <c r="A76" s="71">
        <v>1213</v>
      </c>
      <c r="B76" s="331">
        <v>11016</v>
      </c>
      <c r="C76" s="332" t="s">
        <v>171</v>
      </c>
      <c r="D76" s="74"/>
      <c r="E76" s="74"/>
      <c r="F76" s="193"/>
      <c r="G76" s="193"/>
      <c r="H76" s="186"/>
      <c r="I76" s="25"/>
      <c r="J76" s="25"/>
      <c r="K76" s="25"/>
      <c r="L76" s="25"/>
      <c r="M76" s="25"/>
      <c r="N76" s="25"/>
      <c r="O76" s="25"/>
    </row>
    <row r="77" spans="1:15" ht="40.5" outlineLevel="2">
      <c r="A77" s="71">
        <v>1213</v>
      </c>
      <c r="B77" s="331">
        <v>11017</v>
      </c>
      <c r="C77" s="332" t="s">
        <v>172</v>
      </c>
      <c r="D77" s="74"/>
      <c r="E77" s="74"/>
      <c r="F77" s="193"/>
      <c r="G77" s="193"/>
      <c r="H77" s="186"/>
      <c r="I77" s="25"/>
      <c r="J77" s="25"/>
      <c r="K77" s="25"/>
      <c r="L77" s="25"/>
      <c r="M77" s="25"/>
      <c r="N77" s="25"/>
      <c r="O77" s="25"/>
    </row>
    <row r="78" spans="1:15" ht="27" outlineLevel="2">
      <c r="A78" s="71">
        <v>1213</v>
      </c>
      <c r="B78" s="71">
        <v>31001</v>
      </c>
      <c r="C78" s="332" t="s">
        <v>173</v>
      </c>
      <c r="D78" s="73"/>
      <c r="E78" s="73"/>
      <c r="F78" s="192"/>
      <c r="G78" s="193"/>
      <c r="H78" s="186"/>
      <c r="I78" s="25"/>
      <c r="J78" s="25"/>
      <c r="K78" s="25"/>
      <c r="L78" s="25"/>
      <c r="M78" s="25"/>
      <c r="N78" s="25"/>
      <c r="O78" s="25"/>
    </row>
    <row r="79" spans="1:15" ht="27" outlineLevel="2">
      <c r="A79" s="71">
        <v>1213</v>
      </c>
      <c r="B79" s="71">
        <v>31002</v>
      </c>
      <c r="C79" s="332" t="s">
        <v>174</v>
      </c>
      <c r="D79" s="73"/>
      <c r="E79" s="73"/>
      <c r="F79" s="192"/>
      <c r="G79" s="193"/>
      <c r="H79" s="186"/>
      <c r="I79" s="25"/>
      <c r="J79" s="25"/>
      <c r="K79" s="25"/>
      <c r="L79" s="25"/>
      <c r="M79" s="25"/>
      <c r="N79" s="25"/>
      <c r="O79" s="25"/>
    </row>
    <row r="80" spans="1:15" ht="27" outlineLevel="2">
      <c r="A80" s="71">
        <v>1213</v>
      </c>
      <c r="B80" s="71">
        <v>31003</v>
      </c>
      <c r="C80" s="332" t="s">
        <v>175</v>
      </c>
      <c r="D80" s="73"/>
      <c r="E80" s="73"/>
      <c r="F80" s="192"/>
      <c r="G80" s="193"/>
      <c r="H80" s="186"/>
      <c r="I80" s="25"/>
      <c r="J80" s="25"/>
      <c r="K80" s="25"/>
      <c r="L80" s="25"/>
      <c r="M80" s="25"/>
      <c r="N80" s="25"/>
      <c r="O80" s="25"/>
    </row>
    <row r="81" spans="1:15" ht="40.5" outlineLevel="2">
      <c r="A81" s="71">
        <v>1213</v>
      </c>
      <c r="B81" s="71">
        <v>31004</v>
      </c>
      <c r="C81" s="332" t="s">
        <v>176</v>
      </c>
      <c r="D81" s="73"/>
      <c r="E81" s="73"/>
      <c r="F81" s="192"/>
      <c r="G81" s="193"/>
      <c r="H81" s="186"/>
      <c r="I81" s="25"/>
      <c r="J81" s="25"/>
      <c r="K81" s="25"/>
      <c r="L81" s="25"/>
      <c r="M81" s="25"/>
      <c r="N81" s="25"/>
      <c r="O81" s="25"/>
    </row>
    <row r="82" spans="1:15" ht="54" outlineLevel="2">
      <c r="A82" s="71">
        <v>1213</v>
      </c>
      <c r="B82" s="71">
        <v>31005</v>
      </c>
      <c r="C82" s="332" t="s">
        <v>177</v>
      </c>
      <c r="D82" s="73"/>
      <c r="E82" s="73"/>
      <c r="F82" s="190"/>
      <c r="G82" s="192"/>
      <c r="H82" s="196"/>
      <c r="I82" s="28"/>
      <c r="J82" s="28"/>
      <c r="K82" s="28"/>
      <c r="L82" s="28"/>
      <c r="M82" s="28"/>
      <c r="N82" s="28"/>
      <c r="O82" s="28"/>
    </row>
    <row r="83" spans="1:15" ht="27" outlineLevel="2">
      <c r="A83" s="71">
        <v>1213</v>
      </c>
      <c r="B83" s="71">
        <v>31006</v>
      </c>
      <c r="C83" s="332" t="s">
        <v>178</v>
      </c>
      <c r="D83" s="74"/>
      <c r="E83" s="74"/>
      <c r="F83" s="190"/>
      <c r="G83" s="185"/>
      <c r="H83" s="185"/>
      <c r="I83" s="25"/>
      <c r="J83" s="25"/>
      <c r="K83" s="25"/>
      <c r="L83" s="25"/>
      <c r="M83" s="25"/>
      <c r="N83" s="25"/>
      <c r="O83" s="25"/>
    </row>
    <row r="84" spans="1:15" outlineLevel="2">
      <c r="A84" s="71">
        <v>1213</v>
      </c>
      <c r="B84" s="71">
        <v>31007</v>
      </c>
      <c r="C84" s="332" t="s">
        <v>179</v>
      </c>
      <c r="D84" s="73"/>
      <c r="E84" s="73"/>
      <c r="F84" s="185"/>
      <c r="G84" s="186"/>
      <c r="H84" s="186"/>
      <c r="I84" s="25"/>
      <c r="J84" s="25"/>
      <c r="K84" s="25"/>
      <c r="L84" s="25"/>
      <c r="M84" s="25"/>
      <c r="N84" s="25"/>
      <c r="O84" s="25"/>
    </row>
    <row r="85" spans="1:15" ht="27" outlineLevel="2">
      <c r="A85" s="71">
        <v>1213</v>
      </c>
      <c r="B85" s="71">
        <v>31009</v>
      </c>
      <c r="C85" s="332" t="s">
        <v>180</v>
      </c>
      <c r="D85" s="74"/>
      <c r="E85" s="74"/>
      <c r="F85" s="185"/>
      <c r="G85" s="186"/>
      <c r="H85" s="186"/>
      <c r="I85" s="25"/>
      <c r="J85" s="25"/>
      <c r="K85" s="25"/>
      <c r="L85" s="25"/>
      <c r="M85" s="25"/>
      <c r="N85" s="25"/>
      <c r="O85" s="25"/>
    </row>
    <row r="86" spans="1:15" outlineLevel="1">
      <c r="A86" s="19">
        <v>1214</v>
      </c>
      <c r="B86" s="19"/>
      <c r="C86" s="343" t="s">
        <v>181</v>
      </c>
      <c r="D86" s="21">
        <f>SUM(D87:D87)</f>
        <v>0</v>
      </c>
      <c r="E86" s="21">
        <f t="shared" ref="E86:L86" si="18">SUM(E87:E87)</f>
        <v>0</v>
      </c>
      <c r="F86" s="184">
        <f t="shared" ref="F86:H86" si="19">SUM(F87:F87)</f>
        <v>0</v>
      </c>
      <c r="G86" s="184">
        <f t="shared" si="19"/>
        <v>0</v>
      </c>
      <c r="H86" s="184">
        <f t="shared" si="19"/>
        <v>0</v>
      </c>
      <c r="I86" s="21">
        <f t="shared" si="18"/>
        <v>0</v>
      </c>
      <c r="J86" s="21">
        <f t="shared" si="18"/>
        <v>0</v>
      </c>
      <c r="K86" s="21">
        <f t="shared" si="18"/>
        <v>0</v>
      </c>
      <c r="L86" s="21">
        <f t="shared" si="18"/>
        <v>0</v>
      </c>
      <c r="M86" s="21"/>
      <c r="N86" s="21"/>
      <c r="O86" s="21"/>
    </row>
    <row r="87" spans="1:15" ht="40.5" outlineLevel="2">
      <c r="A87" s="19">
        <v>1214</v>
      </c>
      <c r="B87" s="71">
        <v>11003</v>
      </c>
      <c r="C87" s="332" t="s">
        <v>182</v>
      </c>
      <c r="D87" s="73"/>
      <c r="E87" s="73"/>
      <c r="F87" s="185"/>
      <c r="G87" s="186"/>
      <c r="H87" s="186"/>
      <c r="I87" s="25"/>
      <c r="J87" s="25"/>
      <c r="K87" s="25"/>
      <c r="L87" s="25"/>
      <c r="M87" s="25"/>
      <c r="N87" s="25"/>
      <c r="O87" s="25"/>
    </row>
    <row r="88" spans="1:15" outlineLevel="1">
      <c r="A88" s="19">
        <v>1221</v>
      </c>
      <c r="B88" s="19"/>
      <c r="C88" s="343" t="s">
        <v>183</v>
      </c>
      <c r="D88" s="35">
        <f>SUM(D89:D90)</f>
        <v>0</v>
      </c>
      <c r="E88" s="35">
        <f t="shared" ref="E88:L88" si="20">SUM(E89:E90)</f>
        <v>0</v>
      </c>
      <c r="F88" s="198">
        <f t="shared" ref="F88:H88" si="21">SUM(F89:F90)</f>
        <v>0</v>
      </c>
      <c r="G88" s="198">
        <f t="shared" si="21"/>
        <v>0</v>
      </c>
      <c r="H88" s="198">
        <f t="shared" si="21"/>
        <v>0</v>
      </c>
      <c r="I88" s="35">
        <f t="shared" si="20"/>
        <v>0</v>
      </c>
      <c r="J88" s="35">
        <f t="shared" si="20"/>
        <v>0</v>
      </c>
      <c r="K88" s="35">
        <f t="shared" si="20"/>
        <v>0</v>
      </c>
      <c r="L88" s="35">
        <f t="shared" si="20"/>
        <v>0</v>
      </c>
      <c r="M88" s="35"/>
      <c r="N88" s="35"/>
      <c r="O88" s="35"/>
    </row>
    <row r="89" spans="1:15" outlineLevel="2">
      <c r="A89" s="19">
        <v>1221</v>
      </c>
      <c r="B89" s="71">
        <v>11002</v>
      </c>
      <c r="C89" s="332" t="s">
        <v>184</v>
      </c>
      <c r="D89" s="73"/>
      <c r="E89" s="73"/>
      <c r="F89" s="185"/>
      <c r="G89" s="186"/>
      <c r="H89" s="186"/>
      <c r="I89" s="25"/>
      <c r="J89" s="25"/>
      <c r="K89" s="25"/>
      <c r="L89" s="25"/>
      <c r="M89" s="25"/>
      <c r="N89" s="25"/>
      <c r="O89" s="25"/>
    </row>
    <row r="90" spans="1:15" outlineLevel="2">
      <c r="A90" s="71">
        <v>1221</v>
      </c>
      <c r="B90" s="71">
        <v>11003</v>
      </c>
      <c r="C90" s="332" t="s">
        <v>185</v>
      </c>
      <c r="D90" s="73"/>
      <c r="E90" s="73"/>
      <c r="F90" s="185"/>
      <c r="G90" s="186"/>
      <c r="H90" s="186"/>
      <c r="I90" s="25"/>
      <c r="J90" s="25"/>
      <c r="K90" s="25"/>
      <c r="L90" s="25"/>
      <c r="M90" s="25"/>
      <c r="N90" s="25"/>
      <c r="O90" s="25"/>
    </row>
    <row r="91" spans="1:15" outlineLevel="1">
      <c r="A91" s="19">
        <v>1222</v>
      </c>
      <c r="B91" s="19"/>
      <c r="C91" s="343" t="s">
        <v>186</v>
      </c>
      <c r="D91" s="21">
        <f>D92+D93</f>
        <v>0</v>
      </c>
      <c r="E91" s="21">
        <f t="shared" ref="E91:L91" si="22">E92+E93</f>
        <v>0</v>
      </c>
      <c r="F91" s="184">
        <f t="shared" ref="F91:H91" si="23">+F92+F93</f>
        <v>0</v>
      </c>
      <c r="G91" s="184">
        <f t="shared" si="23"/>
        <v>0</v>
      </c>
      <c r="H91" s="184">
        <f t="shared" si="23"/>
        <v>0</v>
      </c>
      <c r="I91" s="21">
        <f t="shared" si="22"/>
        <v>0</v>
      </c>
      <c r="J91" s="21">
        <f t="shared" si="22"/>
        <v>0</v>
      </c>
      <c r="K91" s="21">
        <f t="shared" si="22"/>
        <v>0</v>
      </c>
      <c r="L91" s="21">
        <f t="shared" si="22"/>
        <v>0</v>
      </c>
      <c r="M91" s="21"/>
      <c r="N91" s="21"/>
      <c r="O91" s="21"/>
    </row>
    <row r="92" spans="1:15" outlineLevel="2">
      <c r="A92" s="19">
        <v>1222</v>
      </c>
      <c r="B92" s="71">
        <v>11003</v>
      </c>
      <c r="C92" s="332" t="s">
        <v>187</v>
      </c>
      <c r="D92" s="73"/>
      <c r="E92" s="73"/>
      <c r="F92" s="185"/>
      <c r="G92" s="186"/>
      <c r="H92" s="186"/>
      <c r="I92" s="25"/>
      <c r="J92" s="25"/>
      <c r="K92" s="25"/>
      <c r="L92" s="25"/>
      <c r="M92" s="25"/>
      <c r="N92" s="25"/>
      <c r="O92" s="25"/>
    </row>
    <row r="93" spans="1:15" ht="27" outlineLevel="2">
      <c r="A93" s="19">
        <v>1222</v>
      </c>
      <c r="B93" s="71">
        <v>11004</v>
      </c>
      <c r="C93" s="332" t="s">
        <v>188</v>
      </c>
      <c r="D93" s="73"/>
      <c r="E93" s="73"/>
      <c r="F93" s="185"/>
      <c r="G93" s="186"/>
      <c r="H93" s="186"/>
      <c r="I93" s="25"/>
      <c r="J93" s="25"/>
      <c r="K93" s="25"/>
      <c r="L93" s="25"/>
      <c r="M93" s="25"/>
      <c r="N93" s="25"/>
      <c r="O93" s="25"/>
    </row>
    <row r="94" spans="1:15" ht="40.5" outlineLevel="1">
      <c r="A94" s="19">
        <v>1223</v>
      </c>
      <c r="B94" s="19"/>
      <c r="C94" s="343" t="s">
        <v>189</v>
      </c>
      <c r="D94" s="21">
        <f>D95+D96</f>
        <v>0</v>
      </c>
      <c r="E94" s="21">
        <f t="shared" ref="E94:L94" si="24">E95+E96</f>
        <v>0</v>
      </c>
      <c r="F94" s="184">
        <f t="shared" si="24"/>
        <v>0</v>
      </c>
      <c r="G94" s="184">
        <f t="shared" si="24"/>
        <v>0</v>
      </c>
      <c r="H94" s="184">
        <f t="shared" si="24"/>
        <v>0</v>
      </c>
      <c r="I94" s="21">
        <f t="shared" si="24"/>
        <v>0</v>
      </c>
      <c r="J94" s="21">
        <f t="shared" si="24"/>
        <v>0</v>
      </c>
      <c r="K94" s="21">
        <f t="shared" si="24"/>
        <v>0</v>
      </c>
      <c r="L94" s="21">
        <f t="shared" si="24"/>
        <v>0</v>
      </c>
      <c r="M94" s="21"/>
      <c r="N94" s="21"/>
      <c r="O94" s="21"/>
    </row>
    <row r="95" spans="1:15" ht="27" outlineLevel="2">
      <c r="A95" s="71">
        <v>1223</v>
      </c>
      <c r="B95" s="71">
        <v>11001</v>
      </c>
      <c r="C95" s="332" t="s">
        <v>190</v>
      </c>
      <c r="D95" s="25"/>
      <c r="E95" s="25"/>
      <c r="F95" s="185"/>
      <c r="G95" s="186"/>
      <c r="H95" s="186"/>
      <c r="I95" s="25"/>
      <c r="J95" s="25"/>
      <c r="K95" s="25"/>
      <c r="L95" s="25"/>
      <c r="M95" s="25"/>
      <c r="N95" s="25"/>
      <c r="O95" s="25"/>
    </row>
    <row r="96" spans="1:15" ht="27" outlineLevel="2">
      <c r="A96" s="71">
        <v>1223</v>
      </c>
      <c r="B96" s="71">
        <v>12002</v>
      </c>
      <c r="C96" s="332" t="s">
        <v>191</v>
      </c>
      <c r="D96" s="25"/>
      <c r="E96" s="25"/>
      <c r="F96" s="185"/>
      <c r="G96" s="186"/>
      <c r="H96" s="186"/>
      <c r="I96" s="25"/>
      <c r="J96" s="25"/>
      <c r="K96" s="25"/>
      <c r="L96" s="25"/>
      <c r="M96" s="25"/>
      <c r="N96" s="25"/>
      <c r="O96" s="25"/>
    </row>
    <row r="97" spans="1:15" outlineLevel="1">
      <c r="A97" s="72">
        <v>9999</v>
      </c>
      <c r="B97" s="72"/>
      <c r="C97" s="332" t="s">
        <v>104</v>
      </c>
      <c r="D97" s="25"/>
      <c r="E97" s="25"/>
      <c r="F97" s="185"/>
      <c r="G97" s="186"/>
      <c r="H97" s="186"/>
      <c r="I97" s="25"/>
      <c r="J97" s="25"/>
      <c r="K97" s="25"/>
      <c r="L97" s="25"/>
      <c r="M97" s="25"/>
      <c r="N97" s="25"/>
      <c r="O97" s="25"/>
    </row>
    <row r="98" spans="1:15">
      <c r="A98" s="26" t="s">
        <v>0</v>
      </c>
      <c r="B98" s="26"/>
      <c r="C98" s="342" t="s">
        <v>192</v>
      </c>
      <c r="D98" s="27">
        <f>D99</f>
        <v>0</v>
      </c>
      <c r="E98" s="27">
        <f>E99</f>
        <v>0</v>
      </c>
      <c r="F98" s="187">
        <f t="shared" ref="F98:H98" si="25">F99</f>
        <v>0</v>
      </c>
      <c r="G98" s="187">
        <f t="shared" si="25"/>
        <v>0</v>
      </c>
      <c r="H98" s="187">
        <f t="shared" si="25"/>
        <v>0</v>
      </c>
      <c r="I98" s="27">
        <f t="shared" ref="I98:L98" si="26">I99</f>
        <v>0</v>
      </c>
      <c r="J98" s="27">
        <f t="shared" si="26"/>
        <v>0</v>
      </c>
      <c r="K98" s="27">
        <f t="shared" si="26"/>
        <v>0</v>
      </c>
      <c r="L98" s="27">
        <f t="shared" si="26"/>
        <v>0</v>
      </c>
      <c r="M98" s="27"/>
      <c r="N98" s="27"/>
      <c r="O98" s="27"/>
    </row>
    <row r="99" spans="1:15" outlineLevel="1">
      <c r="A99" s="19">
        <v>1092</v>
      </c>
      <c r="B99" s="19"/>
      <c r="C99" s="341" t="s">
        <v>193</v>
      </c>
      <c r="D99" s="21">
        <f>SUM(D100:D102)</f>
        <v>0</v>
      </c>
      <c r="E99" s="21">
        <f t="shared" ref="E99:L99" si="27">SUM(E100:E102)</f>
        <v>0</v>
      </c>
      <c r="F99" s="184">
        <f t="shared" ref="F99:H99" si="28">SUM(F100:F102)</f>
        <v>0</v>
      </c>
      <c r="G99" s="184">
        <f t="shared" si="28"/>
        <v>0</v>
      </c>
      <c r="H99" s="184">
        <f t="shared" si="28"/>
        <v>0</v>
      </c>
      <c r="I99" s="21">
        <f t="shared" si="27"/>
        <v>0</v>
      </c>
      <c r="J99" s="21">
        <f t="shared" si="27"/>
        <v>0</v>
      </c>
      <c r="K99" s="21">
        <f t="shared" si="27"/>
        <v>0</v>
      </c>
      <c r="L99" s="21">
        <f t="shared" si="27"/>
        <v>0</v>
      </c>
      <c r="M99" s="21"/>
      <c r="N99" s="21"/>
      <c r="O99" s="21"/>
    </row>
    <row r="100" spans="1:15" ht="27" outlineLevel="2">
      <c r="A100" s="71">
        <v>1092</v>
      </c>
      <c r="B100" s="71">
        <v>11001</v>
      </c>
      <c r="C100" s="332" t="s">
        <v>194</v>
      </c>
      <c r="D100" s="73"/>
      <c r="E100" s="73"/>
      <c r="F100" s="185"/>
      <c r="G100" s="186"/>
      <c r="H100" s="186"/>
      <c r="I100" s="25"/>
      <c r="J100" s="25"/>
      <c r="K100" s="25"/>
      <c r="L100" s="25"/>
      <c r="M100" s="25"/>
      <c r="N100" s="25"/>
      <c r="O100" s="25"/>
    </row>
    <row r="101" spans="1:15" outlineLevel="2">
      <c r="A101" s="71">
        <v>1092</v>
      </c>
      <c r="B101" s="71">
        <v>11002</v>
      </c>
      <c r="C101" s="332" t="s">
        <v>195</v>
      </c>
      <c r="D101" s="73"/>
      <c r="E101" s="73"/>
      <c r="F101" s="185"/>
      <c r="G101" s="186"/>
      <c r="H101" s="186"/>
      <c r="I101" s="25"/>
      <c r="J101" s="25"/>
      <c r="K101" s="25"/>
      <c r="L101" s="25"/>
      <c r="M101" s="25"/>
      <c r="N101" s="25"/>
      <c r="O101" s="25"/>
    </row>
    <row r="102" spans="1:15" outlineLevel="2">
      <c r="A102" s="71">
        <v>1092</v>
      </c>
      <c r="B102" s="71">
        <v>31001</v>
      </c>
      <c r="C102" s="332" t="s">
        <v>196</v>
      </c>
      <c r="D102" s="73"/>
      <c r="E102" s="73"/>
      <c r="F102" s="185"/>
      <c r="G102" s="186"/>
      <c r="H102" s="186"/>
      <c r="I102" s="25"/>
      <c r="J102" s="25"/>
      <c r="K102" s="25"/>
      <c r="L102" s="25"/>
      <c r="M102" s="25"/>
      <c r="N102" s="25"/>
      <c r="O102" s="25"/>
    </row>
    <row r="103" spans="1:15">
      <c r="A103" s="26" t="s">
        <v>0</v>
      </c>
      <c r="B103" s="26"/>
      <c r="C103" s="342" t="s">
        <v>197</v>
      </c>
      <c r="D103" s="27">
        <f>D104</f>
        <v>0</v>
      </c>
      <c r="E103" s="27">
        <f>E104</f>
        <v>0</v>
      </c>
      <c r="F103" s="187">
        <f t="shared" ref="F103:H103" si="29">F104</f>
        <v>0</v>
      </c>
      <c r="G103" s="187">
        <f t="shared" si="29"/>
        <v>0</v>
      </c>
      <c r="H103" s="187">
        <f t="shared" si="29"/>
        <v>0</v>
      </c>
      <c r="I103" s="27">
        <f t="shared" ref="I103:L103" si="30">I104</f>
        <v>0</v>
      </c>
      <c r="J103" s="27">
        <f t="shared" si="30"/>
        <v>0</v>
      </c>
      <c r="K103" s="27">
        <f t="shared" si="30"/>
        <v>0</v>
      </c>
      <c r="L103" s="27">
        <f t="shared" si="30"/>
        <v>0</v>
      </c>
      <c r="M103" s="27"/>
      <c r="N103" s="27"/>
      <c r="O103" s="27"/>
    </row>
    <row r="104" spans="1:15" outlineLevel="1">
      <c r="A104" s="19">
        <v>1080</v>
      </c>
      <c r="B104" s="19"/>
      <c r="C104" s="341" t="s">
        <v>198</v>
      </c>
      <c r="D104" s="21">
        <f>SUM(D105:D130)</f>
        <v>0</v>
      </c>
      <c r="E104" s="21">
        <f t="shared" ref="E104:L104" si="31">SUM(E105:E130)</f>
        <v>0</v>
      </c>
      <c r="F104" s="184">
        <f t="shared" ref="F104:H104" si="32">SUM(F105:F130)</f>
        <v>0</v>
      </c>
      <c r="G104" s="184">
        <f t="shared" si="32"/>
        <v>0</v>
      </c>
      <c r="H104" s="184">
        <f t="shared" si="32"/>
        <v>0</v>
      </c>
      <c r="I104" s="21">
        <f t="shared" si="31"/>
        <v>0</v>
      </c>
      <c r="J104" s="21">
        <f t="shared" si="31"/>
        <v>0</v>
      </c>
      <c r="K104" s="21">
        <f t="shared" si="31"/>
        <v>0</v>
      </c>
      <c r="L104" s="21">
        <f t="shared" si="31"/>
        <v>0</v>
      </c>
      <c r="M104" s="21"/>
      <c r="N104" s="21"/>
      <c r="O104" s="21"/>
    </row>
    <row r="105" spans="1:15" ht="40.5" outlineLevel="2">
      <c r="A105" s="71">
        <v>1080</v>
      </c>
      <c r="B105" s="71">
        <v>11001</v>
      </c>
      <c r="C105" s="332" t="s">
        <v>199</v>
      </c>
      <c r="D105" s="73"/>
      <c r="E105" s="73"/>
      <c r="F105" s="185"/>
      <c r="G105" s="186"/>
      <c r="H105" s="186"/>
      <c r="I105" s="25"/>
      <c r="J105" s="25"/>
      <c r="K105" s="25"/>
      <c r="L105" s="25"/>
      <c r="M105" s="25"/>
      <c r="N105" s="25"/>
      <c r="O105" s="25"/>
    </row>
    <row r="106" spans="1:15" ht="27" outlineLevel="2">
      <c r="A106" s="71">
        <v>1080</v>
      </c>
      <c r="B106" s="71">
        <v>11002</v>
      </c>
      <c r="C106" s="332" t="s">
        <v>200</v>
      </c>
      <c r="D106" s="73"/>
      <c r="E106" s="73"/>
      <c r="F106" s="185"/>
      <c r="G106" s="186"/>
      <c r="H106" s="186"/>
      <c r="I106" s="25"/>
      <c r="J106" s="25"/>
      <c r="K106" s="25"/>
      <c r="L106" s="25"/>
      <c r="M106" s="25"/>
      <c r="N106" s="25"/>
      <c r="O106" s="25"/>
    </row>
    <row r="107" spans="1:15" ht="40.5" outlineLevel="2">
      <c r="A107" s="71">
        <v>1080</v>
      </c>
      <c r="B107" s="71">
        <v>11003</v>
      </c>
      <c r="C107" s="332" t="s">
        <v>201</v>
      </c>
      <c r="D107" s="73"/>
      <c r="E107" s="73"/>
      <c r="F107" s="185"/>
      <c r="G107" s="186"/>
      <c r="H107" s="186"/>
      <c r="I107" s="25"/>
      <c r="J107" s="25"/>
      <c r="K107" s="25"/>
      <c r="L107" s="25"/>
      <c r="M107" s="25"/>
      <c r="N107" s="25"/>
      <c r="O107" s="25"/>
    </row>
    <row r="108" spans="1:15" ht="40.5" outlineLevel="2">
      <c r="A108" s="71">
        <v>1080</v>
      </c>
      <c r="B108" s="71">
        <v>11004</v>
      </c>
      <c r="C108" s="332" t="s">
        <v>202</v>
      </c>
      <c r="D108" s="73"/>
      <c r="E108" s="73"/>
      <c r="F108" s="185"/>
      <c r="G108" s="186"/>
      <c r="H108" s="186"/>
      <c r="I108" s="25"/>
      <c r="J108" s="25"/>
      <c r="K108" s="25"/>
      <c r="L108" s="25"/>
      <c r="M108" s="25"/>
      <c r="N108" s="25"/>
      <c r="O108" s="25"/>
    </row>
    <row r="109" spans="1:15" ht="40.5" outlineLevel="2">
      <c r="A109" s="71">
        <v>1080</v>
      </c>
      <c r="B109" s="71">
        <v>11005</v>
      </c>
      <c r="C109" s="332" t="s">
        <v>203</v>
      </c>
      <c r="D109" s="73"/>
      <c r="E109" s="73"/>
      <c r="F109" s="185"/>
      <c r="G109" s="186"/>
      <c r="H109" s="186"/>
      <c r="I109" s="25"/>
      <c r="J109" s="25"/>
      <c r="K109" s="25"/>
      <c r="L109" s="25"/>
      <c r="M109" s="25"/>
      <c r="N109" s="25"/>
      <c r="O109" s="25"/>
    </row>
    <row r="110" spans="1:15" ht="27" outlineLevel="2">
      <c r="A110" s="71">
        <v>1080</v>
      </c>
      <c r="B110" s="71">
        <v>11006</v>
      </c>
      <c r="C110" s="332" t="s">
        <v>204</v>
      </c>
      <c r="D110" s="73"/>
      <c r="E110" s="73"/>
      <c r="F110" s="185"/>
      <c r="G110" s="186"/>
      <c r="H110" s="186"/>
      <c r="I110" s="25"/>
      <c r="J110" s="25"/>
      <c r="K110" s="25"/>
      <c r="L110" s="25"/>
      <c r="M110" s="25"/>
      <c r="N110" s="25"/>
      <c r="O110" s="25"/>
    </row>
    <row r="111" spans="1:15" ht="40.5" outlineLevel="2">
      <c r="A111" s="71">
        <v>1080</v>
      </c>
      <c r="B111" s="71">
        <v>11007</v>
      </c>
      <c r="C111" s="332" t="s">
        <v>205</v>
      </c>
      <c r="D111" s="73"/>
      <c r="E111" s="73"/>
      <c r="F111" s="185"/>
      <c r="G111" s="186"/>
      <c r="H111" s="186"/>
      <c r="I111" s="25"/>
      <c r="J111" s="25"/>
      <c r="K111" s="25"/>
      <c r="L111" s="25"/>
      <c r="M111" s="25"/>
      <c r="N111" s="25"/>
      <c r="O111" s="25"/>
    </row>
    <row r="112" spans="1:15" ht="40.5" outlineLevel="2">
      <c r="A112" s="71">
        <v>1080</v>
      </c>
      <c r="B112" s="71">
        <v>11008</v>
      </c>
      <c r="C112" s="332" t="s">
        <v>206</v>
      </c>
      <c r="D112" s="73"/>
      <c r="E112" s="73"/>
      <c r="F112" s="185"/>
      <c r="G112" s="186"/>
      <c r="H112" s="186"/>
      <c r="I112" s="25"/>
      <c r="J112" s="25"/>
      <c r="K112" s="25"/>
      <c r="L112" s="25"/>
      <c r="M112" s="25"/>
      <c r="N112" s="25"/>
      <c r="O112" s="25"/>
    </row>
    <row r="113" spans="1:15" ht="54" outlineLevel="2">
      <c r="A113" s="71">
        <v>1080</v>
      </c>
      <c r="B113" s="71">
        <v>11009</v>
      </c>
      <c r="C113" s="332" t="s">
        <v>207</v>
      </c>
      <c r="D113" s="73"/>
      <c r="E113" s="73"/>
      <c r="F113" s="185"/>
      <c r="G113" s="186"/>
      <c r="H113" s="186"/>
      <c r="I113" s="25"/>
      <c r="J113" s="25"/>
      <c r="K113" s="25"/>
      <c r="L113" s="25"/>
      <c r="M113" s="25"/>
      <c r="N113" s="25"/>
      <c r="O113" s="25"/>
    </row>
    <row r="114" spans="1:15" ht="40.5" outlineLevel="2">
      <c r="A114" s="71">
        <v>1080</v>
      </c>
      <c r="B114" s="71">
        <v>11010</v>
      </c>
      <c r="C114" s="332" t="s">
        <v>208</v>
      </c>
      <c r="D114" s="73"/>
      <c r="E114" s="73"/>
      <c r="F114" s="185"/>
      <c r="G114" s="186"/>
      <c r="H114" s="186"/>
      <c r="I114" s="25"/>
      <c r="J114" s="25"/>
      <c r="K114" s="25"/>
      <c r="L114" s="25"/>
      <c r="M114" s="25"/>
      <c r="N114" s="25"/>
      <c r="O114" s="25"/>
    </row>
    <row r="115" spans="1:15" ht="40.5" outlineLevel="2">
      <c r="A115" s="71">
        <v>1080</v>
      </c>
      <c r="B115" s="71">
        <v>11011</v>
      </c>
      <c r="C115" s="332" t="s">
        <v>209</v>
      </c>
      <c r="D115" s="73"/>
      <c r="E115" s="73"/>
      <c r="F115" s="185"/>
      <c r="G115" s="186"/>
      <c r="H115" s="186"/>
      <c r="I115" s="25"/>
      <c r="J115" s="25"/>
      <c r="K115" s="25"/>
      <c r="L115" s="25"/>
      <c r="M115" s="25"/>
      <c r="N115" s="25"/>
      <c r="O115" s="25"/>
    </row>
    <row r="116" spans="1:15" ht="40.5" outlineLevel="2">
      <c r="A116" s="71">
        <v>1080</v>
      </c>
      <c r="B116" s="71">
        <v>11012</v>
      </c>
      <c r="C116" s="332" t="s">
        <v>210</v>
      </c>
      <c r="D116" s="73"/>
      <c r="E116" s="73"/>
      <c r="F116" s="185"/>
      <c r="G116" s="186"/>
      <c r="H116" s="186"/>
      <c r="I116" s="25"/>
      <c r="J116" s="25"/>
      <c r="K116" s="25"/>
      <c r="L116" s="25"/>
      <c r="M116" s="25"/>
      <c r="N116" s="25"/>
      <c r="O116" s="25"/>
    </row>
    <row r="117" spans="1:15" ht="40.5" outlineLevel="2">
      <c r="A117" s="71">
        <v>1080</v>
      </c>
      <c r="B117" s="71">
        <v>11013</v>
      </c>
      <c r="C117" s="332" t="s">
        <v>211</v>
      </c>
      <c r="D117" s="73"/>
      <c r="E117" s="73"/>
      <c r="F117" s="185"/>
      <c r="G117" s="186"/>
      <c r="H117" s="186"/>
      <c r="I117" s="25"/>
      <c r="J117" s="25"/>
      <c r="K117" s="25"/>
      <c r="L117" s="25"/>
      <c r="M117" s="25"/>
      <c r="N117" s="25"/>
      <c r="O117" s="25"/>
    </row>
    <row r="118" spans="1:15" ht="40.5" outlineLevel="2">
      <c r="A118" s="71">
        <v>1080</v>
      </c>
      <c r="B118" s="71">
        <v>11014</v>
      </c>
      <c r="C118" s="332" t="s">
        <v>212</v>
      </c>
      <c r="D118" s="73"/>
      <c r="E118" s="73"/>
      <c r="F118" s="185"/>
      <c r="G118" s="186"/>
      <c r="H118" s="186"/>
      <c r="I118" s="25"/>
      <c r="J118" s="25"/>
      <c r="K118" s="25"/>
      <c r="L118" s="25"/>
      <c r="M118" s="25"/>
      <c r="N118" s="25"/>
      <c r="O118" s="25"/>
    </row>
    <row r="119" spans="1:15" ht="40.5" outlineLevel="2">
      <c r="A119" s="71">
        <v>1080</v>
      </c>
      <c r="B119" s="71">
        <v>11015</v>
      </c>
      <c r="C119" s="332" t="s">
        <v>213</v>
      </c>
      <c r="D119" s="73"/>
      <c r="E119" s="73"/>
      <c r="F119" s="185"/>
      <c r="G119" s="186"/>
      <c r="H119" s="186"/>
      <c r="I119" s="25"/>
      <c r="J119" s="25"/>
      <c r="K119" s="25"/>
      <c r="L119" s="25"/>
      <c r="M119" s="25"/>
      <c r="N119" s="25"/>
      <c r="O119" s="25"/>
    </row>
    <row r="120" spans="1:15" ht="40.5" outlineLevel="2">
      <c r="A120" s="71">
        <v>1080</v>
      </c>
      <c r="B120" s="71">
        <v>11016</v>
      </c>
      <c r="C120" s="332" t="s">
        <v>214</v>
      </c>
      <c r="D120" s="73"/>
      <c r="E120" s="73"/>
      <c r="F120" s="185"/>
      <c r="G120" s="186"/>
      <c r="H120" s="186"/>
      <c r="I120" s="25"/>
      <c r="J120" s="25"/>
      <c r="K120" s="25"/>
      <c r="L120" s="25"/>
      <c r="M120" s="25"/>
      <c r="N120" s="25"/>
      <c r="O120" s="25"/>
    </row>
    <row r="121" spans="1:15" ht="27" outlineLevel="2">
      <c r="A121" s="71">
        <v>1080</v>
      </c>
      <c r="B121" s="71">
        <v>11017</v>
      </c>
      <c r="C121" s="332" t="s">
        <v>215</v>
      </c>
      <c r="D121" s="73"/>
      <c r="E121" s="73"/>
      <c r="F121" s="185"/>
      <c r="G121" s="186"/>
      <c r="H121" s="186"/>
      <c r="I121" s="25"/>
      <c r="J121" s="25"/>
      <c r="K121" s="25"/>
      <c r="L121" s="25"/>
      <c r="M121" s="25"/>
      <c r="N121" s="25"/>
      <c r="O121" s="25"/>
    </row>
    <row r="122" spans="1:15" ht="27" outlineLevel="2">
      <c r="A122" s="71">
        <v>1080</v>
      </c>
      <c r="B122" s="71">
        <v>11018</v>
      </c>
      <c r="C122" s="332" t="s">
        <v>216</v>
      </c>
      <c r="D122" s="73"/>
      <c r="E122" s="73"/>
      <c r="F122" s="185"/>
      <c r="G122" s="186"/>
      <c r="H122" s="186"/>
      <c r="I122" s="25"/>
      <c r="J122" s="25"/>
      <c r="K122" s="25"/>
      <c r="L122" s="25"/>
      <c r="M122" s="25"/>
      <c r="N122" s="25"/>
      <c r="O122" s="25"/>
    </row>
    <row r="123" spans="1:15" ht="27" outlineLevel="2">
      <c r="A123" s="71">
        <v>1080</v>
      </c>
      <c r="B123" s="71">
        <v>11019</v>
      </c>
      <c r="C123" s="332" t="s">
        <v>217</v>
      </c>
      <c r="D123" s="73"/>
      <c r="E123" s="73"/>
      <c r="F123" s="185"/>
      <c r="G123" s="186"/>
      <c r="H123" s="186"/>
      <c r="I123" s="25"/>
      <c r="J123" s="25"/>
      <c r="K123" s="25"/>
      <c r="L123" s="25"/>
      <c r="M123" s="25"/>
      <c r="N123" s="25"/>
      <c r="O123" s="25"/>
    </row>
    <row r="124" spans="1:15" ht="40.5" outlineLevel="2">
      <c r="A124" s="71">
        <v>1080</v>
      </c>
      <c r="B124" s="71">
        <v>11020</v>
      </c>
      <c r="C124" s="332" t="s">
        <v>218</v>
      </c>
      <c r="D124" s="25"/>
      <c r="E124" s="25"/>
      <c r="F124" s="185"/>
      <c r="G124" s="186"/>
      <c r="H124" s="186"/>
      <c r="I124" s="25"/>
      <c r="J124" s="25"/>
      <c r="K124" s="25"/>
      <c r="L124" s="25"/>
      <c r="M124" s="25"/>
      <c r="N124" s="25"/>
      <c r="O124" s="25"/>
    </row>
    <row r="125" spans="1:15" ht="40.5" outlineLevel="2">
      <c r="A125" s="71">
        <v>1080</v>
      </c>
      <c r="B125" s="81">
        <v>11021</v>
      </c>
      <c r="C125" s="332" t="s">
        <v>219</v>
      </c>
      <c r="D125" s="25"/>
      <c r="E125" s="25"/>
      <c r="F125" s="185"/>
      <c r="G125" s="186"/>
      <c r="H125" s="186"/>
      <c r="I125" s="25"/>
      <c r="J125" s="25"/>
      <c r="K125" s="25"/>
      <c r="L125" s="25"/>
      <c r="M125" s="25"/>
      <c r="N125" s="25"/>
      <c r="O125" s="25"/>
    </row>
    <row r="126" spans="1:15" ht="54" outlineLevel="2">
      <c r="A126" s="71">
        <v>1080</v>
      </c>
      <c r="B126" s="81">
        <v>11022</v>
      </c>
      <c r="C126" s="332" t="s">
        <v>220</v>
      </c>
      <c r="D126" s="25"/>
      <c r="E126" s="25"/>
      <c r="F126" s="185"/>
      <c r="G126" s="186"/>
      <c r="H126" s="186"/>
      <c r="I126" s="25"/>
      <c r="J126" s="25"/>
      <c r="K126" s="25"/>
      <c r="L126" s="25"/>
      <c r="M126" s="25"/>
      <c r="N126" s="25"/>
      <c r="O126" s="25"/>
    </row>
    <row r="127" spans="1:15" ht="54" outlineLevel="2">
      <c r="A127" s="71">
        <v>1080</v>
      </c>
      <c r="B127" s="81">
        <v>11023</v>
      </c>
      <c r="C127" s="332" t="s">
        <v>221</v>
      </c>
      <c r="D127" s="25"/>
      <c r="E127" s="25"/>
      <c r="F127" s="185"/>
      <c r="G127" s="186"/>
      <c r="H127" s="186"/>
      <c r="I127" s="25"/>
      <c r="J127" s="25"/>
      <c r="K127" s="25"/>
      <c r="L127" s="25"/>
      <c r="M127" s="25"/>
      <c r="N127" s="25"/>
      <c r="O127" s="25"/>
    </row>
    <row r="128" spans="1:15" outlineLevel="2">
      <c r="A128" s="71">
        <v>1080</v>
      </c>
      <c r="B128" s="71">
        <v>31001</v>
      </c>
      <c r="C128" s="332" t="s">
        <v>222</v>
      </c>
      <c r="D128" s="73"/>
      <c r="E128" s="73"/>
      <c r="F128" s="185"/>
      <c r="G128" s="186"/>
      <c r="H128" s="186"/>
      <c r="I128" s="25"/>
      <c r="J128" s="25"/>
      <c r="K128" s="25"/>
      <c r="L128" s="25"/>
      <c r="M128" s="25"/>
      <c r="N128" s="25"/>
      <c r="O128" s="25"/>
    </row>
    <row r="129" spans="1:15" ht="27" outlineLevel="2">
      <c r="A129" s="71">
        <v>1080</v>
      </c>
      <c r="B129" s="71">
        <v>31002</v>
      </c>
      <c r="C129" s="332" t="s">
        <v>223</v>
      </c>
      <c r="D129" s="25"/>
      <c r="E129" s="25"/>
      <c r="F129" s="185"/>
      <c r="G129" s="186"/>
      <c r="H129" s="186"/>
      <c r="I129" s="25"/>
      <c r="J129" s="25"/>
      <c r="K129" s="25"/>
      <c r="L129" s="25"/>
      <c r="M129" s="25"/>
      <c r="N129" s="25"/>
      <c r="O129" s="25"/>
    </row>
    <row r="130" spans="1:15" ht="27" outlineLevel="2">
      <c r="A130" s="71">
        <v>1080</v>
      </c>
      <c r="B130" s="71">
        <v>31003</v>
      </c>
      <c r="C130" s="332" t="s">
        <v>224</v>
      </c>
      <c r="D130" s="73">
        <v>0</v>
      </c>
      <c r="E130" s="73"/>
      <c r="F130" s="185"/>
      <c r="G130" s="186"/>
      <c r="H130" s="186"/>
      <c r="I130" s="25"/>
      <c r="J130" s="25"/>
      <c r="K130" s="25"/>
      <c r="L130" s="25"/>
      <c r="M130" s="25"/>
      <c r="N130" s="25"/>
      <c r="O130" s="25"/>
    </row>
    <row r="131" spans="1:15">
      <c r="A131" s="26" t="s">
        <v>0</v>
      </c>
      <c r="B131" s="26"/>
      <c r="C131" s="342" t="s">
        <v>225</v>
      </c>
      <c r="D131" s="27">
        <f>D132+D134+D139+D141</f>
        <v>0</v>
      </c>
      <c r="E131" s="27">
        <f>E132+E134+E139+E141</f>
        <v>0</v>
      </c>
      <c r="F131" s="187">
        <f t="shared" ref="F131:H131" si="33">F132+F134+F139+F141</f>
        <v>0</v>
      </c>
      <c r="G131" s="187">
        <f t="shared" si="33"/>
        <v>0</v>
      </c>
      <c r="H131" s="187">
        <f t="shared" si="33"/>
        <v>0</v>
      </c>
      <c r="I131" s="27">
        <f>I132+I134+I139+I141</f>
        <v>0</v>
      </c>
      <c r="J131" s="27">
        <f>J132+J134+J139+J141</f>
        <v>0</v>
      </c>
      <c r="K131" s="27">
        <f>K132+K134+K139+K141</f>
        <v>0</v>
      </c>
      <c r="L131" s="27">
        <f>L132+L134+L139+L141</f>
        <v>0</v>
      </c>
      <c r="M131" s="27"/>
      <c r="N131" s="27"/>
      <c r="O131" s="27"/>
    </row>
    <row r="132" spans="1:15" outlineLevel="1">
      <c r="A132" s="19">
        <v>1013</v>
      </c>
      <c r="B132" s="19"/>
      <c r="C132" s="341" t="s">
        <v>226</v>
      </c>
      <c r="D132" s="21">
        <f>SUM(D133)</f>
        <v>0</v>
      </c>
      <c r="E132" s="21">
        <f t="shared" ref="E132:L132" si="34">SUM(E133)</f>
        <v>0</v>
      </c>
      <c r="F132" s="184">
        <f t="shared" si="34"/>
        <v>0</v>
      </c>
      <c r="G132" s="184">
        <f t="shared" si="34"/>
        <v>0</v>
      </c>
      <c r="H132" s="184">
        <f t="shared" si="34"/>
        <v>0</v>
      </c>
      <c r="I132" s="21">
        <f t="shared" si="34"/>
        <v>0</v>
      </c>
      <c r="J132" s="21">
        <f t="shared" si="34"/>
        <v>0</v>
      </c>
      <c r="K132" s="21">
        <f t="shared" si="34"/>
        <v>0</v>
      </c>
      <c r="L132" s="21">
        <f t="shared" si="34"/>
        <v>0</v>
      </c>
      <c r="M132" s="21"/>
      <c r="N132" s="21"/>
      <c r="O132" s="21"/>
    </row>
    <row r="133" spans="1:15" outlineLevel="2">
      <c r="A133" s="71">
        <v>1013</v>
      </c>
      <c r="B133" s="71">
        <v>11001</v>
      </c>
      <c r="C133" s="332" t="s">
        <v>227</v>
      </c>
      <c r="D133" s="25"/>
      <c r="E133" s="25"/>
      <c r="F133" s="185"/>
      <c r="G133" s="186"/>
      <c r="H133" s="186"/>
      <c r="I133" s="25"/>
      <c r="J133" s="25"/>
      <c r="K133" s="25"/>
      <c r="L133" s="25"/>
      <c r="M133" s="25"/>
      <c r="N133" s="25"/>
      <c r="O133" s="25"/>
    </row>
    <row r="134" spans="1:15" outlineLevel="1">
      <c r="A134" s="19">
        <v>1087</v>
      </c>
      <c r="B134" s="19"/>
      <c r="C134" s="341" t="s">
        <v>228</v>
      </c>
      <c r="D134" s="21">
        <f>SUM(D135:D138)</f>
        <v>0</v>
      </c>
      <c r="E134" s="21">
        <f>SUM(E135:E138)</f>
        <v>0</v>
      </c>
      <c r="F134" s="184">
        <f t="shared" ref="F134:H134" si="35">SUM(F135:F138)</f>
        <v>0</v>
      </c>
      <c r="G134" s="184">
        <f t="shared" si="35"/>
        <v>0</v>
      </c>
      <c r="H134" s="184">
        <f t="shared" si="35"/>
        <v>0</v>
      </c>
      <c r="I134" s="21">
        <f>SUM(I135:I138)</f>
        <v>0</v>
      </c>
      <c r="J134" s="21">
        <f>SUM(J135:J138)</f>
        <v>0</v>
      </c>
      <c r="K134" s="21">
        <f>SUM(K135:K138)</f>
        <v>0</v>
      </c>
      <c r="L134" s="21">
        <f>SUM(L135:L138)</f>
        <v>0</v>
      </c>
      <c r="M134" s="21"/>
      <c r="N134" s="21"/>
      <c r="O134" s="21"/>
    </row>
    <row r="135" spans="1:15" ht="27" outlineLevel="2">
      <c r="A135" s="71">
        <v>1087</v>
      </c>
      <c r="B135" s="71">
        <v>11001</v>
      </c>
      <c r="C135" s="332" t="s">
        <v>229</v>
      </c>
      <c r="D135" s="73"/>
      <c r="E135" s="36"/>
      <c r="F135" s="185"/>
      <c r="G135" s="186"/>
      <c r="H135" s="186"/>
      <c r="I135" s="25"/>
      <c r="J135" s="25"/>
      <c r="K135" s="25"/>
      <c r="L135" s="25"/>
      <c r="M135" s="25"/>
      <c r="N135" s="25"/>
      <c r="O135" s="25"/>
    </row>
    <row r="136" spans="1:15" outlineLevel="2">
      <c r="A136" s="71">
        <v>1087</v>
      </c>
      <c r="B136" s="71">
        <v>11002</v>
      </c>
      <c r="C136" s="332" t="s">
        <v>230</v>
      </c>
      <c r="D136" s="73"/>
      <c r="E136" s="73"/>
      <c r="F136" s="185"/>
      <c r="G136" s="186"/>
      <c r="H136" s="186"/>
      <c r="I136" s="25"/>
      <c r="J136" s="25"/>
      <c r="K136" s="25"/>
      <c r="L136" s="25"/>
      <c r="M136" s="25"/>
      <c r="N136" s="25"/>
      <c r="O136" s="25"/>
    </row>
    <row r="137" spans="1:15" outlineLevel="2">
      <c r="A137" s="71">
        <v>1087</v>
      </c>
      <c r="B137" s="71">
        <v>31001</v>
      </c>
      <c r="C137" s="332" t="s">
        <v>231</v>
      </c>
      <c r="D137" s="25"/>
      <c r="E137" s="25"/>
      <c r="F137" s="185"/>
      <c r="G137" s="186"/>
      <c r="H137" s="186"/>
      <c r="I137" s="25"/>
      <c r="J137" s="25"/>
      <c r="K137" s="25"/>
      <c r="L137" s="25"/>
      <c r="M137" s="25"/>
      <c r="N137" s="25"/>
      <c r="O137" s="25"/>
    </row>
    <row r="138" spans="1:15" outlineLevel="2">
      <c r="A138" s="71">
        <v>1087</v>
      </c>
      <c r="B138" s="71">
        <v>31002</v>
      </c>
      <c r="C138" s="332" t="s">
        <v>232</v>
      </c>
      <c r="D138" s="25"/>
      <c r="E138" s="25"/>
      <c r="F138" s="185"/>
      <c r="G138" s="186"/>
      <c r="H138" s="186"/>
      <c r="I138" s="25"/>
      <c r="J138" s="25"/>
      <c r="K138" s="25"/>
      <c r="L138" s="25"/>
      <c r="M138" s="25"/>
      <c r="N138" s="25"/>
      <c r="O138" s="25"/>
    </row>
    <row r="139" spans="1:15" outlineLevel="1">
      <c r="A139" s="19">
        <v>1144</v>
      </c>
      <c r="B139" s="19"/>
      <c r="C139" s="341" t="s">
        <v>233</v>
      </c>
      <c r="D139" s="21">
        <f>SUM(D140)</f>
        <v>0</v>
      </c>
      <c r="E139" s="21">
        <f t="shared" ref="E139:L139" si="36">SUM(E140)</f>
        <v>0</v>
      </c>
      <c r="F139" s="184">
        <f t="shared" ref="F139:H139" si="37">SUM(F140)</f>
        <v>0</v>
      </c>
      <c r="G139" s="184">
        <f t="shared" si="37"/>
        <v>0</v>
      </c>
      <c r="H139" s="184">
        <f t="shared" si="37"/>
        <v>0</v>
      </c>
      <c r="I139" s="21">
        <f t="shared" si="36"/>
        <v>0</v>
      </c>
      <c r="J139" s="21">
        <f t="shared" si="36"/>
        <v>0</v>
      </c>
      <c r="K139" s="21">
        <f t="shared" si="36"/>
        <v>0</v>
      </c>
      <c r="L139" s="21">
        <f t="shared" si="36"/>
        <v>0</v>
      </c>
      <c r="M139" s="21"/>
      <c r="N139" s="21"/>
      <c r="O139" s="21"/>
    </row>
    <row r="140" spans="1:15" outlineLevel="2">
      <c r="A140" s="71">
        <v>1144</v>
      </c>
      <c r="B140" s="71">
        <v>11001</v>
      </c>
      <c r="C140" s="332" t="s">
        <v>234</v>
      </c>
      <c r="D140" s="25"/>
      <c r="E140" s="25"/>
      <c r="F140" s="185"/>
      <c r="G140" s="186"/>
      <c r="H140" s="186"/>
      <c r="I140" s="25"/>
      <c r="J140" s="25"/>
      <c r="K140" s="25"/>
      <c r="L140" s="25"/>
      <c r="M140" s="25"/>
      <c r="N140" s="25"/>
      <c r="O140" s="25"/>
    </row>
    <row r="141" spans="1:15" outlineLevel="1">
      <c r="A141" s="72">
        <v>9999</v>
      </c>
      <c r="B141" s="72"/>
      <c r="C141" s="332" t="s">
        <v>104</v>
      </c>
      <c r="D141" s="25"/>
      <c r="E141" s="25"/>
      <c r="F141" s="185"/>
      <c r="G141" s="186"/>
      <c r="H141" s="186"/>
      <c r="I141" s="25"/>
      <c r="J141" s="25"/>
      <c r="K141" s="25"/>
      <c r="L141" s="25"/>
      <c r="M141" s="25"/>
      <c r="N141" s="25"/>
      <c r="O141" s="25"/>
    </row>
    <row r="142" spans="1:15">
      <c r="A142" s="26" t="s">
        <v>0</v>
      </c>
      <c r="B142" s="26"/>
      <c r="C142" s="342" t="s">
        <v>235</v>
      </c>
      <c r="D142" s="27">
        <f>D143+D146+D175+D178+D184+D186+D188+D192+D226+D233+D248+D251+D253+D262+D264+D267+D269+D297+D300+D302+D307+D323+D317</f>
        <v>0</v>
      </c>
      <c r="E142" s="27">
        <f>E143+E146+E175+E178+E184+E186+E188+E192+E226+E233+E248+E251+E253+E262+E264+E267+E269+E297+E300+E302+E307+E323+E317</f>
        <v>0</v>
      </c>
      <c r="F142" s="187">
        <f t="shared" ref="F142:H142" si="38">F143+F146+F175+F178+F184+F186+F188+F192+F226+F233+F248+F251+F253+F262+F264+F267+F269+F297+F300+F302+F307+F323+F317</f>
        <v>0</v>
      </c>
      <c r="G142" s="187">
        <f t="shared" si="38"/>
        <v>0</v>
      </c>
      <c r="H142" s="187">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 r="A143" s="19">
        <v>1001</v>
      </c>
      <c r="B143" s="19"/>
      <c r="C143" s="341" t="s">
        <v>236</v>
      </c>
      <c r="D143" s="21">
        <f>SUM(D144:D145)</f>
        <v>0</v>
      </c>
      <c r="E143" s="21">
        <f t="shared" ref="E143:L143" si="39">SUM(E144:E145)</f>
        <v>0</v>
      </c>
      <c r="F143" s="184">
        <f t="shared" ref="F143:H143" si="40">SUM(F144:F145)</f>
        <v>0</v>
      </c>
      <c r="G143" s="184">
        <f t="shared" si="40"/>
        <v>0</v>
      </c>
      <c r="H143" s="184">
        <f t="shared" si="40"/>
        <v>0</v>
      </c>
      <c r="I143" s="21">
        <f t="shared" si="39"/>
        <v>0</v>
      </c>
      <c r="J143" s="21">
        <f t="shared" si="39"/>
        <v>0</v>
      </c>
      <c r="K143" s="21">
        <f t="shared" si="39"/>
        <v>0</v>
      </c>
      <c r="L143" s="21">
        <f t="shared" si="39"/>
        <v>0</v>
      </c>
      <c r="M143" s="21"/>
      <c r="N143" s="21"/>
      <c r="O143" s="21"/>
    </row>
    <row r="144" spans="1:15" ht="27" outlineLevel="2">
      <c r="A144" s="71">
        <v>1001</v>
      </c>
      <c r="B144" s="71">
        <v>11001</v>
      </c>
      <c r="C144" s="332" t="s">
        <v>237</v>
      </c>
      <c r="D144" s="73"/>
      <c r="E144" s="73"/>
      <c r="F144" s="199"/>
      <c r="G144" s="186"/>
      <c r="H144" s="200"/>
      <c r="I144" s="84"/>
      <c r="J144" s="84"/>
      <c r="K144" s="84"/>
      <c r="L144" s="84"/>
      <c r="M144" s="84"/>
      <c r="N144" s="84"/>
      <c r="O144" s="84"/>
    </row>
    <row r="145" spans="1:15" ht="27" outlineLevel="2">
      <c r="A145" s="71">
        <v>1001</v>
      </c>
      <c r="B145" s="71">
        <v>31001</v>
      </c>
      <c r="C145" s="332" t="s">
        <v>238</v>
      </c>
      <c r="D145" s="25"/>
      <c r="E145" s="25"/>
      <c r="F145" s="186"/>
      <c r="G145" s="186"/>
      <c r="H145" s="186"/>
      <c r="I145" s="25"/>
      <c r="J145" s="25"/>
      <c r="K145" s="25"/>
      <c r="L145" s="25"/>
      <c r="M145" s="25"/>
      <c r="N145" s="25"/>
      <c r="O145" s="25"/>
    </row>
    <row r="146" spans="1:15" outlineLevel="1">
      <c r="A146" s="19">
        <v>1004</v>
      </c>
      <c r="B146" s="19"/>
      <c r="C146" s="341" t="s">
        <v>239</v>
      </c>
      <c r="D146" s="21">
        <f>SUM(D147:D174)</f>
        <v>0</v>
      </c>
      <c r="E146" s="21">
        <f>SUM(E147:E174)</f>
        <v>0</v>
      </c>
      <c r="F146" s="184">
        <f t="shared" ref="F146:H146" si="41">SUM(F147:F174)</f>
        <v>0</v>
      </c>
      <c r="G146" s="184">
        <f t="shared" si="41"/>
        <v>0</v>
      </c>
      <c r="H146" s="184">
        <f t="shared" si="41"/>
        <v>0</v>
      </c>
      <c r="I146" s="21">
        <f>SUM(I147:I174)</f>
        <v>0</v>
      </c>
      <c r="J146" s="21">
        <f>SUM(J147:J174)</f>
        <v>0</v>
      </c>
      <c r="K146" s="21">
        <f>SUM(K147:K174)</f>
        <v>0</v>
      </c>
      <c r="L146" s="21">
        <f>SUM(L147:L174)</f>
        <v>0</v>
      </c>
      <c r="M146" s="21"/>
      <c r="N146" s="21"/>
      <c r="O146" s="21"/>
    </row>
    <row r="147" spans="1:15" ht="27" outlineLevel="2">
      <c r="A147" s="71">
        <v>1004</v>
      </c>
      <c r="B147" s="71">
        <v>11001</v>
      </c>
      <c r="C147" s="332" t="s">
        <v>240</v>
      </c>
      <c r="D147" s="25"/>
      <c r="E147" s="25"/>
      <c r="F147" s="185"/>
      <c r="G147" s="186"/>
      <c r="H147" s="185"/>
      <c r="I147" s="25"/>
      <c r="J147" s="25"/>
      <c r="K147" s="25"/>
      <c r="L147" s="25"/>
      <c r="M147" s="25"/>
      <c r="N147" s="25"/>
      <c r="O147" s="25"/>
    </row>
    <row r="148" spans="1:15" ht="27" outlineLevel="2">
      <c r="A148" s="71">
        <v>1004</v>
      </c>
      <c r="B148" s="71">
        <v>11002</v>
      </c>
      <c r="C148" s="332" t="s">
        <v>241</v>
      </c>
      <c r="D148" s="25"/>
      <c r="E148" s="25"/>
      <c r="F148" s="185"/>
      <c r="G148" s="186"/>
      <c r="H148" s="186"/>
      <c r="I148" s="25"/>
      <c r="J148" s="25"/>
      <c r="K148" s="25"/>
      <c r="L148" s="25"/>
      <c r="M148" s="25"/>
      <c r="N148" s="25"/>
      <c r="O148" s="25"/>
    </row>
    <row r="149" spans="1:15" ht="27" outlineLevel="2">
      <c r="A149" s="71">
        <v>1004</v>
      </c>
      <c r="B149" s="71">
        <v>11005</v>
      </c>
      <c r="C149" s="332" t="s">
        <v>242</v>
      </c>
      <c r="D149" s="25"/>
      <c r="E149" s="25"/>
      <c r="F149" s="185"/>
      <c r="G149" s="185"/>
      <c r="H149" s="186"/>
      <c r="I149" s="25"/>
      <c r="J149" s="25"/>
      <c r="K149" s="25"/>
      <c r="L149" s="25"/>
      <c r="M149" s="25"/>
      <c r="N149" s="25"/>
      <c r="O149" s="25"/>
    </row>
    <row r="150" spans="1:15" ht="40.5" outlineLevel="2">
      <c r="A150" s="71">
        <v>1004</v>
      </c>
      <c r="B150" s="71">
        <v>11006</v>
      </c>
      <c r="C150" s="332" t="s">
        <v>243</v>
      </c>
      <c r="D150" s="25"/>
      <c r="E150" s="25"/>
      <c r="F150" s="185"/>
      <c r="G150" s="185"/>
      <c r="H150" s="186"/>
      <c r="I150" s="25"/>
      <c r="J150" s="25"/>
      <c r="K150" s="25"/>
      <c r="L150" s="25"/>
      <c r="M150" s="25"/>
      <c r="N150" s="25"/>
      <c r="O150" s="25"/>
    </row>
    <row r="151" spans="1:15" ht="40.5" outlineLevel="2">
      <c r="A151" s="71">
        <v>1004</v>
      </c>
      <c r="B151" s="71">
        <v>11007</v>
      </c>
      <c r="C151" s="332" t="s">
        <v>244</v>
      </c>
      <c r="D151" s="25"/>
      <c r="E151" s="25"/>
      <c r="F151" s="185"/>
      <c r="G151" s="185"/>
      <c r="H151" s="186"/>
      <c r="I151" s="25"/>
      <c r="J151" s="25"/>
      <c r="K151" s="25"/>
      <c r="L151" s="25"/>
      <c r="M151" s="25"/>
      <c r="N151" s="25"/>
      <c r="O151" s="25"/>
    </row>
    <row r="152" spans="1:15" ht="40.5" outlineLevel="2">
      <c r="A152" s="71">
        <v>1004</v>
      </c>
      <c r="B152" s="71">
        <v>11008</v>
      </c>
      <c r="C152" s="332" t="s">
        <v>245</v>
      </c>
      <c r="D152" s="25"/>
      <c r="E152" s="25"/>
      <c r="F152" s="185"/>
      <c r="G152" s="185"/>
      <c r="H152" s="186"/>
      <c r="I152" s="25"/>
      <c r="J152" s="25"/>
      <c r="K152" s="25"/>
      <c r="L152" s="25"/>
      <c r="M152" s="25"/>
      <c r="N152" s="25"/>
      <c r="O152" s="25"/>
    </row>
    <row r="153" spans="1:15" ht="40.5" outlineLevel="2">
      <c r="A153" s="71">
        <v>1004</v>
      </c>
      <c r="B153" s="71">
        <v>11009</v>
      </c>
      <c r="C153" s="332" t="s">
        <v>246</v>
      </c>
      <c r="D153" s="25"/>
      <c r="E153" s="25"/>
      <c r="F153" s="185"/>
      <c r="G153" s="185"/>
      <c r="H153" s="186"/>
      <c r="I153" s="25"/>
      <c r="J153" s="25"/>
      <c r="K153" s="25"/>
      <c r="L153" s="25"/>
      <c r="M153" s="25"/>
      <c r="N153" s="25"/>
      <c r="O153" s="25"/>
    </row>
    <row r="154" spans="1:15" ht="81" outlineLevel="2">
      <c r="A154" s="71">
        <v>1004</v>
      </c>
      <c r="B154" s="71">
        <v>11010</v>
      </c>
      <c r="C154" s="332" t="s">
        <v>247</v>
      </c>
      <c r="D154" s="25"/>
      <c r="E154" s="25"/>
      <c r="F154" s="185"/>
      <c r="G154" s="185"/>
      <c r="H154" s="186"/>
      <c r="I154" s="25"/>
      <c r="J154" s="25"/>
      <c r="K154" s="25"/>
      <c r="L154" s="25"/>
      <c r="M154" s="25"/>
      <c r="N154" s="25"/>
      <c r="O154" s="25"/>
    </row>
    <row r="155" spans="1:15" ht="81" outlineLevel="2">
      <c r="A155" s="71">
        <v>1004</v>
      </c>
      <c r="B155" s="71">
        <v>11011</v>
      </c>
      <c r="C155" s="332" t="s">
        <v>248</v>
      </c>
      <c r="D155" s="25"/>
      <c r="E155" s="25"/>
      <c r="F155" s="185"/>
      <c r="G155" s="185"/>
      <c r="H155" s="186"/>
      <c r="I155" s="25"/>
      <c r="J155" s="25"/>
      <c r="K155" s="25"/>
      <c r="L155" s="25"/>
      <c r="M155" s="25"/>
      <c r="N155" s="25"/>
      <c r="O155" s="25"/>
    </row>
    <row r="156" spans="1:15" outlineLevel="2">
      <c r="A156" s="71">
        <v>1004</v>
      </c>
      <c r="B156" s="71">
        <v>11013</v>
      </c>
      <c r="C156" s="332" t="s">
        <v>249</v>
      </c>
      <c r="D156" s="25"/>
      <c r="E156" s="25"/>
      <c r="F156" s="185"/>
      <c r="G156" s="186"/>
      <c r="H156" s="186"/>
      <c r="I156" s="25"/>
      <c r="J156" s="25"/>
      <c r="K156" s="25"/>
      <c r="L156" s="25"/>
      <c r="M156" s="25"/>
      <c r="N156" s="25"/>
      <c r="O156" s="25"/>
    </row>
    <row r="157" spans="1:15" ht="27" outlineLevel="2">
      <c r="A157" s="71">
        <v>1004</v>
      </c>
      <c r="B157" s="71">
        <v>11016</v>
      </c>
      <c r="C157" s="332" t="s">
        <v>250</v>
      </c>
      <c r="D157" s="25"/>
      <c r="E157" s="25"/>
      <c r="F157" s="185"/>
      <c r="G157" s="186"/>
      <c r="H157" s="186"/>
      <c r="I157" s="25"/>
      <c r="J157" s="25"/>
      <c r="K157" s="25"/>
      <c r="L157" s="25"/>
      <c r="M157" s="25"/>
      <c r="N157" s="25"/>
      <c r="O157" s="25"/>
    </row>
    <row r="158" spans="1:15" outlineLevel="2">
      <c r="A158" s="71">
        <v>1004</v>
      </c>
      <c r="B158" s="71">
        <v>12001</v>
      </c>
      <c r="C158" s="332" t="s">
        <v>251</v>
      </c>
      <c r="D158" s="25"/>
      <c r="E158" s="25"/>
      <c r="F158" s="185"/>
      <c r="G158" s="185"/>
      <c r="H158" s="186"/>
      <c r="I158" s="25"/>
      <c r="J158" s="25"/>
      <c r="K158" s="25"/>
      <c r="L158" s="25"/>
      <c r="M158" s="25"/>
      <c r="N158" s="25"/>
      <c r="O158" s="25"/>
    </row>
    <row r="159" spans="1:15" ht="40.5" outlineLevel="2">
      <c r="A159" s="71">
        <v>1004</v>
      </c>
      <c r="B159" s="71">
        <v>12002</v>
      </c>
      <c r="C159" s="332" t="s">
        <v>252</v>
      </c>
      <c r="D159" s="25"/>
      <c r="E159" s="25"/>
      <c r="F159" s="185"/>
      <c r="G159" s="186"/>
      <c r="H159" s="186"/>
      <c r="I159" s="25"/>
      <c r="J159" s="25"/>
      <c r="K159" s="25"/>
      <c r="L159" s="25"/>
      <c r="M159" s="25"/>
      <c r="N159" s="25"/>
      <c r="O159" s="25"/>
    </row>
    <row r="160" spans="1:15" ht="27" outlineLevel="2">
      <c r="A160" s="71">
        <v>1004</v>
      </c>
      <c r="B160" s="71">
        <v>31001</v>
      </c>
      <c r="C160" s="332" t="s">
        <v>253</v>
      </c>
      <c r="D160" s="25"/>
      <c r="E160" s="25"/>
      <c r="F160" s="185"/>
      <c r="G160" s="186"/>
      <c r="H160" s="186"/>
      <c r="I160" s="25"/>
      <c r="J160" s="25"/>
      <c r="K160" s="25"/>
      <c r="L160" s="25"/>
      <c r="M160" s="25"/>
      <c r="N160" s="25"/>
      <c r="O160" s="25"/>
    </row>
    <row r="161" spans="1:15" outlineLevel="2">
      <c r="A161" s="71">
        <v>1004</v>
      </c>
      <c r="B161" s="71">
        <v>31002</v>
      </c>
      <c r="C161" s="332" t="s">
        <v>254</v>
      </c>
      <c r="D161" s="25"/>
      <c r="E161" s="25"/>
      <c r="F161" s="185"/>
      <c r="G161" s="186"/>
      <c r="H161" s="186"/>
      <c r="I161" s="25"/>
      <c r="J161" s="25"/>
      <c r="K161" s="25"/>
      <c r="L161" s="25"/>
      <c r="M161" s="25"/>
      <c r="N161" s="25"/>
      <c r="O161" s="25"/>
    </row>
    <row r="162" spans="1:15" ht="40.5" outlineLevel="2">
      <c r="A162" s="71">
        <v>1004</v>
      </c>
      <c r="B162" s="71">
        <v>31004</v>
      </c>
      <c r="C162" s="332" t="s">
        <v>255</v>
      </c>
      <c r="D162" s="25"/>
      <c r="E162" s="25"/>
      <c r="F162" s="185"/>
      <c r="G162" s="186"/>
      <c r="H162" s="186"/>
      <c r="I162" s="25"/>
      <c r="J162" s="25"/>
      <c r="K162" s="25"/>
      <c r="L162" s="25"/>
      <c r="M162" s="25"/>
      <c r="N162" s="25"/>
      <c r="O162" s="25"/>
    </row>
    <row r="163" spans="1:15" ht="40.5" outlineLevel="2">
      <c r="A163" s="71">
        <v>1004</v>
      </c>
      <c r="B163" s="71">
        <v>31005</v>
      </c>
      <c r="C163" s="332" t="s">
        <v>256</v>
      </c>
      <c r="D163" s="25"/>
      <c r="E163" s="25"/>
      <c r="F163" s="185"/>
      <c r="G163" s="186"/>
      <c r="H163" s="186"/>
      <c r="I163" s="25"/>
      <c r="J163" s="25"/>
      <c r="K163" s="25"/>
      <c r="L163" s="25"/>
      <c r="M163" s="25"/>
      <c r="N163" s="25"/>
      <c r="O163" s="25"/>
    </row>
    <row r="164" spans="1:15" ht="54" outlineLevel="2">
      <c r="A164" s="71">
        <v>1004</v>
      </c>
      <c r="B164" s="71">
        <v>31006</v>
      </c>
      <c r="C164" s="332" t="s">
        <v>257</v>
      </c>
      <c r="D164" s="73"/>
      <c r="E164" s="73"/>
      <c r="F164" s="185"/>
      <c r="G164" s="186"/>
      <c r="H164" s="186"/>
      <c r="I164" s="25"/>
      <c r="J164" s="25"/>
      <c r="K164" s="25"/>
      <c r="L164" s="25"/>
      <c r="M164" s="25"/>
      <c r="N164" s="25"/>
      <c r="O164" s="25"/>
    </row>
    <row r="165" spans="1:15" ht="27" outlineLevel="2">
      <c r="A165" s="71">
        <v>1004</v>
      </c>
      <c r="B165" s="71">
        <v>31007</v>
      </c>
      <c r="C165" s="332" t="s">
        <v>258</v>
      </c>
      <c r="D165" s="25"/>
      <c r="E165" s="25"/>
      <c r="F165" s="185"/>
      <c r="G165" s="186"/>
      <c r="H165" s="186"/>
      <c r="I165" s="25"/>
      <c r="J165" s="25"/>
      <c r="K165" s="25"/>
      <c r="L165" s="25"/>
      <c r="M165" s="25"/>
      <c r="N165" s="25"/>
      <c r="O165" s="25"/>
    </row>
    <row r="166" spans="1:15" outlineLevel="2">
      <c r="A166" s="71">
        <v>1004</v>
      </c>
      <c r="B166" s="75">
        <v>31009</v>
      </c>
      <c r="C166" s="332" t="s">
        <v>259</v>
      </c>
      <c r="D166" s="25"/>
      <c r="E166" s="25"/>
      <c r="F166" s="185"/>
      <c r="G166" s="186"/>
      <c r="H166" s="186"/>
      <c r="I166" s="25"/>
      <c r="J166" s="25"/>
      <c r="K166" s="25"/>
      <c r="L166" s="25"/>
      <c r="M166" s="25"/>
      <c r="N166" s="25"/>
      <c r="O166" s="25"/>
    </row>
    <row r="167" spans="1:15" outlineLevel="2">
      <c r="A167" s="71">
        <v>1004</v>
      </c>
      <c r="B167" s="75">
        <v>31011</v>
      </c>
      <c r="C167" s="332" t="s">
        <v>260</v>
      </c>
      <c r="D167" s="25"/>
      <c r="E167" s="25"/>
      <c r="F167" s="185"/>
      <c r="G167" s="186"/>
      <c r="H167" s="186"/>
      <c r="I167" s="25"/>
      <c r="J167" s="25"/>
      <c r="K167" s="25"/>
      <c r="L167" s="25"/>
      <c r="M167" s="25"/>
      <c r="N167" s="25"/>
      <c r="O167" s="25"/>
    </row>
    <row r="168" spans="1:15" outlineLevel="2">
      <c r="A168" s="71">
        <v>1004</v>
      </c>
      <c r="B168" s="71">
        <v>31012</v>
      </c>
      <c r="C168" s="332" t="s">
        <v>261</v>
      </c>
      <c r="D168" s="25"/>
      <c r="E168" s="25"/>
      <c r="F168" s="185"/>
      <c r="G168" s="186"/>
      <c r="H168" s="186"/>
      <c r="I168" s="25"/>
      <c r="J168" s="25"/>
      <c r="K168" s="25"/>
      <c r="L168" s="25"/>
      <c r="M168" s="25"/>
      <c r="N168" s="25"/>
      <c r="O168" s="25"/>
    </row>
    <row r="169" spans="1:15" outlineLevel="2">
      <c r="A169" s="71">
        <v>1004</v>
      </c>
      <c r="B169" s="71">
        <v>31013</v>
      </c>
      <c r="C169" s="332" t="s">
        <v>262</v>
      </c>
      <c r="D169" s="25"/>
      <c r="E169" s="25"/>
      <c r="F169" s="185"/>
      <c r="G169" s="186"/>
      <c r="H169" s="186"/>
      <c r="I169" s="25"/>
      <c r="J169" s="25"/>
      <c r="K169" s="25"/>
      <c r="L169" s="25"/>
      <c r="M169" s="25"/>
      <c r="N169" s="25"/>
      <c r="O169" s="25"/>
    </row>
    <row r="170" spans="1:15" outlineLevel="2">
      <c r="A170" s="71">
        <v>1004</v>
      </c>
      <c r="B170" s="71">
        <v>31014</v>
      </c>
      <c r="C170" s="332" t="s">
        <v>263</v>
      </c>
      <c r="D170" s="25"/>
      <c r="E170" s="25"/>
      <c r="F170" s="185"/>
      <c r="G170" s="186"/>
      <c r="H170" s="186"/>
      <c r="I170" s="25"/>
      <c r="J170" s="25"/>
      <c r="K170" s="25"/>
      <c r="L170" s="25"/>
      <c r="M170" s="25"/>
      <c r="N170" s="25"/>
      <c r="O170" s="25"/>
    </row>
    <row r="171" spans="1:15" outlineLevel="2">
      <c r="A171" s="71">
        <v>1004</v>
      </c>
      <c r="B171" s="71">
        <v>31020</v>
      </c>
      <c r="C171" s="332" t="s">
        <v>264</v>
      </c>
      <c r="D171" s="25"/>
      <c r="E171" s="25"/>
      <c r="F171" s="185"/>
      <c r="G171" s="186"/>
      <c r="H171" s="186"/>
      <c r="I171" s="25"/>
      <c r="J171" s="25"/>
      <c r="K171" s="25"/>
      <c r="L171" s="25"/>
      <c r="M171" s="25"/>
      <c r="N171" s="25"/>
      <c r="O171" s="25"/>
    </row>
    <row r="172" spans="1:15" outlineLevel="2">
      <c r="A172" s="71">
        <v>1004</v>
      </c>
      <c r="B172" s="71">
        <v>31019</v>
      </c>
      <c r="C172" s="332" t="s">
        <v>265</v>
      </c>
      <c r="D172" s="25"/>
      <c r="E172" s="25"/>
      <c r="F172" s="201"/>
      <c r="G172" s="186"/>
      <c r="H172" s="186"/>
      <c r="I172" s="25"/>
      <c r="J172" s="25"/>
      <c r="K172" s="25"/>
      <c r="L172" s="25"/>
      <c r="M172" s="25"/>
      <c r="N172" s="25"/>
      <c r="O172" s="25"/>
    </row>
    <row r="173" spans="1:15" ht="27" outlineLevel="2">
      <c r="A173" s="71">
        <v>1004</v>
      </c>
      <c r="B173" s="71">
        <v>31022</v>
      </c>
      <c r="C173" s="332" t="s">
        <v>266</v>
      </c>
      <c r="D173" s="25"/>
      <c r="E173" s="25"/>
      <c r="F173" s="185"/>
      <c r="G173" s="186"/>
      <c r="H173" s="186"/>
      <c r="I173" s="25"/>
      <c r="J173" s="25"/>
      <c r="K173" s="25"/>
      <c r="L173" s="25"/>
      <c r="M173" s="25"/>
      <c r="N173" s="25"/>
      <c r="O173" s="25"/>
    </row>
    <row r="174" spans="1:15" outlineLevel="2">
      <c r="A174" s="71">
        <v>1004</v>
      </c>
      <c r="B174" s="71">
        <v>31021</v>
      </c>
      <c r="C174" s="332" t="s">
        <v>267</v>
      </c>
      <c r="D174" s="25"/>
      <c r="E174" s="25"/>
      <c r="F174" s="185"/>
      <c r="G174" s="186"/>
      <c r="H174" s="186"/>
      <c r="I174" s="25"/>
      <c r="J174" s="25"/>
      <c r="K174" s="25"/>
      <c r="L174" s="25"/>
      <c r="M174" s="25"/>
      <c r="N174" s="25"/>
      <c r="O174" s="25"/>
    </row>
    <row r="175" spans="1:15" outlineLevel="1" collapsed="1">
      <c r="A175" s="19">
        <v>1017</v>
      </c>
      <c r="B175" s="19"/>
      <c r="C175" s="341" t="s">
        <v>268</v>
      </c>
      <c r="D175" s="21">
        <f>SUM(D176:D177)</f>
        <v>0</v>
      </c>
      <c r="E175" s="21">
        <f t="shared" ref="E175:L175" si="42">SUM(E176:E177)</f>
        <v>0</v>
      </c>
      <c r="F175" s="184">
        <f t="shared" ref="F175:H175" si="43">SUM(F176:F177)</f>
        <v>0</v>
      </c>
      <c r="G175" s="184">
        <f t="shared" si="43"/>
        <v>0</v>
      </c>
      <c r="H175" s="184">
        <f t="shared" si="43"/>
        <v>0</v>
      </c>
      <c r="I175" s="21">
        <f t="shared" si="42"/>
        <v>0</v>
      </c>
      <c r="J175" s="21">
        <f t="shared" si="42"/>
        <v>0</v>
      </c>
      <c r="K175" s="21">
        <f t="shared" si="42"/>
        <v>0</v>
      </c>
      <c r="L175" s="21">
        <f t="shared" si="42"/>
        <v>0</v>
      </c>
      <c r="M175" s="21"/>
      <c r="N175" s="21"/>
      <c r="O175" s="21"/>
    </row>
    <row r="176" spans="1:15" outlineLevel="2">
      <c r="A176" s="71">
        <v>1017</v>
      </c>
      <c r="B176" s="71">
        <v>11001</v>
      </c>
      <c r="C176" s="332" t="s">
        <v>269</v>
      </c>
      <c r="D176" s="25"/>
      <c r="E176" s="25"/>
      <c r="F176" s="185"/>
      <c r="G176" s="186"/>
      <c r="H176" s="186"/>
      <c r="I176" s="25"/>
      <c r="J176" s="25"/>
      <c r="K176" s="25"/>
      <c r="L176" s="25"/>
      <c r="M176" s="25"/>
      <c r="N176" s="25"/>
      <c r="O176" s="25"/>
    </row>
    <row r="177" spans="1:15" outlineLevel="2">
      <c r="A177" s="71">
        <v>1017</v>
      </c>
      <c r="B177" s="71">
        <v>21001</v>
      </c>
      <c r="C177" s="332" t="s">
        <v>270</v>
      </c>
      <c r="D177" s="25"/>
      <c r="E177" s="25"/>
      <c r="F177" s="202"/>
      <c r="G177" s="186"/>
      <c r="H177" s="186"/>
      <c r="I177" s="25"/>
      <c r="J177" s="25"/>
      <c r="K177" s="25"/>
      <c r="L177" s="25"/>
      <c r="M177" s="25"/>
      <c r="N177" s="25"/>
      <c r="O177" s="25"/>
    </row>
    <row r="178" spans="1:15" outlineLevel="1" collapsed="1">
      <c r="A178" s="38">
        <v>1019</v>
      </c>
      <c r="B178" s="19"/>
      <c r="C178" s="341" t="s">
        <v>271</v>
      </c>
      <c r="D178" s="21">
        <f>SUM(D179:D183)</f>
        <v>0</v>
      </c>
      <c r="E178" s="21">
        <f t="shared" ref="E178:L178" si="44">SUM(E179:E183)</f>
        <v>0</v>
      </c>
      <c r="F178" s="184">
        <f t="shared" ref="F178:H178" si="45">SUM(F179:F183)</f>
        <v>0</v>
      </c>
      <c r="G178" s="184">
        <f t="shared" si="45"/>
        <v>0</v>
      </c>
      <c r="H178" s="184">
        <f t="shared" si="45"/>
        <v>0</v>
      </c>
      <c r="I178" s="21">
        <f t="shared" si="44"/>
        <v>0</v>
      </c>
      <c r="J178" s="21">
        <f t="shared" si="44"/>
        <v>0</v>
      </c>
      <c r="K178" s="21">
        <f t="shared" si="44"/>
        <v>0</v>
      </c>
      <c r="L178" s="21">
        <f t="shared" si="44"/>
        <v>0</v>
      </c>
      <c r="M178" s="21"/>
      <c r="N178" s="21"/>
      <c r="O178" s="21"/>
    </row>
    <row r="179" spans="1:15" ht="27" outlineLevel="2">
      <c r="A179" s="38">
        <v>1019</v>
      </c>
      <c r="B179" s="71">
        <v>11003</v>
      </c>
      <c r="C179" s="332" t="s">
        <v>272</v>
      </c>
      <c r="D179" s="25"/>
      <c r="E179" s="25"/>
      <c r="F179" s="185"/>
      <c r="G179" s="186"/>
      <c r="H179" s="186"/>
      <c r="I179" s="25"/>
      <c r="J179" s="25"/>
      <c r="K179" s="25"/>
      <c r="L179" s="25"/>
      <c r="M179" s="25"/>
      <c r="N179" s="25"/>
      <c r="O179" s="25"/>
    </row>
    <row r="180" spans="1:15" ht="27" outlineLevel="2">
      <c r="A180" s="38">
        <v>1019</v>
      </c>
      <c r="B180" s="71">
        <v>11004</v>
      </c>
      <c r="C180" s="332" t="s">
        <v>273</v>
      </c>
      <c r="D180" s="25"/>
      <c r="E180" s="25"/>
      <c r="F180" s="185"/>
      <c r="G180" s="186"/>
      <c r="H180" s="186"/>
      <c r="I180" s="25"/>
      <c r="J180" s="25"/>
      <c r="K180" s="25"/>
      <c r="L180" s="25"/>
      <c r="M180" s="25"/>
      <c r="N180" s="25"/>
      <c r="O180" s="25"/>
    </row>
    <row r="181" spans="1:15" ht="54" outlineLevel="2">
      <c r="A181" s="38">
        <v>1019</v>
      </c>
      <c r="B181" s="71">
        <v>12001</v>
      </c>
      <c r="C181" s="332" t="s">
        <v>274</v>
      </c>
      <c r="D181" s="25"/>
      <c r="E181" s="25"/>
      <c r="F181" s="185"/>
      <c r="G181" s="186"/>
      <c r="H181" s="186"/>
      <c r="I181" s="25"/>
      <c r="J181" s="25"/>
      <c r="K181" s="25"/>
      <c r="L181" s="25"/>
      <c r="M181" s="25"/>
      <c r="N181" s="25"/>
      <c r="O181" s="25"/>
    </row>
    <row r="182" spans="1:15" ht="54" outlineLevel="2">
      <c r="A182" s="38">
        <v>1019</v>
      </c>
      <c r="B182" s="71">
        <v>12004</v>
      </c>
      <c r="C182" s="332" t="s">
        <v>275</v>
      </c>
      <c r="D182" s="25"/>
      <c r="E182" s="25"/>
      <c r="F182" s="185"/>
      <c r="G182" s="186"/>
      <c r="H182" s="186"/>
      <c r="I182" s="25"/>
      <c r="J182" s="25"/>
      <c r="K182" s="25"/>
      <c r="L182" s="25"/>
      <c r="M182" s="25"/>
      <c r="N182" s="25"/>
      <c r="O182" s="25"/>
    </row>
    <row r="183" spans="1:15" ht="54" outlineLevel="2">
      <c r="A183" s="38">
        <v>1019</v>
      </c>
      <c r="B183" s="71">
        <v>12005</v>
      </c>
      <c r="C183" s="332" t="s">
        <v>276</v>
      </c>
      <c r="D183" s="25"/>
      <c r="E183" s="25"/>
      <c r="F183" s="185"/>
      <c r="G183" s="186"/>
      <c r="H183" s="186"/>
      <c r="I183" s="25"/>
      <c r="J183" s="25"/>
      <c r="K183" s="25"/>
      <c r="L183" s="25"/>
      <c r="M183" s="25"/>
      <c r="N183" s="25"/>
      <c r="O183" s="25"/>
    </row>
    <row r="184" spans="1:15" outlineLevel="1" collapsed="1">
      <c r="A184" s="19">
        <v>1027</v>
      </c>
      <c r="B184" s="19"/>
      <c r="C184" s="341" t="s">
        <v>277</v>
      </c>
      <c r="D184" s="21">
        <f>SUM(D185)</f>
        <v>0</v>
      </c>
      <c r="E184" s="21">
        <f t="shared" ref="E184:L184" si="46">SUM(E185)</f>
        <v>0</v>
      </c>
      <c r="F184" s="184">
        <f t="shared" si="46"/>
        <v>0</v>
      </c>
      <c r="G184" s="184">
        <f t="shared" si="46"/>
        <v>0</v>
      </c>
      <c r="H184" s="184">
        <f t="shared" si="46"/>
        <v>0</v>
      </c>
      <c r="I184" s="21">
        <f t="shared" si="46"/>
        <v>0</v>
      </c>
      <c r="J184" s="21">
        <f t="shared" si="46"/>
        <v>0</v>
      </c>
      <c r="K184" s="21">
        <f t="shared" si="46"/>
        <v>0</v>
      </c>
      <c r="L184" s="21">
        <f t="shared" si="46"/>
        <v>0</v>
      </c>
      <c r="M184" s="21"/>
      <c r="N184" s="21"/>
      <c r="O184" s="21"/>
    </row>
    <row r="185" spans="1:15" outlineLevel="2">
      <c r="A185" s="71">
        <v>1027</v>
      </c>
      <c r="B185" s="71">
        <v>11001</v>
      </c>
      <c r="C185" s="332" t="s">
        <v>278</v>
      </c>
      <c r="D185" s="25"/>
      <c r="E185" s="25"/>
      <c r="F185" s="185"/>
      <c r="G185" s="186"/>
      <c r="H185" s="186"/>
      <c r="I185" s="25"/>
      <c r="J185" s="25"/>
      <c r="K185" s="25"/>
      <c r="L185" s="25"/>
      <c r="M185" s="25"/>
      <c r="N185" s="25"/>
      <c r="O185" s="25"/>
    </row>
    <row r="186" spans="1:15" ht="27" outlineLevel="1" collapsed="1">
      <c r="A186" s="19">
        <v>1038</v>
      </c>
      <c r="B186" s="19"/>
      <c r="C186" s="341" t="s">
        <v>279</v>
      </c>
      <c r="D186" s="21">
        <f t="shared" ref="D186:L186" si="47">SUM(D187)</f>
        <v>0</v>
      </c>
      <c r="E186" s="21">
        <f t="shared" si="47"/>
        <v>0</v>
      </c>
      <c r="F186" s="184">
        <f t="shared" si="47"/>
        <v>0</v>
      </c>
      <c r="G186" s="184">
        <f t="shared" si="47"/>
        <v>0</v>
      </c>
      <c r="H186" s="184">
        <f t="shared" si="47"/>
        <v>0</v>
      </c>
      <c r="I186" s="21">
        <f t="shared" si="47"/>
        <v>0</v>
      </c>
      <c r="J186" s="21">
        <f t="shared" si="47"/>
        <v>0</v>
      </c>
      <c r="K186" s="21">
        <f t="shared" si="47"/>
        <v>0</v>
      </c>
      <c r="L186" s="21">
        <f t="shared" si="47"/>
        <v>0</v>
      </c>
      <c r="M186" s="21"/>
      <c r="N186" s="21"/>
      <c r="O186" s="21"/>
    </row>
    <row r="187" spans="1:15" outlineLevel="2">
      <c r="A187" s="71">
        <v>1038</v>
      </c>
      <c r="B187" s="71">
        <v>11001</v>
      </c>
      <c r="C187" s="332" t="s">
        <v>280</v>
      </c>
      <c r="D187" s="25"/>
      <c r="E187" s="25"/>
      <c r="F187" s="185"/>
      <c r="G187" s="186"/>
      <c r="H187" s="186"/>
      <c r="I187" s="25"/>
      <c r="J187" s="25"/>
      <c r="K187" s="25"/>
      <c r="L187" s="25"/>
      <c r="M187" s="25"/>
      <c r="N187" s="25"/>
      <c r="O187" s="25"/>
    </row>
    <row r="188" spans="1:15" outlineLevel="1" collapsed="1">
      <c r="A188" s="19">
        <v>1040</v>
      </c>
      <c r="B188" s="19"/>
      <c r="C188" s="341" t="s">
        <v>281</v>
      </c>
      <c r="D188" s="21">
        <f>SUM(D189:D191)</f>
        <v>0</v>
      </c>
      <c r="E188" s="21">
        <f t="shared" ref="E188:L188" si="48">SUM(E189:E191)</f>
        <v>0</v>
      </c>
      <c r="F188" s="184">
        <f t="shared" ref="F188:H188" si="49">SUM(F189:F191)</f>
        <v>0</v>
      </c>
      <c r="G188" s="184">
        <f t="shared" si="49"/>
        <v>0</v>
      </c>
      <c r="H188" s="184">
        <f t="shared" si="49"/>
        <v>0</v>
      </c>
      <c r="I188" s="21">
        <f t="shared" si="48"/>
        <v>0</v>
      </c>
      <c r="J188" s="21">
        <f t="shared" si="48"/>
        <v>0</v>
      </c>
      <c r="K188" s="21">
        <f t="shared" si="48"/>
        <v>0</v>
      </c>
      <c r="L188" s="21">
        <f t="shared" si="48"/>
        <v>0</v>
      </c>
      <c r="M188" s="21"/>
      <c r="N188" s="21"/>
      <c r="O188" s="21"/>
    </row>
    <row r="189" spans="1:15" ht="40.5" outlineLevel="2">
      <c r="A189" s="19">
        <v>1040</v>
      </c>
      <c r="B189" s="71">
        <v>12002</v>
      </c>
      <c r="C189" s="332" t="s">
        <v>282</v>
      </c>
      <c r="D189" s="25"/>
      <c r="E189" s="25"/>
      <c r="F189" s="185"/>
      <c r="G189" s="186"/>
      <c r="H189" s="186"/>
      <c r="I189" s="25"/>
      <c r="J189" s="25"/>
      <c r="K189" s="25"/>
      <c r="L189" s="25"/>
      <c r="M189" s="25"/>
      <c r="N189" s="25"/>
      <c r="O189" s="25"/>
    </row>
    <row r="190" spans="1:15" ht="40.5" outlineLevel="2">
      <c r="A190" s="19">
        <v>1040</v>
      </c>
      <c r="B190" s="71">
        <v>32004</v>
      </c>
      <c r="C190" s="332" t="s">
        <v>283</v>
      </c>
      <c r="D190" s="25"/>
      <c r="E190" s="25"/>
      <c r="F190" s="185"/>
      <c r="G190" s="186"/>
      <c r="H190" s="186"/>
      <c r="I190" s="25"/>
      <c r="J190" s="25"/>
      <c r="K190" s="25"/>
      <c r="L190" s="25"/>
      <c r="M190" s="25"/>
      <c r="N190" s="25"/>
      <c r="O190" s="25"/>
    </row>
    <row r="191" spans="1:15" ht="27" outlineLevel="2">
      <c r="A191" s="19">
        <v>1040</v>
      </c>
      <c r="B191" s="71">
        <v>32009</v>
      </c>
      <c r="C191" s="332" t="s">
        <v>284</v>
      </c>
      <c r="D191" s="25"/>
      <c r="E191" s="25"/>
      <c r="F191" s="186"/>
      <c r="G191" s="186"/>
      <c r="H191" s="186"/>
      <c r="I191" s="25"/>
      <c r="J191" s="25"/>
      <c r="K191" s="25"/>
      <c r="L191" s="25"/>
      <c r="M191" s="25"/>
      <c r="N191" s="25"/>
      <c r="O191" s="25"/>
    </row>
    <row r="192" spans="1:15" outlineLevel="1" collapsed="1">
      <c r="A192" s="19">
        <v>1049</v>
      </c>
      <c r="B192" s="19"/>
      <c r="C192" s="343" t="s">
        <v>285</v>
      </c>
      <c r="D192" s="32">
        <f>SUM(D193:D225)</f>
        <v>0</v>
      </c>
      <c r="E192" s="32">
        <f>SUM(E193:E225)</f>
        <v>0</v>
      </c>
      <c r="F192" s="188">
        <f t="shared" ref="F192:H192" si="50">SUM(F193:F225)</f>
        <v>0</v>
      </c>
      <c r="G192" s="188">
        <f t="shared" si="50"/>
        <v>0</v>
      </c>
      <c r="H192" s="188">
        <f t="shared" si="50"/>
        <v>0</v>
      </c>
      <c r="I192" s="32">
        <f>SUM(I193:I225)</f>
        <v>0</v>
      </c>
      <c r="J192" s="32">
        <f>SUM(J193:J225)</f>
        <v>0</v>
      </c>
      <c r="K192" s="32">
        <f>SUM(K193:K225)</f>
        <v>0</v>
      </c>
      <c r="L192" s="32">
        <f>SUM(L193:L225)</f>
        <v>0</v>
      </c>
      <c r="M192" s="32"/>
      <c r="N192" s="32"/>
      <c r="O192" s="32"/>
    </row>
    <row r="193" spans="1:15" ht="27" outlineLevel="2">
      <c r="A193" s="71">
        <v>1049</v>
      </c>
      <c r="B193" s="71">
        <v>11001</v>
      </c>
      <c r="C193" s="332" t="s">
        <v>286</v>
      </c>
      <c r="D193" s="25"/>
      <c r="E193" s="25"/>
      <c r="F193" s="186"/>
      <c r="G193" s="186"/>
      <c r="H193" s="186"/>
      <c r="I193" s="25"/>
      <c r="J193" s="25"/>
      <c r="K193" s="25"/>
      <c r="L193" s="25"/>
      <c r="M193" s="25"/>
      <c r="N193" s="25"/>
      <c r="O193" s="25"/>
    </row>
    <row r="194" spans="1:15" ht="27" outlineLevel="2">
      <c r="A194" s="71">
        <v>1049</v>
      </c>
      <c r="B194" s="71">
        <v>11002</v>
      </c>
      <c r="C194" s="332" t="s">
        <v>287</v>
      </c>
      <c r="D194" s="25"/>
      <c r="E194" s="25"/>
      <c r="F194" s="186"/>
      <c r="G194" s="186"/>
      <c r="H194" s="186"/>
      <c r="I194" s="25"/>
      <c r="J194" s="25"/>
      <c r="K194" s="25"/>
      <c r="L194" s="25"/>
      <c r="M194" s="25"/>
      <c r="N194" s="25"/>
      <c r="O194" s="25"/>
    </row>
    <row r="195" spans="1:15" ht="27" outlineLevel="2">
      <c r="A195" s="71">
        <v>1049</v>
      </c>
      <c r="B195" s="71">
        <v>11003</v>
      </c>
      <c r="C195" s="332" t="s">
        <v>288</v>
      </c>
      <c r="D195" s="25"/>
      <c r="E195" s="25"/>
      <c r="F195" s="185"/>
      <c r="G195" s="186"/>
      <c r="H195" s="186"/>
      <c r="I195" s="25"/>
      <c r="J195" s="25"/>
      <c r="K195" s="25"/>
      <c r="L195" s="25"/>
      <c r="M195" s="25"/>
      <c r="N195" s="25"/>
      <c r="O195" s="25"/>
    </row>
    <row r="196" spans="1:15" ht="27" outlineLevel="2">
      <c r="A196" s="71">
        <v>1049</v>
      </c>
      <c r="B196" s="71">
        <v>11004</v>
      </c>
      <c r="C196" s="332" t="s">
        <v>289</v>
      </c>
      <c r="D196" s="25"/>
      <c r="E196" s="25"/>
      <c r="F196" s="186"/>
      <c r="G196" s="186"/>
      <c r="H196" s="186"/>
      <c r="I196" s="25"/>
      <c r="J196" s="25"/>
      <c r="K196" s="25"/>
      <c r="L196" s="25"/>
      <c r="M196" s="25"/>
      <c r="N196" s="25"/>
      <c r="O196" s="25"/>
    </row>
    <row r="197" spans="1:15" ht="40.5" outlineLevel="2">
      <c r="A197" s="71">
        <v>1049</v>
      </c>
      <c r="B197" s="71">
        <v>11007</v>
      </c>
      <c r="C197" s="335" t="s">
        <v>290</v>
      </c>
      <c r="D197" s="25"/>
      <c r="E197" s="25"/>
      <c r="F197" s="185"/>
      <c r="G197" s="186"/>
      <c r="H197" s="186"/>
      <c r="I197" s="25"/>
      <c r="J197" s="25"/>
      <c r="K197" s="25"/>
      <c r="L197" s="25"/>
      <c r="M197" s="25"/>
      <c r="N197" s="25"/>
      <c r="O197" s="25"/>
    </row>
    <row r="198" spans="1:15" ht="27" outlineLevel="2">
      <c r="A198" s="71">
        <v>1049</v>
      </c>
      <c r="B198" s="71">
        <v>11009</v>
      </c>
      <c r="C198" s="335" t="s">
        <v>291</v>
      </c>
      <c r="D198" s="25"/>
      <c r="E198" s="25"/>
      <c r="F198" s="185"/>
      <c r="G198" s="186"/>
      <c r="H198" s="186"/>
      <c r="I198" s="25"/>
      <c r="J198" s="25"/>
      <c r="K198" s="25"/>
      <c r="L198" s="25"/>
      <c r="M198" s="25"/>
      <c r="N198" s="25"/>
      <c r="O198" s="25"/>
    </row>
    <row r="199" spans="1:15" ht="40.5" outlineLevel="2">
      <c r="A199" s="71">
        <v>1049</v>
      </c>
      <c r="B199" s="71">
        <v>11010</v>
      </c>
      <c r="C199" s="335" t="s">
        <v>292</v>
      </c>
      <c r="D199" s="25"/>
      <c r="E199" s="25"/>
      <c r="F199" s="185"/>
      <c r="G199" s="186"/>
      <c r="H199" s="186"/>
      <c r="I199" s="25"/>
      <c r="J199" s="25"/>
      <c r="K199" s="25"/>
      <c r="L199" s="25"/>
      <c r="M199" s="25"/>
      <c r="N199" s="25"/>
      <c r="O199" s="25"/>
    </row>
    <row r="200" spans="1:15" ht="27" outlineLevel="2">
      <c r="A200" s="71">
        <v>1049</v>
      </c>
      <c r="B200" s="71">
        <v>11011</v>
      </c>
      <c r="C200" s="335" t="s">
        <v>293</v>
      </c>
      <c r="D200" s="25"/>
      <c r="E200" s="25"/>
      <c r="F200" s="185"/>
      <c r="G200" s="186"/>
      <c r="H200" s="186"/>
      <c r="I200" s="25"/>
      <c r="J200" s="25"/>
      <c r="K200" s="25"/>
      <c r="L200" s="25"/>
      <c r="M200" s="25"/>
      <c r="N200" s="25"/>
      <c r="O200" s="25"/>
    </row>
    <row r="201" spans="1:15" ht="27" outlineLevel="2">
      <c r="A201" s="71">
        <v>1049</v>
      </c>
      <c r="B201" s="71">
        <v>11012</v>
      </c>
      <c r="C201" s="335" t="s">
        <v>294</v>
      </c>
      <c r="D201" s="25"/>
      <c r="E201" s="25"/>
      <c r="F201" s="186"/>
      <c r="G201" s="186"/>
      <c r="H201" s="186"/>
      <c r="I201" s="25"/>
      <c r="J201" s="25"/>
      <c r="K201" s="25"/>
      <c r="L201" s="25"/>
      <c r="M201" s="25"/>
      <c r="N201" s="25"/>
      <c r="O201" s="25"/>
    </row>
    <row r="202" spans="1:15" ht="54" outlineLevel="2">
      <c r="A202" s="71">
        <v>1049</v>
      </c>
      <c r="B202" s="71">
        <v>11014</v>
      </c>
      <c r="C202" s="335" t="s">
        <v>295</v>
      </c>
      <c r="D202" s="25"/>
      <c r="E202" s="25"/>
      <c r="F202" s="185"/>
      <c r="G202" s="186"/>
      <c r="H202" s="186"/>
      <c r="I202" s="25"/>
      <c r="J202" s="25"/>
      <c r="K202" s="25"/>
      <c r="L202" s="25"/>
      <c r="M202" s="25"/>
      <c r="N202" s="25"/>
      <c r="O202" s="25"/>
    </row>
    <row r="203" spans="1:15" ht="54" outlineLevel="2">
      <c r="A203" s="71">
        <v>1049</v>
      </c>
      <c r="B203" s="71">
        <v>11015</v>
      </c>
      <c r="C203" s="335" t="s">
        <v>296</v>
      </c>
      <c r="D203" s="25"/>
      <c r="E203" s="25"/>
      <c r="F203" s="185"/>
      <c r="G203" s="186"/>
      <c r="H203" s="186"/>
      <c r="I203" s="25"/>
      <c r="J203" s="25"/>
      <c r="K203" s="25"/>
      <c r="L203" s="25"/>
      <c r="M203" s="25"/>
      <c r="N203" s="25"/>
      <c r="O203" s="25"/>
    </row>
    <row r="204" spans="1:15" ht="27" outlineLevel="2">
      <c r="A204" s="71">
        <v>1049</v>
      </c>
      <c r="B204" s="71">
        <v>11016</v>
      </c>
      <c r="C204" s="335" t="s">
        <v>297</v>
      </c>
      <c r="D204" s="25"/>
      <c r="E204" s="25"/>
      <c r="F204" s="186"/>
      <c r="G204" s="186"/>
      <c r="H204" s="186"/>
      <c r="I204" s="25"/>
      <c r="J204" s="25"/>
      <c r="K204" s="25"/>
      <c r="L204" s="25"/>
      <c r="M204" s="25"/>
      <c r="N204" s="25"/>
      <c r="O204" s="25"/>
    </row>
    <row r="205" spans="1:15" ht="27" outlineLevel="2">
      <c r="A205" s="71">
        <v>1049</v>
      </c>
      <c r="B205" s="71">
        <v>11017</v>
      </c>
      <c r="C205" s="335" t="s">
        <v>298</v>
      </c>
      <c r="D205" s="25"/>
      <c r="E205" s="25"/>
      <c r="F205" s="186"/>
      <c r="G205" s="186"/>
      <c r="H205" s="186"/>
      <c r="I205" s="25"/>
      <c r="J205" s="25"/>
      <c r="K205" s="25"/>
      <c r="L205" s="25"/>
      <c r="M205" s="25"/>
      <c r="N205" s="25"/>
      <c r="O205" s="25"/>
    </row>
    <row r="206" spans="1:15" s="39" customFormat="1" ht="13.5" outlineLevel="2">
      <c r="A206" s="71">
        <v>1049</v>
      </c>
      <c r="B206" s="71">
        <v>21001</v>
      </c>
      <c r="C206" s="335" t="s">
        <v>299</v>
      </c>
      <c r="D206" s="77"/>
      <c r="E206" s="77"/>
      <c r="F206" s="186"/>
      <c r="G206" s="186"/>
      <c r="H206" s="186"/>
      <c r="I206" s="25"/>
      <c r="J206" s="25"/>
      <c r="K206" s="25"/>
      <c r="L206" s="25"/>
      <c r="M206" s="25"/>
      <c r="N206" s="25"/>
      <c r="O206" s="25"/>
    </row>
    <row r="207" spans="1:15" outlineLevel="2">
      <c r="A207" s="71">
        <v>1049</v>
      </c>
      <c r="B207" s="71">
        <v>21002</v>
      </c>
      <c r="C207" s="335" t="s">
        <v>300</v>
      </c>
      <c r="D207" s="25"/>
      <c r="E207" s="25"/>
      <c r="F207" s="186"/>
      <c r="G207" s="186"/>
      <c r="H207" s="186"/>
      <c r="I207" s="25"/>
      <c r="J207" s="25"/>
      <c r="K207" s="25"/>
      <c r="L207" s="25"/>
      <c r="M207" s="25"/>
      <c r="N207" s="25"/>
      <c r="O207" s="25"/>
    </row>
    <row r="208" spans="1:15" ht="40.5" outlineLevel="2">
      <c r="A208" s="71">
        <v>1049</v>
      </c>
      <c r="B208" s="71">
        <v>21004</v>
      </c>
      <c r="C208" s="335" t="s">
        <v>301</v>
      </c>
      <c r="D208" s="25"/>
      <c r="E208" s="25"/>
      <c r="F208" s="186"/>
      <c r="G208" s="186"/>
      <c r="H208" s="186"/>
      <c r="I208" s="25"/>
      <c r="J208" s="25"/>
      <c r="K208" s="25"/>
      <c r="L208" s="25"/>
      <c r="M208" s="25"/>
      <c r="N208" s="25"/>
      <c r="O208" s="25"/>
    </row>
    <row r="209" spans="1:15" ht="27" outlineLevel="2">
      <c r="A209" s="71">
        <v>1049</v>
      </c>
      <c r="B209" s="71">
        <v>21006</v>
      </c>
      <c r="C209" s="335" t="s">
        <v>302</v>
      </c>
      <c r="D209" s="25"/>
      <c r="E209" s="25"/>
      <c r="F209" s="186"/>
      <c r="G209" s="186"/>
      <c r="H209" s="186"/>
      <c r="I209" s="25"/>
      <c r="J209" s="25"/>
      <c r="K209" s="25"/>
      <c r="L209" s="25"/>
      <c r="M209" s="25"/>
      <c r="N209" s="25"/>
      <c r="O209" s="25"/>
    </row>
    <row r="210" spans="1:15" ht="27" outlineLevel="2">
      <c r="A210" s="71">
        <v>1049</v>
      </c>
      <c r="B210" s="71">
        <v>21007</v>
      </c>
      <c r="C210" s="335" t="s">
        <v>303</v>
      </c>
      <c r="D210" s="25"/>
      <c r="E210" s="25"/>
      <c r="F210" s="186"/>
      <c r="G210" s="186"/>
      <c r="H210" s="186"/>
      <c r="I210" s="25"/>
      <c r="J210" s="25"/>
      <c r="K210" s="25"/>
      <c r="L210" s="25"/>
      <c r="M210" s="25"/>
      <c r="N210" s="25"/>
      <c r="O210" s="25"/>
    </row>
    <row r="211" spans="1:15" ht="40.5" outlineLevel="2">
      <c r="A211" s="71">
        <v>1049</v>
      </c>
      <c r="B211" s="71">
        <v>21008</v>
      </c>
      <c r="C211" s="335" t="s">
        <v>304</v>
      </c>
      <c r="D211" s="25"/>
      <c r="E211" s="25"/>
      <c r="F211" s="185"/>
      <c r="G211" s="186"/>
      <c r="H211" s="186"/>
      <c r="I211" s="25"/>
      <c r="J211" s="25"/>
      <c r="K211" s="25"/>
      <c r="L211" s="25"/>
      <c r="M211" s="25"/>
      <c r="N211" s="25"/>
      <c r="O211" s="25"/>
    </row>
    <row r="212" spans="1:15" ht="27" outlineLevel="2">
      <c r="A212" s="71">
        <v>1049</v>
      </c>
      <c r="B212" s="71">
        <v>21009</v>
      </c>
      <c r="C212" s="335" t="s">
        <v>305</v>
      </c>
      <c r="D212" s="25"/>
      <c r="E212" s="25"/>
      <c r="F212" s="185"/>
      <c r="G212" s="186"/>
      <c r="H212" s="186"/>
      <c r="I212" s="25"/>
      <c r="J212" s="25"/>
      <c r="K212" s="25"/>
      <c r="L212" s="25"/>
      <c r="M212" s="25"/>
      <c r="N212" s="25"/>
      <c r="O212" s="25"/>
    </row>
    <row r="213" spans="1:15" ht="27" outlineLevel="2">
      <c r="A213" s="71">
        <v>1049</v>
      </c>
      <c r="B213" s="71">
        <v>21011</v>
      </c>
      <c r="C213" s="335" t="s">
        <v>306</v>
      </c>
      <c r="D213" s="25"/>
      <c r="E213" s="25"/>
      <c r="F213" s="185"/>
      <c r="G213" s="186"/>
      <c r="H213" s="186"/>
      <c r="I213" s="25"/>
      <c r="J213" s="25"/>
      <c r="K213" s="25"/>
      <c r="L213" s="25"/>
      <c r="M213" s="25"/>
      <c r="N213" s="25"/>
      <c r="O213" s="25"/>
    </row>
    <row r="214" spans="1:15" ht="27" outlineLevel="2">
      <c r="A214" s="71">
        <v>1049</v>
      </c>
      <c r="B214" s="71">
        <v>21012</v>
      </c>
      <c r="C214" s="335" t="s">
        <v>307</v>
      </c>
      <c r="D214" s="25"/>
      <c r="E214" s="25"/>
      <c r="F214" s="185"/>
      <c r="G214" s="186"/>
      <c r="H214" s="186"/>
      <c r="I214" s="25"/>
      <c r="J214" s="25"/>
      <c r="K214" s="25"/>
      <c r="L214" s="25"/>
      <c r="M214" s="25"/>
      <c r="N214" s="25"/>
      <c r="O214" s="25"/>
    </row>
    <row r="215" spans="1:15" ht="40.5" outlineLevel="2">
      <c r="A215" s="71">
        <v>1049</v>
      </c>
      <c r="B215" s="71">
        <v>21013</v>
      </c>
      <c r="C215" s="335" t="s">
        <v>308</v>
      </c>
      <c r="D215" s="25"/>
      <c r="E215" s="25"/>
      <c r="F215" s="185"/>
      <c r="G215" s="186"/>
      <c r="H215" s="186"/>
      <c r="I215" s="25"/>
      <c r="J215" s="25"/>
      <c r="K215" s="25"/>
      <c r="L215" s="25"/>
      <c r="M215" s="25"/>
      <c r="N215" s="25"/>
      <c r="O215" s="25"/>
    </row>
    <row r="216" spans="1:15" ht="40.5" outlineLevel="2">
      <c r="A216" s="71">
        <v>1049</v>
      </c>
      <c r="B216" s="71">
        <v>21014</v>
      </c>
      <c r="C216" s="335" t="s">
        <v>309</v>
      </c>
      <c r="D216" s="25"/>
      <c r="E216" s="25"/>
      <c r="F216" s="185"/>
      <c r="G216" s="186"/>
      <c r="H216" s="186"/>
      <c r="I216" s="25"/>
      <c r="J216" s="25"/>
      <c r="K216" s="25"/>
      <c r="L216" s="25"/>
      <c r="M216" s="25"/>
      <c r="N216" s="25"/>
      <c r="O216" s="25"/>
    </row>
    <row r="217" spans="1:15" ht="27" outlineLevel="2">
      <c r="A217" s="71">
        <v>1049</v>
      </c>
      <c r="B217" s="71">
        <v>21017</v>
      </c>
      <c r="C217" s="335" t="s">
        <v>310</v>
      </c>
      <c r="D217" s="25"/>
      <c r="E217" s="25"/>
      <c r="F217" s="185"/>
      <c r="G217" s="186"/>
      <c r="H217" s="186"/>
      <c r="I217" s="25"/>
      <c r="J217" s="25"/>
      <c r="K217" s="25"/>
      <c r="L217" s="25"/>
      <c r="M217" s="25"/>
      <c r="N217" s="25"/>
      <c r="O217" s="25"/>
    </row>
    <row r="218" spans="1:15" outlineLevel="2">
      <c r="A218" s="71">
        <v>1049</v>
      </c>
      <c r="B218" s="71">
        <v>21018</v>
      </c>
      <c r="C218" s="335" t="s">
        <v>311</v>
      </c>
      <c r="D218" s="25"/>
      <c r="E218" s="25"/>
      <c r="F218" s="185"/>
      <c r="G218" s="186"/>
      <c r="H218" s="186"/>
      <c r="I218" s="25"/>
      <c r="J218" s="25"/>
      <c r="K218" s="25"/>
      <c r="L218" s="25"/>
      <c r="M218" s="25"/>
      <c r="N218" s="25"/>
      <c r="O218" s="25"/>
    </row>
    <row r="219" spans="1:15" ht="27" outlineLevel="2">
      <c r="A219" s="71">
        <v>1049</v>
      </c>
      <c r="B219" s="71">
        <v>21020</v>
      </c>
      <c r="C219" s="335" t="s">
        <v>312</v>
      </c>
      <c r="D219" s="25"/>
      <c r="E219" s="25"/>
      <c r="F219" s="186"/>
      <c r="G219" s="186"/>
      <c r="H219" s="186"/>
      <c r="I219" s="25"/>
      <c r="J219" s="25"/>
      <c r="K219" s="25"/>
      <c r="L219" s="25"/>
      <c r="M219" s="25"/>
      <c r="N219" s="25"/>
      <c r="O219" s="25"/>
    </row>
    <row r="220" spans="1:15" ht="27" outlineLevel="2">
      <c r="A220" s="71">
        <v>1049</v>
      </c>
      <c r="B220" s="71">
        <v>11020</v>
      </c>
      <c r="C220" s="335" t="s">
        <v>313</v>
      </c>
      <c r="D220" s="25"/>
      <c r="E220" s="25"/>
      <c r="F220" s="186"/>
      <c r="G220" s="186"/>
      <c r="H220" s="186"/>
      <c r="I220" s="25"/>
      <c r="J220" s="25"/>
      <c r="K220" s="25"/>
      <c r="L220" s="25"/>
      <c r="M220" s="25"/>
      <c r="N220" s="25"/>
      <c r="O220" s="25"/>
    </row>
    <row r="221" spans="1:15" ht="27" outlineLevel="2">
      <c r="A221" s="71">
        <v>1049</v>
      </c>
      <c r="B221" s="71">
        <v>21021</v>
      </c>
      <c r="C221" s="335" t="s">
        <v>314</v>
      </c>
      <c r="D221" s="25"/>
      <c r="E221" s="25"/>
      <c r="F221" s="186"/>
      <c r="G221" s="186"/>
      <c r="H221" s="186"/>
      <c r="I221" s="25"/>
      <c r="J221" s="25"/>
      <c r="K221" s="25"/>
      <c r="L221" s="25"/>
      <c r="M221" s="25"/>
      <c r="N221" s="25"/>
      <c r="O221" s="25"/>
    </row>
    <row r="222" spans="1:15" ht="27" outlineLevel="2">
      <c r="A222" s="71">
        <v>1049</v>
      </c>
      <c r="B222" s="331">
        <v>11021</v>
      </c>
      <c r="C222" s="335" t="s">
        <v>315</v>
      </c>
      <c r="D222" s="25"/>
      <c r="E222" s="25"/>
      <c r="F222" s="186"/>
      <c r="G222" s="186"/>
      <c r="H222" s="186"/>
      <c r="I222" s="25"/>
      <c r="J222" s="25"/>
      <c r="K222" s="25"/>
      <c r="L222" s="25"/>
      <c r="M222" s="25"/>
      <c r="N222" s="25"/>
      <c r="O222" s="25"/>
    </row>
    <row r="223" spans="1:15" ht="27" outlineLevel="2">
      <c r="A223" s="71">
        <v>1049</v>
      </c>
      <c r="B223" s="331">
        <v>21023</v>
      </c>
      <c r="C223" s="335" t="s">
        <v>316</v>
      </c>
      <c r="D223" s="25"/>
      <c r="E223" s="25"/>
      <c r="F223" s="186"/>
      <c r="G223" s="186"/>
      <c r="H223" s="186"/>
      <c r="I223" s="25"/>
      <c r="J223" s="25"/>
      <c r="K223" s="25"/>
      <c r="L223" s="25"/>
      <c r="M223" s="25"/>
      <c r="N223" s="25"/>
      <c r="O223" s="25"/>
    </row>
    <row r="224" spans="1:15" outlineLevel="2">
      <c r="A224" s="71">
        <v>1049</v>
      </c>
      <c r="B224" s="71">
        <v>11022</v>
      </c>
      <c r="C224" s="335" t="s">
        <v>317</v>
      </c>
      <c r="D224" s="25"/>
      <c r="E224" s="25"/>
      <c r="F224" s="190"/>
      <c r="G224" s="190"/>
      <c r="H224" s="190"/>
      <c r="I224" s="77"/>
      <c r="J224" s="77"/>
      <c r="K224" s="77"/>
      <c r="L224" s="77"/>
      <c r="M224" s="77"/>
      <c r="N224" s="77"/>
      <c r="O224" s="77"/>
    </row>
    <row r="225" spans="1:15" ht="27" outlineLevel="2">
      <c r="A225" s="71">
        <v>1049</v>
      </c>
      <c r="B225" s="71">
        <v>20124</v>
      </c>
      <c r="C225" s="335" t="s">
        <v>318</v>
      </c>
      <c r="D225" s="25"/>
      <c r="E225" s="25"/>
      <c r="F225" s="190"/>
      <c r="G225" s="190"/>
      <c r="H225" s="190"/>
      <c r="I225" s="77"/>
      <c r="J225" s="77"/>
      <c r="K225" s="77"/>
      <c r="L225" s="77"/>
      <c r="M225" s="77"/>
      <c r="N225" s="77"/>
      <c r="O225" s="77"/>
    </row>
    <row r="226" spans="1:15" outlineLevel="1">
      <c r="A226" s="19">
        <v>1070</v>
      </c>
      <c r="B226" s="19"/>
      <c r="C226" s="341" t="s">
        <v>319</v>
      </c>
      <c r="D226" s="21">
        <f>SUM(D227:D232)</f>
        <v>0</v>
      </c>
      <c r="E226" s="21">
        <f t="shared" ref="E226:L226" si="51">SUM(E227:E232)</f>
        <v>0</v>
      </c>
      <c r="F226" s="184">
        <f t="shared" ref="F226:H226" si="52">SUM(F227:F232)</f>
        <v>0</v>
      </c>
      <c r="G226" s="184">
        <f t="shared" si="52"/>
        <v>0</v>
      </c>
      <c r="H226" s="184">
        <f t="shared" si="52"/>
        <v>0</v>
      </c>
      <c r="I226" s="21">
        <f t="shared" si="51"/>
        <v>0</v>
      </c>
      <c r="J226" s="21">
        <f t="shared" si="51"/>
        <v>0</v>
      </c>
      <c r="K226" s="21">
        <f t="shared" si="51"/>
        <v>0</v>
      </c>
      <c r="L226" s="21">
        <f t="shared" si="51"/>
        <v>0</v>
      </c>
      <c r="M226" s="21"/>
      <c r="N226" s="21"/>
      <c r="O226" s="21"/>
    </row>
    <row r="227" spans="1:15" ht="27" outlineLevel="2">
      <c r="A227" s="71">
        <v>1070</v>
      </c>
      <c r="B227" s="71">
        <v>11001</v>
      </c>
      <c r="C227" s="332" t="s">
        <v>320</v>
      </c>
      <c r="D227" s="25"/>
      <c r="E227" s="25"/>
      <c r="F227" s="185"/>
      <c r="G227" s="186"/>
      <c r="H227" s="186"/>
      <c r="I227" s="25"/>
      <c r="J227" s="25"/>
      <c r="K227" s="25"/>
      <c r="L227" s="25"/>
      <c r="M227" s="25"/>
      <c r="N227" s="25"/>
      <c r="O227" s="25"/>
    </row>
    <row r="228" spans="1:15" ht="27" outlineLevel="2">
      <c r="A228" s="71">
        <v>1070</v>
      </c>
      <c r="B228" s="71">
        <v>11002</v>
      </c>
      <c r="C228" s="332" t="s">
        <v>321</v>
      </c>
      <c r="D228" s="25"/>
      <c r="E228" s="25"/>
      <c r="F228" s="185"/>
      <c r="G228" s="186"/>
      <c r="H228" s="186"/>
      <c r="I228" s="25"/>
      <c r="J228" s="25"/>
      <c r="K228" s="25"/>
      <c r="L228" s="25"/>
      <c r="M228" s="25"/>
      <c r="N228" s="25"/>
      <c r="O228" s="25"/>
    </row>
    <row r="229" spans="1:15" outlineLevel="2">
      <c r="A229" s="71">
        <v>1070</v>
      </c>
      <c r="B229" s="71">
        <v>11004</v>
      </c>
      <c r="C229" s="332" t="s">
        <v>322</v>
      </c>
      <c r="D229" s="25"/>
      <c r="E229" s="25"/>
      <c r="F229" s="185"/>
      <c r="G229" s="186"/>
      <c r="H229" s="186"/>
      <c r="I229" s="25"/>
      <c r="J229" s="25"/>
      <c r="K229" s="25"/>
      <c r="L229" s="25"/>
      <c r="M229" s="25"/>
      <c r="N229" s="25"/>
      <c r="O229" s="25"/>
    </row>
    <row r="230" spans="1:15" ht="27" outlineLevel="2">
      <c r="A230" s="71">
        <v>1070</v>
      </c>
      <c r="B230" s="71">
        <v>12001</v>
      </c>
      <c r="C230" s="332" t="s">
        <v>323</v>
      </c>
      <c r="D230" s="25"/>
      <c r="E230" s="25"/>
      <c r="F230" s="185"/>
      <c r="G230" s="186"/>
      <c r="H230" s="186"/>
      <c r="I230" s="25"/>
      <c r="J230" s="25"/>
      <c r="K230" s="25"/>
      <c r="L230" s="25"/>
      <c r="M230" s="25"/>
      <c r="N230" s="25"/>
      <c r="O230" s="25"/>
    </row>
    <row r="231" spans="1:15" ht="27" outlineLevel="2">
      <c r="A231" s="71">
        <v>1070</v>
      </c>
      <c r="B231" s="71">
        <v>12002</v>
      </c>
      <c r="C231" s="332" t="s">
        <v>324</v>
      </c>
      <c r="D231" s="25"/>
      <c r="E231" s="25"/>
      <c r="F231" s="185"/>
      <c r="G231" s="186"/>
      <c r="H231" s="186"/>
      <c r="I231" s="25"/>
      <c r="J231" s="25"/>
      <c r="K231" s="25"/>
      <c r="L231" s="25"/>
      <c r="M231" s="25"/>
      <c r="N231" s="25"/>
      <c r="O231" s="25"/>
    </row>
    <row r="232" spans="1:15" ht="54" outlineLevel="2">
      <c r="A232" s="71">
        <v>1070</v>
      </c>
      <c r="B232" s="71">
        <v>12004</v>
      </c>
      <c r="C232" s="332" t="s">
        <v>325</v>
      </c>
      <c r="D232" s="25"/>
      <c r="E232" s="25"/>
      <c r="F232" s="185"/>
      <c r="G232" s="186"/>
      <c r="H232" s="186"/>
      <c r="I232" s="25"/>
      <c r="J232" s="25"/>
      <c r="K232" s="25"/>
      <c r="L232" s="25"/>
      <c r="M232" s="25"/>
      <c r="N232" s="25"/>
      <c r="O232" s="25"/>
    </row>
    <row r="233" spans="1:15" outlineLevel="1">
      <c r="A233" s="19">
        <v>1072</v>
      </c>
      <c r="B233" s="19"/>
      <c r="C233" s="341" t="s">
        <v>326</v>
      </c>
      <c r="D233" s="21">
        <f>SUM(D234:D247)</f>
        <v>0</v>
      </c>
      <c r="E233" s="21">
        <f t="shared" ref="E233:L233" si="53">SUM(E234:E247)</f>
        <v>0</v>
      </c>
      <c r="F233" s="184">
        <f t="shared" ref="F233:H233" si="54">SUM(F234:F247)</f>
        <v>0</v>
      </c>
      <c r="G233" s="184">
        <f t="shared" si="54"/>
        <v>0</v>
      </c>
      <c r="H233" s="184">
        <f t="shared" si="54"/>
        <v>0</v>
      </c>
      <c r="I233" s="21">
        <f t="shared" si="53"/>
        <v>0</v>
      </c>
      <c r="J233" s="21">
        <f t="shared" si="53"/>
        <v>0</v>
      </c>
      <c r="K233" s="21">
        <f t="shared" si="53"/>
        <v>0</v>
      </c>
      <c r="L233" s="21">
        <f t="shared" si="53"/>
        <v>0</v>
      </c>
      <c r="M233" s="21"/>
      <c r="N233" s="21"/>
      <c r="O233" s="21"/>
    </row>
    <row r="234" spans="1:15" ht="27" outlineLevel="2">
      <c r="A234" s="71">
        <v>1072</v>
      </c>
      <c r="B234" s="71">
        <v>11001</v>
      </c>
      <c r="C234" s="332" t="s">
        <v>327</v>
      </c>
      <c r="D234" s="25"/>
      <c r="E234" s="25"/>
      <c r="F234" s="185"/>
      <c r="G234" s="186"/>
      <c r="H234" s="186"/>
      <c r="I234" s="25"/>
      <c r="J234" s="25"/>
      <c r="K234" s="25"/>
      <c r="L234" s="25"/>
      <c r="M234" s="25"/>
      <c r="N234" s="25"/>
      <c r="O234" s="25"/>
    </row>
    <row r="235" spans="1:15" ht="27" outlineLevel="2">
      <c r="A235" s="71">
        <v>1072</v>
      </c>
      <c r="B235" s="71">
        <v>11004</v>
      </c>
      <c r="C235" s="332" t="s">
        <v>328</v>
      </c>
      <c r="D235" s="25"/>
      <c r="E235" s="25"/>
      <c r="F235" s="185"/>
      <c r="G235" s="186"/>
      <c r="H235" s="186"/>
      <c r="I235" s="25"/>
      <c r="J235" s="25"/>
      <c r="K235" s="25"/>
      <c r="L235" s="25"/>
      <c r="M235" s="25"/>
      <c r="N235" s="25"/>
      <c r="O235" s="25"/>
    </row>
    <row r="236" spans="1:15" ht="27" outlineLevel="2">
      <c r="A236" s="71">
        <v>1072</v>
      </c>
      <c r="B236" s="71">
        <v>11005</v>
      </c>
      <c r="C236" s="332" t="s">
        <v>329</v>
      </c>
      <c r="D236" s="25"/>
      <c r="E236" s="25"/>
      <c r="F236" s="185"/>
      <c r="G236" s="186"/>
      <c r="H236" s="186"/>
      <c r="I236" s="25"/>
      <c r="J236" s="25"/>
      <c r="K236" s="25"/>
      <c r="L236" s="25"/>
      <c r="M236" s="25"/>
      <c r="N236" s="25"/>
      <c r="O236" s="25"/>
    </row>
    <row r="237" spans="1:15" ht="40.5" outlineLevel="2">
      <c r="A237" s="71">
        <v>1072</v>
      </c>
      <c r="B237" s="71">
        <v>11007</v>
      </c>
      <c r="C237" s="332" t="s">
        <v>330</v>
      </c>
      <c r="D237" s="25"/>
      <c r="E237" s="25"/>
      <c r="F237" s="185"/>
      <c r="G237" s="186"/>
      <c r="H237" s="186"/>
      <c r="I237" s="25"/>
      <c r="J237" s="25"/>
      <c r="K237" s="25"/>
      <c r="L237" s="25"/>
      <c r="M237" s="25"/>
      <c r="N237" s="25"/>
      <c r="O237" s="25"/>
    </row>
    <row r="238" spans="1:15" ht="40.5" outlineLevel="2">
      <c r="A238" s="71">
        <v>1072</v>
      </c>
      <c r="B238" s="71">
        <v>11009</v>
      </c>
      <c r="C238" s="332" t="s">
        <v>331</v>
      </c>
      <c r="D238" s="25"/>
      <c r="E238" s="25"/>
      <c r="F238" s="185"/>
      <c r="G238" s="186"/>
      <c r="H238" s="186"/>
      <c r="I238" s="25"/>
      <c r="J238" s="25"/>
      <c r="K238" s="25"/>
      <c r="L238" s="25"/>
      <c r="M238" s="25"/>
      <c r="N238" s="25"/>
      <c r="O238" s="25"/>
    </row>
    <row r="239" spans="1:15" ht="40.5" outlineLevel="2">
      <c r="A239" s="71">
        <v>1072</v>
      </c>
      <c r="B239" s="71">
        <v>12001</v>
      </c>
      <c r="C239" s="332" t="s">
        <v>332</v>
      </c>
      <c r="D239" s="25"/>
      <c r="E239" s="25"/>
      <c r="F239" s="185"/>
      <c r="G239" s="186"/>
      <c r="H239" s="186"/>
      <c r="I239" s="25"/>
      <c r="J239" s="25"/>
      <c r="K239" s="25"/>
      <c r="L239" s="25"/>
      <c r="M239" s="25"/>
      <c r="N239" s="25"/>
      <c r="O239" s="25"/>
    </row>
    <row r="240" spans="1:15" ht="54" outlineLevel="2">
      <c r="A240" s="71">
        <v>1072</v>
      </c>
      <c r="B240" s="71">
        <v>31001</v>
      </c>
      <c r="C240" s="332" t="s">
        <v>333</v>
      </c>
      <c r="D240" s="25"/>
      <c r="E240" s="25"/>
      <c r="F240" s="185"/>
      <c r="G240" s="186"/>
      <c r="H240" s="186"/>
      <c r="I240" s="25"/>
      <c r="J240" s="25"/>
      <c r="K240" s="25"/>
      <c r="L240" s="25"/>
      <c r="M240" s="25"/>
      <c r="N240" s="25"/>
      <c r="O240" s="25"/>
    </row>
    <row r="241" spans="1:15" ht="54" outlineLevel="2">
      <c r="A241" s="71">
        <v>1072</v>
      </c>
      <c r="B241" s="71">
        <v>31002</v>
      </c>
      <c r="C241" s="332" t="s">
        <v>334</v>
      </c>
      <c r="D241" s="25"/>
      <c r="E241" s="25"/>
      <c r="F241" s="185"/>
      <c r="G241" s="186"/>
      <c r="H241" s="186"/>
      <c r="I241" s="25"/>
      <c r="J241" s="25"/>
      <c r="K241" s="25"/>
      <c r="L241" s="25"/>
      <c r="M241" s="25"/>
      <c r="N241" s="25"/>
      <c r="O241" s="25"/>
    </row>
    <row r="242" spans="1:15" ht="40.5" outlineLevel="2">
      <c r="A242" s="71">
        <v>1072</v>
      </c>
      <c r="B242" s="71">
        <v>31003</v>
      </c>
      <c r="C242" s="332" t="s">
        <v>335</v>
      </c>
      <c r="D242" s="25"/>
      <c r="E242" s="25"/>
      <c r="F242" s="185"/>
      <c r="G242" s="186"/>
      <c r="H242" s="186"/>
      <c r="I242" s="25"/>
      <c r="J242" s="25"/>
      <c r="K242" s="25"/>
      <c r="L242" s="25"/>
      <c r="M242" s="25"/>
      <c r="N242" s="25"/>
      <c r="O242" s="25"/>
    </row>
    <row r="243" spans="1:15" ht="54" outlineLevel="2">
      <c r="A243" s="71">
        <v>1072</v>
      </c>
      <c r="B243" s="71">
        <v>31004</v>
      </c>
      <c r="C243" s="332" t="s">
        <v>336</v>
      </c>
      <c r="D243" s="25"/>
      <c r="E243" s="25"/>
      <c r="F243" s="185"/>
      <c r="G243" s="186"/>
      <c r="H243" s="186"/>
      <c r="I243" s="25"/>
      <c r="J243" s="25"/>
      <c r="K243" s="25"/>
      <c r="L243" s="25"/>
      <c r="M243" s="25"/>
      <c r="N243" s="25"/>
      <c r="O243" s="25"/>
    </row>
    <row r="244" spans="1:15" ht="40.5" outlineLevel="2">
      <c r="A244" s="71">
        <v>1072</v>
      </c>
      <c r="B244" s="71">
        <v>31005</v>
      </c>
      <c r="C244" s="332" t="s">
        <v>337</v>
      </c>
      <c r="D244" s="25"/>
      <c r="E244" s="25"/>
      <c r="F244" s="185"/>
      <c r="G244" s="186"/>
      <c r="H244" s="186"/>
      <c r="I244" s="25"/>
      <c r="J244" s="25"/>
      <c r="K244" s="25"/>
      <c r="L244" s="25"/>
      <c r="M244" s="25"/>
      <c r="N244" s="25"/>
      <c r="O244" s="25"/>
    </row>
    <row r="245" spans="1:15" ht="27" outlineLevel="2">
      <c r="A245" s="71">
        <v>1072</v>
      </c>
      <c r="B245" s="75">
        <v>31009</v>
      </c>
      <c r="C245" s="332" t="s">
        <v>338</v>
      </c>
      <c r="D245" s="25"/>
      <c r="E245" s="25"/>
      <c r="F245" s="185"/>
      <c r="G245" s="186"/>
      <c r="H245" s="186"/>
      <c r="I245" s="25"/>
      <c r="J245" s="25"/>
      <c r="K245" s="25"/>
      <c r="L245" s="25"/>
      <c r="M245" s="25"/>
      <c r="N245" s="25"/>
      <c r="O245" s="25"/>
    </row>
    <row r="246" spans="1:15" outlineLevel="2">
      <c r="A246" s="71">
        <v>1072</v>
      </c>
      <c r="B246" s="75">
        <v>31010</v>
      </c>
      <c r="C246" s="332" t="s">
        <v>339</v>
      </c>
      <c r="D246" s="25"/>
      <c r="E246" s="25"/>
      <c r="F246" s="185"/>
      <c r="G246" s="186"/>
      <c r="H246" s="186"/>
      <c r="I246" s="25"/>
      <c r="J246" s="25"/>
      <c r="K246" s="25"/>
      <c r="L246" s="25"/>
      <c r="M246" s="25"/>
      <c r="N246" s="25"/>
      <c r="O246" s="25"/>
    </row>
    <row r="247" spans="1:15" outlineLevel="2">
      <c r="A247" s="71">
        <v>1072</v>
      </c>
      <c r="B247" s="75">
        <v>31013</v>
      </c>
      <c r="C247" s="332" t="s">
        <v>340</v>
      </c>
      <c r="D247" s="25"/>
      <c r="E247" s="25"/>
      <c r="F247" s="201"/>
      <c r="G247" s="186"/>
      <c r="H247" s="186"/>
      <c r="I247" s="25"/>
      <c r="J247" s="25"/>
      <c r="K247" s="25"/>
      <c r="L247" s="25"/>
      <c r="M247" s="25"/>
      <c r="N247" s="25"/>
      <c r="O247" s="25"/>
    </row>
    <row r="248" spans="1:15" outlineLevel="1" collapsed="1">
      <c r="A248" s="19">
        <v>1073</v>
      </c>
      <c r="B248" s="19"/>
      <c r="C248" s="341" t="s">
        <v>341</v>
      </c>
      <c r="D248" s="21">
        <f>SUM(D249:D250)</f>
        <v>0</v>
      </c>
      <c r="E248" s="21">
        <f>SUM(E249:E250)</f>
        <v>0</v>
      </c>
      <c r="F248" s="184">
        <f t="shared" ref="F248:H248" si="55">SUM(F249:F250)</f>
        <v>0</v>
      </c>
      <c r="G248" s="184">
        <f t="shared" si="55"/>
        <v>0</v>
      </c>
      <c r="H248" s="184">
        <f t="shared" si="55"/>
        <v>0</v>
      </c>
      <c r="I248" s="21">
        <f>SUM(I249:I250)</f>
        <v>0</v>
      </c>
      <c r="J248" s="21">
        <f>SUM(J249:J250)</f>
        <v>0</v>
      </c>
      <c r="K248" s="21">
        <f>SUM(K249:K250)</f>
        <v>0</v>
      </c>
      <c r="L248" s="21">
        <f>SUM(L249:L250)</f>
        <v>0</v>
      </c>
      <c r="M248" s="21"/>
      <c r="N248" s="21"/>
      <c r="O248" s="21"/>
    </row>
    <row r="249" spans="1:15" outlineLevel="2">
      <c r="A249" s="71">
        <v>1073</v>
      </c>
      <c r="B249" s="71">
        <v>11001</v>
      </c>
      <c r="C249" s="332" t="s">
        <v>342</v>
      </c>
      <c r="D249" s="25"/>
      <c r="E249" s="25"/>
      <c r="F249" s="185"/>
      <c r="G249" s="186"/>
      <c r="H249" s="186"/>
      <c r="I249" s="25"/>
      <c r="J249" s="25"/>
      <c r="K249" s="25"/>
      <c r="L249" s="25"/>
      <c r="M249" s="25"/>
      <c r="N249" s="25"/>
      <c r="O249" s="25"/>
    </row>
    <row r="250" spans="1:15" ht="27" outlineLevel="2">
      <c r="A250" s="71">
        <v>1073</v>
      </c>
      <c r="B250" s="71">
        <v>11003</v>
      </c>
      <c r="C250" s="332" t="s">
        <v>343</v>
      </c>
      <c r="D250" s="25"/>
      <c r="E250" s="25"/>
      <c r="F250" s="185"/>
      <c r="G250" s="186"/>
      <c r="H250" s="186"/>
      <c r="I250" s="25"/>
      <c r="J250" s="25"/>
      <c r="K250" s="25"/>
      <c r="L250" s="25"/>
      <c r="M250" s="25"/>
      <c r="N250" s="25"/>
      <c r="O250" s="25"/>
    </row>
    <row r="251" spans="1:15" outlineLevel="1" collapsed="1">
      <c r="A251" s="19">
        <v>1077</v>
      </c>
      <c r="B251" s="19"/>
      <c r="C251" s="341" t="s">
        <v>344</v>
      </c>
      <c r="D251" s="21">
        <f>SUM(D252)</f>
        <v>0</v>
      </c>
      <c r="E251" s="21">
        <f t="shared" ref="E251:L251" si="56">SUM(E252)</f>
        <v>0</v>
      </c>
      <c r="F251" s="184">
        <f t="shared" ref="F251:H251" si="57">SUM(F252)</f>
        <v>0</v>
      </c>
      <c r="G251" s="184">
        <f t="shared" si="57"/>
        <v>0</v>
      </c>
      <c r="H251" s="184">
        <f t="shared" si="57"/>
        <v>0</v>
      </c>
      <c r="I251" s="21">
        <f t="shared" si="56"/>
        <v>0</v>
      </c>
      <c r="J251" s="21">
        <f t="shared" si="56"/>
        <v>0</v>
      </c>
      <c r="K251" s="21">
        <f t="shared" si="56"/>
        <v>0</v>
      </c>
      <c r="L251" s="21">
        <f t="shared" si="56"/>
        <v>0</v>
      </c>
      <c r="M251" s="21"/>
      <c r="N251" s="21"/>
      <c r="O251" s="21"/>
    </row>
    <row r="252" spans="1:15" ht="27" outlineLevel="2">
      <c r="A252" s="71">
        <v>1077</v>
      </c>
      <c r="B252" s="71">
        <v>12001</v>
      </c>
      <c r="C252" s="332" t="s">
        <v>345</v>
      </c>
      <c r="D252" s="25"/>
      <c r="E252" s="25"/>
      <c r="F252" s="185"/>
      <c r="G252" s="190"/>
      <c r="H252" s="201"/>
      <c r="I252" s="79"/>
      <c r="J252" s="79"/>
      <c r="K252" s="79"/>
      <c r="L252" s="79"/>
      <c r="M252" s="79"/>
      <c r="N252" s="79"/>
      <c r="O252" s="79"/>
    </row>
    <row r="253" spans="1:15" outlineLevel="1" collapsed="1">
      <c r="A253" s="19">
        <v>1079</v>
      </c>
      <c r="B253" s="19"/>
      <c r="C253" s="341" t="s">
        <v>346</v>
      </c>
      <c r="D253" s="21">
        <f>SUM(D254:D261)</f>
        <v>0</v>
      </c>
      <c r="E253" s="21">
        <f t="shared" ref="E253:L253" si="58">SUM(E254:E261)</f>
        <v>0</v>
      </c>
      <c r="F253" s="184">
        <f t="shared" ref="F253:H253" si="59">SUM(F254:F261)</f>
        <v>0</v>
      </c>
      <c r="G253" s="184">
        <f t="shared" si="59"/>
        <v>0</v>
      </c>
      <c r="H253" s="184">
        <f t="shared" si="59"/>
        <v>0</v>
      </c>
      <c r="I253" s="21">
        <f t="shared" si="58"/>
        <v>0</v>
      </c>
      <c r="J253" s="21">
        <f t="shared" si="58"/>
        <v>0</v>
      </c>
      <c r="K253" s="21">
        <f t="shared" si="58"/>
        <v>0</v>
      </c>
      <c r="L253" s="21">
        <f t="shared" si="58"/>
        <v>0</v>
      </c>
      <c r="M253" s="21"/>
      <c r="N253" s="21"/>
      <c r="O253" s="21"/>
    </row>
    <row r="254" spans="1:15" ht="27" outlineLevel="2">
      <c r="A254" s="71">
        <v>1079</v>
      </c>
      <c r="B254" s="71">
        <v>11001</v>
      </c>
      <c r="C254" s="332" t="s">
        <v>347</v>
      </c>
      <c r="D254" s="73"/>
      <c r="E254" s="73"/>
      <c r="F254" s="192"/>
      <c r="G254" s="192"/>
      <c r="H254" s="192"/>
      <c r="I254" s="73"/>
      <c r="J254" s="73"/>
      <c r="K254" s="73"/>
      <c r="L254" s="73"/>
      <c r="M254" s="73"/>
      <c r="N254" s="73"/>
      <c r="O254" s="73"/>
    </row>
    <row r="255" spans="1:15" ht="40.5" outlineLevel="2">
      <c r="A255" s="71">
        <v>1079</v>
      </c>
      <c r="B255" s="71">
        <v>11003</v>
      </c>
      <c r="C255" s="332" t="s">
        <v>348</v>
      </c>
      <c r="D255" s="73"/>
      <c r="E255" s="73"/>
      <c r="F255" s="192"/>
      <c r="G255" s="192"/>
      <c r="H255" s="192"/>
      <c r="I255" s="73"/>
      <c r="J255" s="73"/>
      <c r="K255" s="73"/>
      <c r="L255" s="73"/>
      <c r="M255" s="73"/>
      <c r="N255" s="73"/>
      <c r="O255" s="73"/>
    </row>
    <row r="256" spans="1:15" outlineLevel="2">
      <c r="A256" s="71">
        <v>1079</v>
      </c>
      <c r="B256" s="71">
        <v>11015</v>
      </c>
      <c r="C256" s="332" t="s">
        <v>349</v>
      </c>
      <c r="D256" s="73"/>
      <c r="E256" s="73"/>
      <c r="F256" s="192"/>
      <c r="G256" s="186"/>
      <c r="H256" s="192"/>
      <c r="I256" s="73"/>
      <c r="J256" s="73"/>
      <c r="K256" s="73"/>
      <c r="L256" s="73"/>
      <c r="M256" s="73"/>
      <c r="N256" s="73"/>
      <c r="O256" s="73"/>
    </row>
    <row r="257" spans="1:15" ht="18.75" customHeight="1" outlineLevel="2">
      <c r="A257" s="71">
        <v>1079</v>
      </c>
      <c r="B257" s="71">
        <v>11017</v>
      </c>
      <c r="C257" s="332" t="s">
        <v>350</v>
      </c>
      <c r="D257" s="74"/>
      <c r="E257" s="73"/>
      <c r="F257" s="192"/>
      <c r="G257" s="192"/>
      <c r="H257" s="192"/>
      <c r="I257" s="73"/>
      <c r="J257" s="73"/>
      <c r="K257" s="73"/>
      <c r="L257" s="73"/>
      <c r="M257" s="73"/>
      <c r="N257" s="73"/>
      <c r="O257" s="73"/>
    </row>
    <row r="258" spans="1:15" ht="27" outlineLevel="2">
      <c r="A258" s="71">
        <v>1079</v>
      </c>
      <c r="B258" s="71">
        <v>31001</v>
      </c>
      <c r="C258" s="332" t="s">
        <v>351</v>
      </c>
      <c r="D258" s="73"/>
      <c r="E258" s="73"/>
      <c r="F258" s="192"/>
      <c r="G258" s="192"/>
      <c r="H258" s="192"/>
      <c r="I258" s="73"/>
      <c r="J258" s="73"/>
      <c r="K258" s="73"/>
      <c r="L258" s="73"/>
      <c r="M258" s="73"/>
      <c r="N258" s="73"/>
      <c r="O258" s="73"/>
    </row>
    <row r="259" spans="1:15" outlineLevel="2">
      <c r="A259" s="71">
        <v>1079</v>
      </c>
      <c r="B259" s="71">
        <v>31002</v>
      </c>
      <c r="C259" s="332" t="s">
        <v>352</v>
      </c>
      <c r="D259" s="25"/>
      <c r="E259" s="25"/>
      <c r="F259" s="192"/>
      <c r="G259" s="192"/>
      <c r="H259" s="192"/>
      <c r="I259" s="73"/>
      <c r="J259" s="73"/>
      <c r="K259" s="73"/>
      <c r="L259" s="73"/>
      <c r="M259" s="73"/>
      <c r="N259" s="73"/>
      <c r="O259" s="73"/>
    </row>
    <row r="260" spans="1:15" ht="27" outlineLevel="2">
      <c r="A260" s="71">
        <v>1079</v>
      </c>
      <c r="B260" s="71">
        <v>31005</v>
      </c>
      <c r="C260" s="332" t="s">
        <v>353</v>
      </c>
      <c r="D260" s="82"/>
      <c r="E260" s="80"/>
      <c r="F260" s="192"/>
      <c r="G260" s="192"/>
      <c r="H260" s="186"/>
      <c r="I260" s="25"/>
      <c r="J260" s="25"/>
      <c r="K260" s="25"/>
      <c r="L260" s="25"/>
      <c r="M260" s="25"/>
      <c r="N260" s="25"/>
      <c r="O260" s="25"/>
    </row>
    <row r="261" spans="1:15" ht="54" outlineLevel="2">
      <c r="A261" s="71">
        <v>1079</v>
      </c>
      <c r="B261" s="71">
        <v>31004</v>
      </c>
      <c r="C261" s="332" t="s">
        <v>354</v>
      </c>
      <c r="D261" s="25"/>
      <c r="E261" s="25"/>
      <c r="F261" s="192"/>
      <c r="G261" s="192"/>
      <c r="H261" s="192"/>
      <c r="I261" s="73"/>
      <c r="J261" s="73"/>
      <c r="K261" s="73"/>
      <c r="L261" s="73"/>
      <c r="M261" s="73"/>
      <c r="N261" s="73"/>
      <c r="O261" s="73"/>
    </row>
    <row r="262" spans="1:15" outlineLevel="1" collapsed="1">
      <c r="A262" s="19">
        <v>1106</v>
      </c>
      <c r="B262" s="19"/>
      <c r="C262" s="341" t="s">
        <v>355</v>
      </c>
      <c r="D262" s="21">
        <f>SUM(D263:D263)</f>
        <v>0</v>
      </c>
      <c r="E262" s="21">
        <f t="shared" ref="E262:L262" si="60">SUM(E263:E263)</f>
        <v>0</v>
      </c>
      <c r="F262" s="184">
        <f t="shared" ref="F262:H262" si="61">SUM(F263:F263)</f>
        <v>0</v>
      </c>
      <c r="G262" s="184">
        <f t="shared" si="61"/>
        <v>0</v>
      </c>
      <c r="H262" s="184">
        <f t="shared" si="61"/>
        <v>0</v>
      </c>
      <c r="I262" s="21">
        <f t="shared" si="60"/>
        <v>0</v>
      </c>
      <c r="J262" s="21">
        <f t="shared" si="60"/>
        <v>0</v>
      </c>
      <c r="K262" s="21">
        <f t="shared" si="60"/>
        <v>0</v>
      </c>
      <c r="L262" s="21">
        <f t="shared" si="60"/>
        <v>0</v>
      </c>
      <c r="M262" s="21"/>
      <c r="N262" s="21"/>
      <c r="O262" s="21"/>
    </row>
    <row r="263" spans="1:15" outlineLevel="2">
      <c r="A263" s="71">
        <v>1106</v>
      </c>
      <c r="B263" s="71">
        <v>11001</v>
      </c>
      <c r="C263" s="332" t="s">
        <v>355</v>
      </c>
      <c r="D263" s="73"/>
      <c r="E263" s="73"/>
      <c r="F263" s="185"/>
      <c r="G263" s="186"/>
      <c r="H263" s="186"/>
      <c r="I263" s="25"/>
      <c r="J263" s="25"/>
      <c r="K263" s="25"/>
      <c r="L263" s="25"/>
      <c r="M263" s="25"/>
      <c r="N263" s="25"/>
      <c r="O263" s="25"/>
    </row>
    <row r="264" spans="1:15" outlineLevel="1" collapsed="1">
      <c r="A264" s="19">
        <v>1109</v>
      </c>
      <c r="B264" s="19"/>
      <c r="C264" s="341" t="s">
        <v>356</v>
      </c>
      <c r="D264" s="21">
        <f>SUM(D265:D266)</f>
        <v>0</v>
      </c>
      <c r="E264" s="21">
        <f t="shared" ref="E264:L264" si="62">SUM(E265:E266)</f>
        <v>0</v>
      </c>
      <c r="F264" s="184">
        <f t="shared" ref="F264:H264" si="63">SUM(F265:F266)</f>
        <v>0</v>
      </c>
      <c r="G264" s="184">
        <f t="shared" si="63"/>
        <v>0</v>
      </c>
      <c r="H264" s="184">
        <f t="shared" si="63"/>
        <v>0</v>
      </c>
      <c r="I264" s="21">
        <f t="shared" si="62"/>
        <v>0</v>
      </c>
      <c r="J264" s="21">
        <f t="shared" si="62"/>
        <v>0</v>
      </c>
      <c r="K264" s="21">
        <f t="shared" si="62"/>
        <v>0</v>
      </c>
      <c r="L264" s="21">
        <f t="shared" si="62"/>
        <v>0</v>
      </c>
      <c r="M264" s="21"/>
      <c r="N264" s="21"/>
      <c r="O264" s="21"/>
    </row>
    <row r="265" spans="1:15" ht="27" outlineLevel="2">
      <c r="A265" s="71">
        <v>1109</v>
      </c>
      <c r="B265" s="71">
        <v>11001</v>
      </c>
      <c r="C265" s="332" t="s">
        <v>357</v>
      </c>
      <c r="D265" s="73"/>
      <c r="E265" s="73"/>
      <c r="F265" s="185"/>
      <c r="G265" s="193"/>
      <c r="H265" s="186"/>
      <c r="I265" s="25"/>
      <c r="J265" s="25"/>
      <c r="K265" s="25"/>
      <c r="L265" s="25"/>
      <c r="M265" s="25"/>
      <c r="N265" s="25"/>
      <c r="O265" s="25"/>
    </row>
    <row r="266" spans="1:15" outlineLevel="2">
      <c r="A266" s="71">
        <v>1109</v>
      </c>
      <c r="B266" s="71">
        <v>31001</v>
      </c>
      <c r="C266" s="332" t="s">
        <v>358</v>
      </c>
      <c r="D266" s="73"/>
      <c r="E266" s="73"/>
      <c r="F266" s="185"/>
      <c r="G266" s="186"/>
      <c r="H266" s="186"/>
      <c r="I266" s="25"/>
      <c r="J266" s="25"/>
      <c r="K266" s="25"/>
      <c r="L266" s="25"/>
      <c r="M266" s="25"/>
      <c r="N266" s="25"/>
      <c r="O266" s="25"/>
    </row>
    <row r="267" spans="1:15" outlineLevel="1">
      <c r="A267" s="19">
        <v>1110</v>
      </c>
      <c r="B267" s="19"/>
      <c r="C267" s="341" t="s">
        <v>359</v>
      </c>
      <c r="D267" s="21">
        <f t="shared" ref="D267:L267" si="64">SUM(D268)</f>
        <v>0</v>
      </c>
      <c r="E267" s="21">
        <f t="shared" si="64"/>
        <v>0</v>
      </c>
      <c r="F267" s="184">
        <f t="shared" si="64"/>
        <v>0</v>
      </c>
      <c r="G267" s="184">
        <f t="shared" si="64"/>
        <v>0</v>
      </c>
      <c r="H267" s="184">
        <f t="shared" si="64"/>
        <v>0</v>
      </c>
      <c r="I267" s="21">
        <f t="shared" si="64"/>
        <v>0</v>
      </c>
      <c r="J267" s="21">
        <f t="shared" si="64"/>
        <v>0</v>
      </c>
      <c r="K267" s="21">
        <f t="shared" si="64"/>
        <v>0</v>
      </c>
      <c r="L267" s="21">
        <f t="shared" si="64"/>
        <v>0</v>
      </c>
      <c r="M267" s="21"/>
      <c r="N267" s="21"/>
      <c r="O267" s="21"/>
    </row>
    <row r="268" spans="1:15" ht="27" outlineLevel="2">
      <c r="A268" s="71">
        <v>1110</v>
      </c>
      <c r="B268" s="71">
        <v>12001</v>
      </c>
      <c r="C268" s="332" t="s">
        <v>360</v>
      </c>
      <c r="D268" s="25"/>
      <c r="E268" s="25"/>
      <c r="F268" s="185"/>
      <c r="G268" s="186"/>
      <c r="H268" s="186"/>
      <c r="I268" s="25"/>
      <c r="J268" s="25"/>
      <c r="K268" s="25"/>
      <c r="L268" s="25"/>
      <c r="M268" s="25"/>
      <c r="N268" s="25"/>
      <c r="O268" s="25"/>
    </row>
    <row r="269" spans="1:15" outlineLevel="1">
      <c r="A269" s="19">
        <v>1157</v>
      </c>
      <c r="B269" s="19"/>
      <c r="C269" s="343" t="s">
        <v>361</v>
      </c>
      <c r="D269" s="32">
        <f>SUM(D270:D296)</f>
        <v>0</v>
      </c>
      <c r="E269" s="32">
        <f>SUM(E270:E296)</f>
        <v>0</v>
      </c>
      <c r="F269" s="188">
        <f t="shared" ref="F269:H269" si="65">SUM(F270:F296)</f>
        <v>0</v>
      </c>
      <c r="G269" s="188">
        <f t="shared" si="65"/>
        <v>0</v>
      </c>
      <c r="H269" s="188">
        <f t="shared" si="65"/>
        <v>0</v>
      </c>
      <c r="I269" s="32">
        <f>SUM(I270:I296)</f>
        <v>0</v>
      </c>
      <c r="J269" s="32">
        <f>SUM(J270:J296)</f>
        <v>0</v>
      </c>
      <c r="K269" s="32">
        <f>SUM(K270:K296)</f>
        <v>0</v>
      </c>
      <c r="L269" s="32">
        <f>SUM(L270:L296)</f>
        <v>0</v>
      </c>
      <c r="M269" s="32"/>
      <c r="N269" s="32"/>
      <c r="O269" s="32"/>
    </row>
    <row r="270" spans="1:15" ht="40.5" outlineLevel="2">
      <c r="A270" s="19">
        <v>1157</v>
      </c>
      <c r="B270" s="71">
        <v>12003</v>
      </c>
      <c r="C270" s="332" t="s">
        <v>362</v>
      </c>
      <c r="D270" s="25"/>
      <c r="E270" s="25"/>
      <c r="F270" s="185"/>
      <c r="G270" s="186"/>
      <c r="H270" s="186"/>
      <c r="I270" s="25"/>
      <c r="J270" s="25"/>
      <c r="K270" s="25"/>
      <c r="L270" s="25"/>
      <c r="M270" s="25"/>
      <c r="N270" s="25"/>
      <c r="O270" s="25"/>
    </row>
    <row r="271" spans="1:15" ht="40.5" outlineLevel="2">
      <c r="A271" s="19">
        <v>1157</v>
      </c>
      <c r="B271" s="71">
        <v>12004</v>
      </c>
      <c r="C271" s="332" t="s">
        <v>363</v>
      </c>
      <c r="D271" s="25"/>
      <c r="E271" s="25"/>
      <c r="F271" s="185"/>
      <c r="G271" s="186"/>
      <c r="H271" s="186"/>
      <c r="I271" s="25"/>
      <c r="J271" s="25"/>
      <c r="K271" s="25"/>
      <c r="L271" s="25"/>
      <c r="M271" s="25"/>
      <c r="N271" s="25"/>
      <c r="O271" s="25"/>
    </row>
    <row r="272" spans="1:15" ht="27" outlineLevel="2">
      <c r="A272" s="19">
        <v>1157</v>
      </c>
      <c r="B272" s="71">
        <v>12006</v>
      </c>
      <c r="C272" s="332" t="s">
        <v>364</v>
      </c>
      <c r="D272" s="25"/>
      <c r="E272" s="25"/>
      <c r="F272" s="185"/>
      <c r="G272" s="186"/>
      <c r="H272" s="186"/>
      <c r="I272" s="25"/>
      <c r="J272" s="25"/>
      <c r="K272" s="25"/>
      <c r="L272" s="25"/>
      <c r="M272" s="25"/>
      <c r="N272" s="25"/>
      <c r="O272" s="25"/>
    </row>
    <row r="273" spans="1:15" ht="40.5" outlineLevel="2">
      <c r="A273" s="19">
        <v>1157</v>
      </c>
      <c r="B273" s="71">
        <v>12008</v>
      </c>
      <c r="C273" s="332" t="s">
        <v>365</v>
      </c>
      <c r="D273" s="25"/>
      <c r="E273" s="79"/>
      <c r="F273" s="185"/>
      <c r="G273" s="203"/>
      <c r="H273" s="203"/>
      <c r="I273" s="79"/>
      <c r="J273" s="79"/>
      <c r="K273" s="79"/>
      <c r="L273" s="79"/>
      <c r="M273" s="79"/>
      <c r="N273" s="79"/>
      <c r="O273" s="79"/>
    </row>
    <row r="274" spans="1:15" ht="40.5" outlineLevel="2">
      <c r="A274" s="19">
        <v>1157</v>
      </c>
      <c r="B274" s="71">
        <v>12012</v>
      </c>
      <c r="C274" s="332" t="s">
        <v>366</v>
      </c>
      <c r="D274" s="25"/>
      <c r="E274" s="25"/>
      <c r="F274" s="185"/>
      <c r="G274" s="186"/>
      <c r="H274" s="186"/>
      <c r="I274" s="25"/>
      <c r="J274" s="25"/>
      <c r="K274" s="25"/>
      <c r="L274" s="25"/>
      <c r="M274" s="25"/>
      <c r="N274" s="25"/>
      <c r="O274" s="25"/>
    </row>
    <row r="275" spans="1:15" ht="40.5" outlineLevel="2">
      <c r="A275" s="19">
        <v>1157</v>
      </c>
      <c r="B275" s="71">
        <v>12013</v>
      </c>
      <c r="C275" s="332" t="s">
        <v>367</v>
      </c>
      <c r="D275" s="25"/>
      <c r="E275" s="25"/>
      <c r="F275" s="185"/>
      <c r="G275" s="186"/>
      <c r="H275" s="186"/>
      <c r="I275" s="25"/>
      <c r="J275" s="25"/>
      <c r="K275" s="25"/>
      <c r="L275" s="25"/>
      <c r="M275" s="25"/>
      <c r="N275" s="25"/>
      <c r="O275" s="25"/>
    </row>
    <row r="276" spans="1:15" ht="40.5" outlineLevel="2">
      <c r="A276" s="19">
        <v>1157</v>
      </c>
      <c r="B276" s="71">
        <v>12014</v>
      </c>
      <c r="C276" s="332" t="s">
        <v>368</v>
      </c>
      <c r="D276" s="25"/>
      <c r="E276" s="25"/>
      <c r="F276" s="185"/>
      <c r="G276" s="186"/>
      <c r="H276" s="186"/>
      <c r="I276" s="25"/>
      <c r="J276" s="25"/>
      <c r="K276" s="25"/>
      <c r="L276" s="25"/>
      <c r="M276" s="25"/>
      <c r="N276" s="25"/>
      <c r="O276" s="25"/>
    </row>
    <row r="277" spans="1:15" ht="40.5" outlineLevel="2">
      <c r="A277" s="19">
        <v>1157</v>
      </c>
      <c r="B277" s="71">
        <v>12016</v>
      </c>
      <c r="C277" s="332" t="s">
        <v>369</v>
      </c>
      <c r="D277" s="25"/>
      <c r="E277" s="25"/>
      <c r="F277" s="185"/>
      <c r="G277" s="186"/>
      <c r="H277" s="186"/>
      <c r="I277" s="25"/>
      <c r="J277" s="25"/>
      <c r="K277" s="25"/>
      <c r="L277" s="25"/>
      <c r="M277" s="25"/>
      <c r="N277" s="25"/>
      <c r="O277" s="25"/>
    </row>
    <row r="278" spans="1:15" ht="27" outlineLevel="2">
      <c r="A278" s="19">
        <v>1157</v>
      </c>
      <c r="B278" s="71">
        <v>12017</v>
      </c>
      <c r="C278" s="332" t="s">
        <v>370</v>
      </c>
      <c r="D278" s="25"/>
      <c r="E278" s="25"/>
      <c r="F278" s="185"/>
      <c r="G278" s="186"/>
      <c r="H278" s="186"/>
      <c r="I278" s="25"/>
      <c r="J278" s="25"/>
      <c r="K278" s="25"/>
      <c r="L278" s="25"/>
      <c r="M278" s="25"/>
      <c r="N278" s="25"/>
      <c r="O278" s="25"/>
    </row>
    <row r="279" spans="1:15" ht="40.5" outlineLevel="2">
      <c r="A279" s="19">
        <v>1157</v>
      </c>
      <c r="B279" s="71">
        <v>12018</v>
      </c>
      <c r="C279" s="332" t="s">
        <v>371</v>
      </c>
      <c r="D279" s="25"/>
      <c r="E279" s="25"/>
      <c r="F279" s="185"/>
      <c r="G279" s="186"/>
      <c r="H279" s="186"/>
      <c r="I279" s="25"/>
      <c r="J279" s="25"/>
      <c r="K279" s="25"/>
      <c r="L279" s="25"/>
      <c r="M279" s="25"/>
      <c r="N279" s="25"/>
      <c r="O279" s="25"/>
    </row>
    <row r="280" spans="1:15" ht="40.5" outlineLevel="2">
      <c r="A280" s="19">
        <v>1157</v>
      </c>
      <c r="B280" s="71">
        <v>12020</v>
      </c>
      <c r="C280" s="332" t="s">
        <v>372</v>
      </c>
      <c r="D280" s="25"/>
      <c r="E280" s="25"/>
      <c r="F280" s="185"/>
      <c r="G280" s="186"/>
      <c r="H280" s="186"/>
      <c r="I280" s="25"/>
      <c r="J280" s="25"/>
      <c r="K280" s="25"/>
      <c r="L280" s="25"/>
      <c r="M280" s="25"/>
      <c r="N280" s="25"/>
      <c r="O280" s="25"/>
    </row>
    <row r="281" spans="1:15" ht="40.5" outlineLevel="2">
      <c r="A281" s="19">
        <v>1157</v>
      </c>
      <c r="B281" s="71">
        <v>12021</v>
      </c>
      <c r="C281" s="332" t="s">
        <v>373</v>
      </c>
      <c r="D281" s="25"/>
      <c r="E281" s="25"/>
      <c r="F281" s="185"/>
      <c r="G281" s="186"/>
      <c r="H281" s="186"/>
      <c r="I281" s="25"/>
      <c r="J281" s="25"/>
      <c r="K281" s="25"/>
      <c r="L281" s="25"/>
      <c r="M281" s="25"/>
      <c r="N281" s="25"/>
      <c r="O281" s="25"/>
    </row>
    <row r="282" spans="1:15" ht="40.5" outlineLevel="2">
      <c r="A282" s="19">
        <v>1157</v>
      </c>
      <c r="B282" s="75">
        <v>12025</v>
      </c>
      <c r="C282" s="332" t="s">
        <v>374</v>
      </c>
      <c r="D282" s="25"/>
      <c r="E282" s="25"/>
      <c r="F282" s="185"/>
      <c r="G282" s="186"/>
      <c r="H282" s="186"/>
      <c r="I282" s="25"/>
      <c r="J282" s="25"/>
      <c r="K282" s="25"/>
      <c r="L282" s="25"/>
      <c r="M282" s="25"/>
      <c r="N282" s="25"/>
      <c r="O282" s="25"/>
    </row>
    <row r="283" spans="1:15" ht="54" outlineLevel="2">
      <c r="A283" s="19">
        <v>1157</v>
      </c>
      <c r="B283" s="71">
        <v>12028</v>
      </c>
      <c r="C283" s="332" t="s">
        <v>375</v>
      </c>
      <c r="D283" s="25"/>
      <c r="E283" s="25"/>
      <c r="F283" s="185"/>
      <c r="G283" s="186"/>
      <c r="H283" s="186"/>
      <c r="I283" s="25"/>
      <c r="J283" s="25"/>
      <c r="K283" s="25"/>
      <c r="L283" s="25"/>
      <c r="M283" s="25"/>
      <c r="N283" s="25"/>
      <c r="O283" s="25"/>
    </row>
    <row r="284" spans="1:15" ht="27" outlineLevel="2">
      <c r="A284" s="19">
        <v>1157</v>
      </c>
      <c r="B284" s="71">
        <v>12029</v>
      </c>
      <c r="C284" s="332" t="s">
        <v>376</v>
      </c>
      <c r="D284" s="25"/>
      <c r="E284" s="25"/>
      <c r="F284" s="185"/>
      <c r="G284" s="186"/>
      <c r="H284" s="186"/>
      <c r="I284" s="25"/>
      <c r="J284" s="25"/>
      <c r="K284" s="25"/>
      <c r="L284" s="25"/>
      <c r="M284" s="25"/>
      <c r="N284" s="25"/>
      <c r="O284" s="25"/>
    </row>
    <row r="285" spans="1:15" ht="27" outlineLevel="2">
      <c r="A285" s="19">
        <v>1157</v>
      </c>
      <c r="B285" s="71">
        <v>12030</v>
      </c>
      <c r="C285" s="332" t="s">
        <v>377</v>
      </c>
      <c r="D285" s="25"/>
      <c r="E285" s="25"/>
      <c r="F285" s="185"/>
      <c r="G285" s="186"/>
      <c r="H285" s="186"/>
      <c r="I285" s="25"/>
      <c r="J285" s="25"/>
      <c r="K285" s="25"/>
      <c r="L285" s="25"/>
      <c r="M285" s="25"/>
      <c r="N285" s="25"/>
      <c r="O285" s="25"/>
    </row>
    <row r="286" spans="1:15" outlineLevel="2">
      <c r="A286" s="19">
        <v>1157</v>
      </c>
      <c r="B286" s="71">
        <v>21001</v>
      </c>
      <c r="C286" s="332" t="s">
        <v>378</v>
      </c>
      <c r="D286" s="25"/>
      <c r="E286" s="25"/>
      <c r="F286" s="185"/>
      <c r="G286" s="186"/>
      <c r="H286" s="186"/>
      <c r="I286" s="25"/>
      <c r="J286" s="25"/>
      <c r="K286" s="25"/>
      <c r="L286" s="25"/>
      <c r="M286" s="25"/>
      <c r="N286" s="25"/>
      <c r="O286" s="25"/>
    </row>
    <row r="287" spans="1:15" ht="54" outlineLevel="2">
      <c r="A287" s="19">
        <v>1157</v>
      </c>
      <c r="B287" s="71">
        <v>21002</v>
      </c>
      <c r="C287" s="332" t="s">
        <v>379</v>
      </c>
      <c r="D287" s="25"/>
      <c r="E287" s="25"/>
      <c r="F287" s="185"/>
      <c r="G287" s="186"/>
      <c r="H287" s="186"/>
      <c r="I287" s="25"/>
      <c r="J287" s="25"/>
      <c r="K287" s="25"/>
      <c r="L287" s="25"/>
      <c r="M287" s="25"/>
      <c r="N287" s="25"/>
      <c r="O287" s="25"/>
    </row>
    <row r="288" spans="1:15" outlineLevel="2">
      <c r="A288" s="19">
        <v>1157</v>
      </c>
      <c r="B288" s="71">
        <v>21033</v>
      </c>
      <c r="C288" s="332" t="s">
        <v>380</v>
      </c>
      <c r="D288" s="25"/>
      <c r="E288" s="25"/>
      <c r="F288" s="185"/>
      <c r="G288" s="186"/>
      <c r="H288" s="186"/>
      <c r="I288" s="25"/>
      <c r="J288" s="25"/>
      <c r="K288" s="25"/>
      <c r="L288" s="25"/>
      <c r="M288" s="25"/>
      <c r="N288" s="25"/>
      <c r="O288" s="25"/>
    </row>
    <row r="289" spans="1:15" ht="27" outlineLevel="2">
      <c r="A289" s="19">
        <v>1157</v>
      </c>
      <c r="B289" s="71">
        <v>21038</v>
      </c>
      <c r="C289" s="336" t="s">
        <v>381</v>
      </c>
      <c r="D289" s="80"/>
      <c r="E289" s="80"/>
      <c r="F289" s="204"/>
      <c r="G289" s="186"/>
      <c r="H289" s="186"/>
      <c r="I289" s="25"/>
      <c r="J289" s="25"/>
      <c r="K289" s="25"/>
      <c r="L289" s="25"/>
      <c r="M289" s="25"/>
      <c r="N289" s="25"/>
      <c r="O289" s="25"/>
    </row>
    <row r="290" spans="1:15" ht="27" outlineLevel="2">
      <c r="A290" s="19">
        <v>1157</v>
      </c>
      <c r="B290" s="71">
        <v>21036</v>
      </c>
      <c r="C290" s="332" t="s">
        <v>382</v>
      </c>
      <c r="D290" s="25"/>
      <c r="E290" s="25"/>
      <c r="F290" s="185"/>
      <c r="G290" s="186"/>
      <c r="H290" s="186"/>
      <c r="I290" s="25"/>
      <c r="J290" s="25"/>
      <c r="K290" s="25"/>
      <c r="L290" s="25"/>
      <c r="M290" s="25"/>
      <c r="N290" s="25"/>
      <c r="O290" s="25"/>
    </row>
    <row r="291" spans="1:15" ht="27" outlineLevel="2">
      <c r="A291" s="19">
        <v>1157</v>
      </c>
      <c r="B291" s="71">
        <v>21037</v>
      </c>
      <c r="C291" s="332" t="s">
        <v>383</v>
      </c>
      <c r="D291" s="25"/>
      <c r="E291" s="25"/>
      <c r="F291" s="185"/>
      <c r="G291" s="186"/>
      <c r="H291" s="186"/>
      <c r="I291" s="25"/>
      <c r="J291" s="25"/>
      <c r="K291" s="25"/>
      <c r="L291" s="25"/>
      <c r="M291" s="25"/>
      <c r="N291" s="25"/>
      <c r="O291" s="25"/>
    </row>
    <row r="292" spans="1:15" ht="54" outlineLevel="2">
      <c r="A292" s="19">
        <v>1157</v>
      </c>
      <c r="B292" s="71">
        <v>12031</v>
      </c>
      <c r="C292" s="332" t="s">
        <v>384</v>
      </c>
      <c r="D292" s="25"/>
      <c r="E292" s="25"/>
      <c r="F292" s="185"/>
      <c r="G292" s="186"/>
      <c r="H292" s="186"/>
      <c r="I292" s="25"/>
      <c r="J292" s="25"/>
      <c r="K292" s="25"/>
      <c r="L292" s="25"/>
      <c r="M292" s="25"/>
      <c r="N292" s="25"/>
      <c r="O292" s="25"/>
    </row>
    <row r="293" spans="1:15" ht="40.5" outlineLevel="2">
      <c r="A293" s="19">
        <v>1157</v>
      </c>
      <c r="B293" s="71">
        <v>12032</v>
      </c>
      <c r="C293" s="336" t="s">
        <v>385</v>
      </c>
      <c r="D293" s="25"/>
      <c r="E293" s="25"/>
      <c r="F293" s="185"/>
      <c r="G293" s="186"/>
      <c r="H293" s="186"/>
      <c r="I293" s="25"/>
      <c r="J293" s="25"/>
      <c r="K293" s="25"/>
      <c r="L293" s="25"/>
      <c r="M293" s="25"/>
      <c r="N293" s="25"/>
      <c r="O293" s="25"/>
    </row>
    <row r="294" spans="1:15" ht="27" outlineLevel="2">
      <c r="A294" s="19">
        <v>1157</v>
      </c>
      <c r="B294" s="331">
        <v>21039</v>
      </c>
      <c r="C294" s="336" t="s">
        <v>386</v>
      </c>
      <c r="D294" s="25"/>
      <c r="E294" s="25"/>
      <c r="F294" s="186"/>
      <c r="G294" s="186"/>
      <c r="H294" s="186"/>
      <c r="I294" s="25"/>
      <c r="J294" s="25"/>
      <c r="K294" s="25"/>
      <c r="L294" s="25"/>
      <c r="M294" s="25"/>
      <c r="N294" s="25"/>
      <c r="O294" s="25"/>
    </row>
    <row r="295" spans="1:15" ht="27" outlineLevel="2">
      <c r="A295" s="19">
        <v>1157</v>
      </c>
      <c r="B295" s="331">
        <v>21032</v>
      </c>
      <c r="C295" s="344" t="s">
        <v>387</v>
      </c>
      <c r="D295" s="25"/>
      <c r="E295" s="25"/>
      <c r="F295" s="186"/>
      <c r="G295" s="186"/>
      <c r="H295" s="186"/>
      <c r="I295" s="25"/>
      <c r="J295" s="25"/>
      <c r="K295" s="25"/>
      <c r="L295" s="25"/>
      <c r="M295" s="25"/>
      <c r="N295" s="25"/>
      <c r="O295" s="25"/>
    </row>
    <row r="296" spans="1:15" outlineLevel="2">
      <c r="A296" s="19">
        <v>1157</v>
      </c>
      <c r="B296" s="71">
        <v>21040</v>
      </c>
      <c r="C296" s="344" t="s">
        <v>388</v>
      </c>
      <c r="D296" s="25"/>
      <c r="E296" s="25"/>
      <c r="F296" s="186"/>
      <c r="G296" s="186"/>
      <c r="H296" s="186"/>
      <c r="I296" s="25"/>
      <c r="J296" s="25"/>
      <c r="K296" s="25"/>
      <c r="L296" s="25"/>
      <c r="M296" s="25"/>
      <c r="N296" s="25"/>
      <c r="O296" s="25"/>
    </row>
    <row r="297" spans="1:15" outlineLevel="1" collapsed="1">
      <c r="A297" s="19">
        <v>1167</v>
      </c>
      <c r="B297" s="19"/>
      <c r="C297" s="345" t="s">
        <v>389</v>
      </c>
      <c r="D297" s="42">
        <f>SUM(D298:D299)</f>
        <v>0</v>
      </c>
      <c r="E297" s="42">
        <f t="shared" ref="E297:L297" si="66">SUM(E298:E299)</f>
        <v>0</v>
      </c>
      <c r="F297" s="205">
        <f t="shared" ref="F297:H297" si="67">SUM(F298:F299)</f>
        <v>0</v>
      </c>
      <c r="G297" s="205">
        <f t="shared" si="67"/>
        <v>0</v>
      </c>
      <c r="H297" s="205">
        <f t="shared" si="67"/>
        <v>0</v>
      </c>
      <c r="I297" s="42">
        <f t="shared" si="66"/>
        <v>0</v>
      </c>
      <c r="J297" s="42">
        <f t="shared" si="66"/>
        <v>0</v>
      </c>
      <c r="K297" s="42">
        <f t="shared" si="66"/>
        <v>0</v>
      </c>
      <c r="L297" s="42">
        <f t="shared" si="66"/>
        <v>0</v>
      </c>
      <c r="M297" s="42"/>
      <c r="N297" s="42"/>
      <c r="O297" s="42"/>
    </row>
    <row r="298" spans="1:15" ht="40.5" outlineLevel="2">
      <c r="A298" s="19">
        <v>1167</v>
      </c>
      <c r="B298" s="71">
        <v>11006</v>
      </c>
      <c r="C298" s="332" t="s">
        <v>390</v>
      </c>
      <c r="D298" s="25"/>
      <c r="E298" s="25"/>
      <c r="F298" s="185"/>
      <c r="G298" s="186"/>
      <c r="H298" s="186"/>
      <c r="I298" s="25"/>
      <c r="J298" s="25"/>
      <c r="K298" s="25"/>
      <c r="L298" s="25"/>
      <c r="M298" s="25"/>
      <c r="N298" s="25"/>
      <c r="O298" s="25"/>
    </row>
    <row r="299" spans="1:15" ht="40.5" outlineLevel="2">
      <c r="A299" s="19">
        <v>1167</v>
      </c>
      <c r="B299" s="71">
        <v>32006</v>
      </c>
      <c r="C299" s="332" t="s">
        <v>391</v>
      </c>
      <c r="D299" s="77"/>
      <c r="E299" s="25"/>
      <c r="F299" s="185"/>
      <c r="G299" s="186"/>
      <c r="H299" s="186"/>
      <c r="I299" s="25"/>
      <c r="J299" s="25"/>
      <c r="K299" s="25"/>
      <c r="L299" s="25"/>
      <c r="M299" s="25"/>
      <c r="N299" s="25"/>
      <c r="O299" s="25"/>
    </row>
    <row r="300" spans="1:15" outlineLevel="1" collapsed="1">
      <c r="A300" s="19">
        <v>1171</v>
      </c>
      <c r="B300" s="19"/>
      <c r="C300" s="341" t="s">
        <v>392</v>
      </c>
      <c r="D300" s="21">
        <f>SUM(D301)</f>
        <v>0</v>
      </c>
      <c r="E300" s="21">
        <f t="shared" ref="E300:L300" si="68">SUM(E301)</f>
        <v>0</v>
      </c>
      <c r="F300" s="184">
        <f t="shared" si="68"/>
        <v>0</v>
      </c>
      <c r="G300" s="184">
        <f t="shared" si="68"/>
        <v>0</v>
      </c>
      <c r="H300" s="184">
        <f t="shared" si="68"/>
        <v>0</v>
      </c>
      <c r="I300" s="21">
        <f t="shared" si="68"/>
        <v>0</v>
      </c>
      <c r="J300" s="21">
        <f t="shared" si="68"/>
        <v>0</v>
      </c>
      <c r="K300" s="21">
        <f t="shared" si="68"/>
        <v>0</v>
      </c>
      <c r="L300" s="21">
        <f t="shared" si="68"/>
        <v>0</v>
      </c>
      <c r="M300" s="21"/>
      <c r="N300" s="21"/>
      <c r="O300" s="21"/>
    </row>
    <row r="301" spans="1:15" outlineLevel="2">
      <c r="A301" s="71">
        <v>1171</v>
      </c>
      <c r="B301" s="71">
        <v>11001</v>
      </c>
      <c r="C301" s="332" t="s">
        <v>393</v>
      </c>
      <c r="D301" s="25"/>
      <c r="E301" s="25"/>
      <c r="F301" s="185"/>
      <c r="G301" s="186"/>
      <c r="H301" s="186"/>
      <c r="I301" s="25"/>
      <c r="J301" s="25"/>
      <c r="K301" s="25"/>
      <c r="L301" s="25"/>
      <c r="M301" s="25"/>
      <c r="N301" s="25"/>
      <c r="O301" s="25"/>
    </row>
    <row r="302" spans="1:15" outlineLevel="1" collapsed="1">
      <c r="A302" s="19">
        <v>1176</v>
      </c>
      <c r="B302" s="19"/>
      <c r="C302" s="341" t="s">
        <v>394</v>
      </c>
      <c r="D302" s="21">
        <f>SUM(D303:D306)</f>
        <v>0</v>
      </c>
      <c r="E302" s="21">
        <f t="shared" ref="E302:L302" si="69">SUM(E303:E306)</f>
        <v>0</v>
      </c>
      <c r="F302" s="184">
        <f t="shared" ref="F302:H302" si="70">SUM(F303:F306)</f>
        <v>0</v>
      </c>
      <c r="G302" s="184">
        <f t="shared" si="70"/>
        <v>0</v>
      </c>
      <c r="H302" s="184">
        <f t="shared" si="70"/>
        <v>0</v>
      </c>
      <c r="I302" s="21">
        <f t="shared" si="69"/>
        <v>0</v>
      </c>
      <c r="J302" s="21">
        <f t="shared" si="69"/>
        <v>0</v>
      </c>
      <c r="K302" s="21">
        <f t="shared" si="69"/>
        <v>0</v>
      </c>
      <c r="L302" s="21">
        <f t="shared" si="69"/>
        <v>0</v>
      </c>
      <c r="M302" s="21"/>
      <c r="N302" s="21"/>
      <c r="O302" s="21"/>
    </row>
    <row r="303" spans="1:15" ht="27" outlineLevel="2">
      <c r="A303" s="71">
        <v>1176</v>
      </c>
      <c r="B303" s="71">
        <v>11001</v>
      </c>
      <c r="C303" s="332" t="s">
        <v>395</v>
      </c>
      <c r="D303" s="79"/>
      <c r="E303" s="79"/>
      <c r="F303" s="206"/>
      <c r="G303" s="203"/>
      <c r="H303" s="206"/>
      <c r="I303" s="84"/>
      <c r="J303" s="84"/>
      <c r="K303" s="84"/>
      <c r="L303" s="84"/>
      <c r="M303" s="84"/>
      <c r="N303" s="84"/>
      <c r="O303" s="84"/>
    </row>
    <row r="304" spans="1:15" ht="40.5" outlineLevel="2">
      <c r="A304" s="71">
        <v>1176</v>
      </c>
      <c r="B304" s="71">
        <v>11002</v>
      </c>
      <c r="C304" s="332" t="s">
        <v>396</v>
      </c>
      <c r="D304" s="25"/>
      <c r="E304" s="25"/>
      <c r="F304" s="186"/>
      <c r="G304" s="186"/>
      <c r="H304" s="186"/>
      <c r="I304" s="25"/>
      <c r="J304" s="25"/>
      <c r="K304" s="25"/>
      <c r="L304" s="25"/>
      <c r="M304" s="25"/>
      <c r="N304" s="25"/>
      <c r="O304" s="25"/>
    </row>
    <row r="305" spans="1:15" outlineLevel="2">
      <c r="A305" s="71">
        <v>1176</v>
      </c>
      <c r="B305" s="71">
        <v>11005</v>
      </c>
      <c r="C305" s="332" t="s">
        <v>397</v>
      </c>
      <c r="D305" s="73"/>
      <c r="E305" s="73"/>
      <c r="F305" s="186"/>
      <c r="G305" s="186"/>
      <c r="H305" s="186"/>
      <c r="I305" s="25"/>
      <c r="J305" s="25"/>
      <c r="K305" s="25"/>
      <c r="L305" s="25"/>
      <c r="M305" s="25"/>
      <c r="N305" s="25"/>
      <c r="O305" s="25"/>
    </row>
    <row r="306" spans="1:15" ht="27" outlineLevel="2">
      <c r="A306" s="71">
        <v>1176</v>
      </c>
      <c r="B306" s="71">
        <v>31001</v>
      </c>
      <c r="C306" s="332" t="s">
        <v>398</v>
      </c>
      <c r="D306" s="73"/>
      <c r="E306" s="73"/>
      <c r="F306" s="202"/>
      <c r="G306" s="193"/>
      <c r="H306" s="185"/>
      <c r="I306" s="25"/>
      <c r="J306" s="25"/>
      <c r="K306" s="25"/>
      <c r="L306" s="25"/>
      <c r="M306" s="25"/>
      <c r="N306" s="25"/>
      <c r="O306" s="25"/>
    </row>
    <row r="307" spans="1:15" outlineLevel="1" collapsed="1">
      <c r="A307" s="19">
        <v>1212</v>
      </c>
      <c r="B307" s="19"/>
      <c r="C307" s="341" t="s">
        <v>403</v>
      </c>
      <c r="D307" s="21">
        <f>SUM(D308:D316)</f>
        <v>0</v>
      </c>
      <c r="E307" s="21">
        <f>SUM(E308:E316)</f>
        <v>0</v>
      </c>
      <c r="F307" s="184">
        <f t="shared" ref="F307:H307" si="71">SUM(F308:F316)</f>
        <v>0</v>
      </c>
      <c r="G307" s="184">
        <f t="shared" si="71"/>
        <v>0</v>
      </c>
      <c r="H307" s="184">
        <f t="shared" si="71"/>
        <v>0</v>
      </c>
      <c r="I307" s="21">
        <f>SUM(I308:I316)</f>
        <v>0</v>
      </c>
      <c r="J307" s="21">
        <f>SUM(J308:J316)</f>
        <v>0</v>
      </c>
      <c r="K307" s="21">
        <f>SUM(K308:K316)</f>
        <v>0</v>
      </c>
      <c r="L307" s="21">
        <f>SUM(L308:L316)</f>
        <v>0</v>
      </c>
      <c r="M307" s="21"/>
      <c r="N307" s="21"/>
      <c r="O307" s="21"/>
    </row>
    <row r="308" spans="1:15" outlineLevel="2">
      <c r="A308" s="71">
        <v>1212</v>
      </c>
      <c r="B308" s="75">
        <v>12025</v>
      </c>
      <c r="C308" s="332" t="s">
        <v>404</v>
      </c>
      <c r="D308" s="25"/>
      <c r="E308" s="25"/>
      <c r="F308" s="185"/>
      <c r="G308" s="186"/>
      <c r="H308" s="186"/>
      <c r="I308" s="25"/>
      <c r="J308" s="25"/>
      <c r="K308" s="25"/>
      <c r="L308" s="25"/>
      <c r="M308" s="25"/>
      <c r="N308" s="25"/>
      <c r="O308" s="25"/>
    </row>
    <row r="309" spans="1:15" outlineLevel="2">
      <c r="A309" s="71">
        <v>1212</v>
      </c>
      <c r="B309" s="71">
        <v>12002</v>
      </c>
      <c r="C309" s="332" t="s">
        <v>405</v>
      </c>
      <c r="D309" s="25"/>
      <c r="E309" s="25"/>
      <c r="F309" s="185"/>
      <c r="G309" s="186"/>
      <c r="H309" s="186"/>
      <c r="I309" s="25"/>
      <c r="J309" s="25"/>
      <c r="K309" s="25"/>
      <c r="L309" s="25"/>
      <c r="M309" s="25"/>
      <c r="N309" s="25"/>
      <c r="O309" s="25"/>
    </row>
    <row r="310" spans="1:15" ht="14.25" customHeight="1" outlineLevel="2">
      <c r="A310" s="71">
        <v>1212</v>
      </c>
      <c r="B310" s="71">
        <v>12003</v>
      </c>
      <c r="C310" s="332" t="s">
        <v>406</v>
      </c>
      <c r="D310" s="25"/>
      <c r="E310" s="25"/>
      <c r="F310" s="185"/>
      <c r="G310" s="186"/>
      <c r="H310" s="186"/>
      <c r="I310" s="25"/>
      <c r="J310" s="25"/>
      <c r="K310" s="25"/>
      <c r="L310" s="25"/>
      <c r="M310" s="25"/>
      <c r="N310" s="25"/>
      <c r="O310" s="25"/>
    </row>
    <row r="311" spans="1:15" ht="40.5" outlineLevel="2">
      <c r="A311" s="71">
        <v>1212</v>
      </c>
      <c r="B311" s="71">
        <v>12004</v>
      </c>
      <c r="C311" s="332" t="s">
        <v>407</v>
      </c>
      <c r="D311" s="25"/>
      <c r="E311" s="25"/>
      <c r="F311" s="185"/>
      <c r="G311" s="186"/>
      <c r="H311" s="186"/>
      <c r="I311" s="25"/>
      <c r="J311" s="25"/>
      <c r="K311" s="25"/>
      <c r="L311" s="25"/>
      <c r="M311" s="25"/>
      <c r="N311" s="25"/>
      <c r="O311" s="25"/>
    </row>
    <row r="312" spans="1:15" ht="27" outlineLevel="2">
      <c r="A312" s="71">
        <v>1212</v>
      </c>
      <c r="B312" s="71">
        <v>12007</v>
      </c>
      <c r="C312" s="332" t="s">
        <v>408</v>
      </c>
      <c r="D312" s="25"/>
      <c r="E312" s="25"/>
      <c r="F312" s="185"/>
      <c r="G312" s="186"/>
      <c r="H312" s="186"/>
      <c r="I312" s="25"/>
      <c r="J312" s="25"/>
      <c r="K312" s="25"/>
      <c r="L312" s="25"/>
      <c r="M312" s="25"/>
      <c r="N312" s="25"/>
      <c r="O312" s="25"/>
    </row>
    <row r="313" spans="1:15" ht="27" outlineLevel="2">
      <c r="A313" s="71">
        <v>1212</v>
      </c>
      <c r="B313" s="71">
        <v>12026</v>
      </c>
      <c r="C313" s="332" t="s">
        <v>409</v>
      </c>
      <c r="D313" s="25"/>
      <c r="E313" s="25"/>
      <c r="F313" s="185"/>
      <c r="G313" s="186"/>
      <c r="H313" s="185"/>
      <c r="I313" s="25"/>
      <c r="J313" s="25"/>
      <c r="K313" s="25"/>
      <c r="L313" s="25"/>
      <c r="M313" s="25"/>
      <c r="N313" s="25"/>
      <c r="O313" s="25"/>
    </row>
    <row r="314" spans="1:15" ht="27" outlineLevel="2">
      <c r="A314" s="71">
        <v>1212</v>
      </c>
      <c r="B314" s="71">
        <v>12027</v>
      </c>
      <c r="C314" s="332" t="s">
        <v>410</v>
      </c>
      <c r="D314" s="25"/>
      <c r="E314" s="25"/>
      <c r="F314" s="186"/>
      <c r="G314" s="186"/>
      <c r="H314" s="186"/>
      <c r="I314" s="25"/>
      <c r="J314" s="25"/>
      <c r="K314" s="25"/>
      <c r="L314" s="25"/>
      <c r="M314" s="25"/>
      <c r="N314" s="25"/>
      <c r="O314" s="25"/>
    </row>
    <row r="315" spans="1:15" ht="27" outlineLevel="2">
      <c r="A315" s="71">
        <v>1212</v>
      </c>
      <c r="B315" s="71">
        <v>12028</v>
      </c>
      <c r="C315" s="332" t="s">
        <v>411</v>
      </c>
      <c r="D315" s="25"/>
      <c r="E315" s="25"/>
      <c r="F315" s="185"/>
      <c r="G315" s="186"/>
      <c r="H315" s="186"/>
      <c r="I315" s="25"/>
      <c r="J315" s="25"/>
      <c r="K315" s="25"/>
      <c r="L315" s="25"/>
      <c r="M315" s="25"/>
      <c r="N315" s="25"/>
      <c r="O315" s="25"/>
    </row>
    <row r="316" spans="1:15" ht="27" outlineLevel="2">
      <c r="A316" s="71">
        <v>1212</v>
      </c>
      <c r="B316" s="71">
        <v>12031</v>
      </c>
      <c r="C316" s="332" t="s">
        <v>412</v>
      </c>
      <c r="D316" s="25"/>
      <c r="E316" s="25"/>
      <c r="F316" s="186"/>
      <c r="G316" s="186"/>
      <c r="H316" s="186"/>
      <c r="I316" s="25"/>
      <c r="J316" s="25"/>
      <c r="K316" s="25"/>
      <c r="L316" s="25"/>
      <c r="M316" s="25"/>
      <c r="N316" s="25"/>
      <c r="O316" s="25"/>
    </row>
    <row r="317" spans="1:15" outlineLevel="2">
      <c r="A317" s="19">
        <v>1232</v>
      </c>
      <c r="B317" s="71"/>
      <c r="C317" s="346"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c r="A318" s="71">
        <v>1232</v>
      </c>
      <c r="B318" s="71">
        <v>11001</v>
      </c>
      <c r="C318" s="332" t="s">
        <v>414</v>
      </c>
      <c r="D318" s="25"/>
      <c r="E318" s="25"/>
      <c r="F318" s="185"/>
      <c r="G318" s="186"/>
      <c r="H318" s="186"/>
      <c r="I318" s="25"/>
      <c r="J318" s="25"/>
      <c r="K318" s="25"/>
      <c r="L318" s="25"/>
      <c r="M318" s="25"/>
      <c r="N318" s="25"/>
      <c r="O318" s="25"/>
    </row>
    <row r="319" spans="1:15" ht="54" outlineLevel="2">
      <c r="A319" s="71">
        <v>1232</v>
      </c>
      <c r="B319" s="71">
        <v>12001</v>
      </c>
      <c r="C319" s="332" t="s">
        <v>415</v>
      </c>
      <c r="D319" s="25"/>
      <c r="E319" s="25"/>
      <c r="F319" s="185"/>
      <c r="G319" s="186"/>
      <c r="H319" s="186"/>
      <c r="I319" s="25"/>
      <c r="J319" s="25"/>
      <c r="K319" s="25"/>
      <c r="L319" s="25"/>
      <c r="M319" s="25"/>
      <c r="N319" s="25"/>
      <c r="O319" s="25"/>
    </row>
    <row r="320" spans="1:15" ht="27" outlineLevel="2">
      <c r="A320" s="71">
        <v>1232</v>
      </c>
      <c r="B320" s="71">
        <v>12002</v>
      </c>
      <c r="C320" s="332" t="s">
        <v>416</v>
      </c>
      <c r="D320" s="25"/>
      <c r="E320" s="25"/>
      <c r="F320" s="185"/>
      <c r="G320" s="186"/>
      <c r="H320" s="186"/>
      <c r="I320" s="25"/>
      <c r="J320" s="25"/>
      <c r="K320" s="25"/>
      <c r="L320" s="25"/>
      <c r="M320" s="25"/>
      <c r="N320" s="25"/>
      <c r="O320" s="25"/>
    </row>
    <row r="321" spans="1:15" ht="54" outlineLevel="2">
      <c r="A321" s="71">
        <v>1232</v>
      </c>
      <c r="B321" s="71">
        <v>12003</v>
      </c>
      <c r="C321" s="332" t="s">
        <v>417</v>
      </c>
      <c r="D321" s="25"/>
      <c r="E321" s="25"/>
      <c r="F321" s="185"/>
      <c r="G321" s="186"/>
      <c r="H321" s="186"/>
      <c r="I321" s="25"/>
      <c r="J321" s="25"/>
      <c r="K321" s="25"/>
      <c r="L321" s="25"/>
      <c r="M321" s="25"/>
      <c r="N321" s="25"/>
      <c r="O321" s="25"/>
    </row>
    <row r="322" spans="1:15" ht="40.5" outlineLevel="2">
      <c r="A322" s="71">
        <v>1232</v>
      </c>
      <c r="B322" s="71">
        <v>32001</v>
      </c>
      <c r="C322" s="332" t="s">
        <v>418</v>
      </c>
      <c r="D322" s="25"/>
      <c r="E322" s="25"/>
      <c r="F322" s="185"/>
      <c r="G322" s="186"/>
      <c r="H322" s="186"/>
      <c r="I322" s="25"/>
      <c r="J322" s="25"/>
      <c r="K322" s="25"/>
      <c r="L322" s="25"/>
      <c r="M322" s="25"/>
      <c r="N322" s="25"/>
      <c r="O322" s="25"/>
    </row>
    <row r="323" spans="1:15" outlineLevel="1">
      <c r="A323" s="72">
        <v>9999</v>
      </c>
      <c r="B323" s="71"/>
      <c r="C323" s="332" t="s">
        <v>104</v>
      </c>
      <c r="D323" s="77"/>
      <c r="E323" s="85"/>
      <c r="F323" s="185"/>
      <c r="G323" s="186"/>
      <c r="H323" s="186"/>
      <c r="I323" s="25"/>
      <c r="J323" s="25"/>
      <c r="K323" s="25"/>
      <c r="L323" s="25"/>
      <c r="M323" s="25"/>
      <c r="N323" s="25"/>
      <c r="O323" s="25"/>
    </row>
    <row r="324" spans="1:15">
      <c r="A324" s="26" t="s">
        <v>0</v>
      </c>
      <c r="B324" s="26"/>
      <c r="C324" s="342" t="s">
        <v>419</v>
      </c>
      <c r="D324" s="27">
        <f>D325+D331+D345+D350+D356+D359+D363+D367+D373+D375+D382+D391+D395</f>
        <v>0</v>
      </c>
      <c r="E324" s="27">
        <f>E325+E331+E345+E350+E356+E359+E363+E367+E373+E375+E382+E391+E395</f>
        <v>0</v>
      </c>
      <c r="F324" s="187">
        <f t="shared" ref="F324:H324" si="73">F325+F331+F345+F350+F356+F359+F363+F367+F373+F375+F382+F391+F395</f>
        <v>0</v>
      </c>
      <c r="G324" s="187">
        <f t="shared" si="73"/>
        <v>0</v>
      </c>
      <c r="H324" s="187">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c r="A325" s="19">
        <v>1003</v>
      </c>
      <c r="B325" s="23"/>
      <c r="C325" s="341" t="s">
        <v>420</v>
      </c>
      <c r="D325" s="21">
        <f>SUM(D326:D330)</f>
        <v>0</v>
      </c>
      <c r="E325" s="21">
        <f>SUM(E326:E330)</f>
        <v>0</v>
      </c>
      <c r="F325" s="184">
        <f t="shared" ref="F325:H325" si="74">SUM(F326:F330)</f>
        <v>0</v>
      </c>
      <c r="G325" s="184">
        <f t="shared" si="74"/>
        <v>0</v>
      </c>
      <c r="H325" s="184">
        <f t="shared" si="74"/>
        <v>0</v>
      </c>
      <c r="I325" s="21">
        <f>SUM(I326:I330)</f>
        <v>0</v>
      </c>
      <c r="J325" s="21">
        <f>SUM(J326:J330)</f>
        <v>0</v>
      </c>
      <c r="K325" s="21">
        <f>SUM(K326:K330)</f>
        <v>0</v>
      </c>
      <c r="L325" s="21">
        <f>SUM(L326:L330)</f>
        <v>0</v>
      </c>
      <c r="M325" s="21"/>
      <c r="N325" s="21"/>
      <c r="O325" s="21"/>
    </row>
    <row r="326" spans="1:15" s="44" customFormat="1" ht="27" outlineLevel="2">
      <c r="A326" s="71">
        <v>1003</v>
      </c>
      <c r="B326" s="71">
        <v>11001</v>
      </c>
      <c r="C326" s="332" t="s">
        <v>421</v>
      </c>
      <c r="D326" s="25"/>
      <c r="E326" s="25"/>
      <c r="F326" s="185"/>
      <c r="G326" s="186"/>
      <c r="H326" s="186"/>
      <c r="I326" s="25"/>
      <c r="J326" s="25"/>
      <c r="K326" s="25"/>
      <c r="L326" s="25"/>
      <c r="M326" s="25"/>
      <c r="N326" s="25"/>
      <c r="O326" s="25"/>
    </row>
    <row r="327" spans="1:15" s="44" customFormat="1" outlineLevel="2">
      <c r="A327" s="71">
        <v>1003</v>
      </c>
      <c r="B327" s="71">
        <v>11002</v>
      </c>
      <c r="C327" s="332" t="s">
        <v>422</v>
      </c>
      <c r="D327" s="25"/>
      <c r="E327" s="25"/>
      <c r="F327" s="185"/>
      <c r="G327" s="186"/>
      <c r="H327" s="186"/>
      <c r="I327" s="25"/>
      <c r="J327" s="25"/>
      <c r="K327" s="25"/>
      <c r="L327" s="25"/>
      <c r="M327" s="25"/>
      <c r="N327" s="25"/>
      <c r="O327" s="25"/>
    </row>
    <row r="328" spans="1:15" s="44" customFormat="1" outlineLevel="2">
      <c r="A328" s="71">
        <v>1003</v>
      </c>
      <c r="B328" s="71">
        <v>11003</v>
      </c>
      <c r="C328" s="332" t="s">
        <v>423</v>
      </c>
      <c r="D328" s="25"/>
      <c r="E328" s="25"/>
      <c r="F328" s="185"/>
      <c r="G328" s="186"/>
      <c r="H328" s="186"/>
      <c r="I328" s="25"/>
      <c r="J328" s="25"/>
      <c r="K328" s="25"/>
      <c r="L328" s="25"/>
      <c r="M328" s="25"/>
      <c r="N328" s="25"/>
      <c r="O328" s="25"/>
    </row>
    <row r="329" spans="1:15" s="44" customFormat="1" outlineLevel="2">
      <c r="A329" s="71">
        <v>1003</v>
      </c>
      <c r="B329" s="71">
        <v>11005</v>
      </c>
      <c r="C329" s="332" t="s">
        <v>424</v>
      </c>
      <c r="D329" s="25"/>
      <c r="E329" s="25"/>
      <c r="F329" s="185"/>
      <c r="G329" s="186"/>
      <c r="H329" s="186"/>
      <c r="I329" s="25"/>
      <c r="J329" s="25"/>
      <c r="K329" s="25"/>
      <c r="L329" s="25"/>
      <c r="M329" s="25"/>
      <c r="N329" s="25"/>
      <c r="O329" s="25"/>
    </row>
    <row r="330" spans="1:15" s="44" customFormat="1" ht="40.5" outlineLevel="2">
      <c r="A330" s="71">
        <v>1003</v>
      </c>
      <c r="B330" s="71">
        <v>11006</v>
      </c>
      <c r="C330" s="332" t="s">
        <v>425</v>
      </c>
      <c r="D330" s="25"/>
      <c r="E330" s="25"/>
      <c r="F330" s="185"/>
      <c r="G330" s="186"/>
      <c r="H330" s="186"/>
      <c r="I330" s="25"/>
      <c r="J330" s="25"/>
      <c r="K330" s="25"/>
      <c r="L330" s="25"/>
      <c r="M330" s="25"/>
      <c r="N330" s="25"/>
      <c r="O330" s="25"/>
    </row>
    <row r="331" spans="1:15" ht="27" outlineLevel="1" collapsed="1">
      <c r="A331" s="38">
        <v>1053</v>
      </c>
      <c r="B331" s="19"/>
      <c r="C331" s="343" t="s">
        <v>426</v>
      </c>
      <c r="D331" s="32">
        <f>SUM(D332:D344)</f>
        <v>0</v>
      </c>
      <c r="E331" s="32">
        <f>SUM(E332:E344)</f>
        <v>0</v>
      </c>
      <c r="F331" s="188">
        <f t="shared" ref="F331:H331" si="75">SUM(F332:F344)</f>
        <v>0</v>
      </c>
      <c r="G331" s="188">
        <f t="shared" si="75"/>
        <v>0</v>
      </c>
      <c r="H331" s="188">
        <f t="shared" si="75"/>
        <v>0</v>
      </c>
      <c r="I331" s="32">
        <f>SUM(I332:I344)</f>
        <v>0</v>
      </c>
      <c r="J331" s="32">
        <f>SUM(J332:J344)</f>
        <v>0</v>
      </c>
      <c r="K331" s="32">
        <f>SUM(K332:K344)</f>
        <v>0</v>
      </c>
      <c r="L331" s="32">
        <f>SUM(L332:L344)</f>
        <v>0</v>
      </c>
      <c r="M331" s="32"/>
      <c r="N331" s="32"/>
      <c r="O331" s="32"/>
    </row>
    <row r="332" spans="1:15" ht="40.5" outlineLevel="2">
      <c r="A332" s="38">
        <v>1053</v>
      </c>
      <c r="B332" s="71">
        <v>11004</v>
      </c>
      <c r="C332" s="332" t="s">
        <v>427</v>
      </c>
      <c r="D332" s="25"/>
      <c r="E332" s="25"/>
      <c r="F332" s="185"/>
      <c r="G332" s="186"/>
      <c r="H332" s="186"/>
      <c r="I332" s="25"/>
      <c r="J332" s="25"/>
      <c r="K332" s="25"/>
      <c r="L332" s="25"/>
      <c r="M332" s="25"/>
      <c r="N332" s="25"/>
      <c r="O332" s="25"/>
    </row>
    <row r="333" spans="1:15" ht="54" outlineLevel="2">
      <c r="A333" s="38">
        <v>1053</v>
      </c>
      <c r="B333" s="71">
        <v>11005</v>
      </c>
      <c r="C333" s="332" t="s">
        <v>428</v>
      </c>
      <c r="D333" s="25"/>
      <c r="E333" s="25"/>
      <c r="F333" s="185"/>
      <c r="G333" s="186"/>
      <c r="H333" s="186"/>
      <c r="I333" s="25"/>
      <c r="J333" s="25"/>
      <c r="K333" s="25"/>
      <c r="L333" s="25"/>
      <c r="M333" s="25"/>
      <c r="N333" s="25"/>
      <c r="O333" s="25"/>
    </row>
    <row r="334" spans="1:15" ht="40.5" outlineLevel="2">
      <c r="A334" s="38">
        <v>1053</v>
      </c>
      <c r="B334" s="71">
        <v>11006</v>
      </c>
      <c r="C334" s="332" t="s">
        <v>429</v>
      </c>
      <c r="D334" s="25"/>
      <c r="E334" s="25"/>
      <c r="F334" s="185"/>
      <c r="G334" s="186"/>
      <c r="H334" s="186"/>
      <c r="I334" s="25"/>
      <c r="J334" s="25"/>
      <c r="K334" s="25"/>
      <c r="L334" s="25"/>
      <c r="M334" s="25"/>
      <c r="N334" s="25"/>
      <c r="O334" s="25"/>
    </row>
    <row r="335" spans="1:15" ht="40.5" outlineLevel="2">
      <c r="A335" s="38">
        <v>1053</v>
      </c>
      <c r="B335" s="71">
        <v>11008</v>
      </c>
      <c r="C335" s="332" t="s">
        <v>430</v>
      </c>
      <c r="D335" s="25"/>
      <c r="E335" s="25"/>
      <c r="F335" s="185"/>
      <c r="G335" s="186"/>
      <c r="H335" s="186"/>
      <c r="I335" s="25"/>
      <c r="J335" s="25"/>
      <c r="K335" s="25"/>
      <c r="L335" s="25"/>
      <c r="M335" s="25"/>
      <c r="N335" s="25"/>
      <c r="O335" s="25"/>
    </row>
    <row r="336" spans="1:15" ht="40.5" outlineLevel="2">
      <c r="A336" s="38">
        <v>1053</v>
      </c>
      <c r="B336" s="71">
        <v>11009</v>
      </c>
      <c r="C336" s="332" t="s">
        <v>431</v>
      </c>
      <c r="D336" s="25"/>
      <c r="E336" s="25"/>
      <c r="F336" s="185"/>
      <c r="G336" s="186"/>
      <c r="H336" s="186"/>
      <c r="I336" s="25"/>
      <c r="J336" s="25"/>
      <c r="K336" s="25"/>
      <c r="L336" s="25"/>
      <c r="M336" s="25"/>
      <c r="N336" s="25"/>
      <c r="O336" s="25"/>
    </row>
    <row r="337" spans="1:15" ht="54" outlineLevel="2">
      <c r="A337" s="38">
        <v>1053</v>
      </c>
      <c r="B337" s="71">
        <v>11011</v>
      </c>
      <c r="C337" s="332" t="s">
        <v>432</v>
      </c>
      <c r="D337" s="25"/>
      <c r="E337" s="25"/>
      <c r="F337" s="185"/>
      <c r="G337" s="186"/>
      <c r="H337" s="186"/>
      <c r="I337" s="25"/>
      <c r="J337" s="25"/>
      <c r="K337" s="25"/>
      <c r="L337" s="25"/>
      <c r="M337" s="25"/>
      <c r="N337" s="25"/>
      <c r="O337" s="25"/>
    </row>
    <row r="338" spans="1:15" ht="40.5" outlineLevel="2">
      <c r="A338" s="38">
        <v>1053</v>
      </c>
      <c r="B338" s="71">
        <v>11014</v>
      </c>
      <c r="C338" s="332" t="s">
        <v>433</v>
      </c>
      <c r="D338" s="25"/>
      <c r="E338" s="25"/>
      <c r="F338" s="185"/>
      <c r="G338" s="186"/>
      <c r="H338" s="186"/>
      <c r="I338" s="25"/>
      <c r="J338" s="25"/>
      <c r="K338" s="25"/>
      <c r="L338" s="25"/>
      <c r="M338" s="25"/>
      <c r="N338" s="25"/>
      <c r="O338" s="25"/>
    </row>
    <row r="339" spans="1:15" ht="40.5" outlineLevel="2">
      <c r="A339" s="38">
        <v>1053</v>
      </c>
      <c r="B339" s="71">
        <v>11015</v>
      </c>
      <c r="C339" s="332" t="s">
        <v>434</v>
      </c>
      <c r="D339" s="25"/>
      <c r="E339" s="25"/>
      <c r="F339" s="185"/>
      <c r="G339" s="186"/>
      <c r="H339" s="186"/>
      <c r="I339" s="25"/>
      <c r="J339" s="25"/>
      <c r="K339" s="25"/>
      <c r="L339" s="25"/>
      <c r="M339" s="25"/>
      <c r="N339" s="25"/>
      <c r="O339" s="25"/>
    </row>
    <row r="340" spans="1:15" ht="54" outlineLevel="2">
      <c r="A340" s="38">
        <v>1053</v>
      </c>
      <c r="B340" s="71">
        <v>11017</v>
      </c>
      <c r="C340" s="332" t="s">
        <v>435</v>
      </c>
      <c r="D340" s="25"/>
      <c r="E340" s="25"/>
      <c r="F340" s="185"/>
      <c r="G340" s="186"/>
      <c r="H340" s="186"/>
      <c r="I340" s="25"/>
      <c r="J340" s="25"/>
      <c r="K340" s="25"/>
      <c r="L340" s="25"/>
      <c r="M340" s="25"/>
      <c r="N340" s="25"/>
      <c r="O340" s="25"/>
    </row>
    <row r="341" spans="1:15" ht="67.5" outlineLevel="2">
      <c r="A341" s="38">
        <v>1053</v>
      </c>
      <c r="B341" s="71">
        <v>32001</v>
      </c>
      <c r="C341" s="332" t="s">
        <v>436</v>
      </c>
      <c r="D341" s="25"/>
      <c r="E341" s="25"/>
      <c r="F341" s="185"/>
      <c r="G341" s="186"/>
      <c r="H341" s="186"/>
      <c r="I341" s="25"/>
      <c r="J341" s="25"/>
      <c r="K341" s="25"/>
      <c r="L341" s="25"/>
      <c r="M341" s="25"/>
      <c r="N341" s="25"/>
      <c r="O341" s="25"/>
    </row>
    <row r="342" spans="1:15" ht="54" outlineLevel="2">
      <c r="A342" s="38">
        <v>1053</v>
      </c>
      <c r="B342" s="71">
        <v>32004</v>
      </c>
      <c r="C342" s="332" t="s">
        <v>437</v>
      </c>
      <c r="D342" s="25"/>
      <c r="E342" s="25"/>
      <c r="F342" s="185"/>
      <c r="G342" s="186"/>
      <c r="H342" s="186"/>
      <c r="I342" s="25"/>
      <c r="J342" s="25"/>
      <c r="K342" s="25"/>
      <c r="L342" s="25"/>
      <c r="M342" s="25"/>
      <c r="N342" s="25"/>
      <c r="O342" s="25"/>
    </row>
    <row r="343" spans="1:15" ht="40.5" outlineLevel="2">
      <c r="A343" s="38">
        <v>1053</v>
      </c>
      <c r="B343" s="71">
        <v>32005</v>
      </c>
      <c r="C343" s="332" t="s">
        <v>438</v>
      </c>
      <c r="D343" s="25"/>
      <c r="E343" s="25"/>
      <c r="F343" s="185"/>
      <c r="G343" s="186"/>
      <c r="H343" s="186"/>
      <c r="I343" s="25"/>
      <c r="J343" s="25"/>
      <c r="K343" s="25"/>
      <c r="L343" s="25"/>
      <c r="M343" s="25"/>
      <c r="N343" s="25"/>
      <c r="O343" s="25"/>
    </row>
    <row r="344" spans="1:15" ht="67.5" outlineLevel="2">
      <c r="A344" s="38">
        <v>1053</v>
      </c>
      <c r="B344" s="71">
        <v>32007</v>
      </c>
      <c r="C344" s="332" t="s">
        <v>439</v>
      </c>
      <c r="D344" s="25"/>
      <c r="E344" s="25"/>
      <c r="F344" s="185"/>
      <c r="G344" s="186"/>
      <c r="H344" s="186"/>
      <c r="I344" s="25"/>
      <c r="J344" s="25"/>
      <c r="K344" s="25"/>
      <c r="L344" s="25"/>
      <c r="M344" s="25"/>
      <c r="N344" s="25"/>
      <c r="O344" s="25"/>
    </row>
    <row r="345" spans="1:15" outlineLevel="1">
      <c r="A345" s="19">
        <v>1099</v>
      </c>
      <c r="B345" s="19"/>
      <c r="C345" s="341" t="s">
        <v>440</v>
      </c>
      <c r="D345" s="21">
        <f>SUM(D346:D349)</f>
        <v>0</v>
      </c>
      <c r="E345" s="21">
        <f>SUM(E346:E349)</f>
        <v>0</v>
      </c>
      <c r="F345" s="184">
        <f t="shared" ref="F345:H345" si="76">SUM(F346:F349)</f>
        <v>0</v>
      </c>
      <c r="G345" s="184">
        <f t="shared" si="76"/>
        <v>0</v>
      </c>
      <c r="H345" s="184">
        <f t="shared" si="76"/>
        <v>0</v>
      </c>
      <c r="I345" s="21">
        <f>SUM(I346:I349)</f>
        <v>0</v>
      </c>
      <c r="J345" s="21">
        <f>SUM(J346:J349)</f>
        <v>0</v>
      </c>
      <c r="K345" s="21">
        <f>SUM(K346:K349)</f>
        <v>0</v>
      </c>
      <c r="L345" s="21">
        <f>SUM(L346:L349)</f>
        <v>0</v>
      </c>
      <c r="M345" s="21"/>
      <c r="N345" s="21"/>
      <c r="O345" s="21"/>
    </row>
    <row r="346" spans="1:15" ht="27" outlineLevel="2">
      <c r="A346" s="71">
        <v>1099</v>
      </c>
      <c r="B346" s="71">
        <v>11001</v>
      </c>
      <c r="C346" s="332" t="s">
        <v>441</v>
      </c>
      <c r="D346" s="25"/>
      <c r="E346" s="25"/>
      <c r="F346" s="185"/>
      <c r="G346" s="186"/>
      <c r="H346" s="186"/>
      <c r="I346" s="25"/>
      <c r="J346" s="25"/>
      <c r="K346" s="25"/>
      <c r="L346" s="25"/>
      <c r="M346" s="25"/>
      <c r="N346" s="25"/>
      <c r="O346" s="25"/>
    </row>
    <row r="347" spans="1:15" ht="54" outlineLevel="2">
      <c r="A347" s="71">
        <v>1099</v>
      </c>
      <c r="B347" s="71">
        <v>11004</v>
      </c>
      <c r="C347" s="332" t="s">
        <v>442</v>
      </c>
      <c r="D347" s="25"/>
      <c r="E347" s="25"/>
      <c r="F347" s="185"/>
      <c r="G347" s="186"/>
      <c r="H347" s="186"/>
      <c r="I347" s="25"/>
      <c r="J347" s="25"/>
      <c r="K347" s="25"/>
      <c r="L347" s="25"/>
      <c r="M347" s="25"/>
      <c r="N347" s="25"/>
      <c r="O347" s="25"/>
    </row>
    <row r="348" spans="1:15" outlineLevel="2">
      <c r="A348" s="71">
        <v>1099</v>
      </c>
      <c r="B348" s="71">
        <v>11006</v>
      </c>
      <c r="C348" s="332" t="s">
        <v>443</v>
      </c>
      <c r="D348" s="25"/>
      <c r="E348" s="25"/>
      <c r="F348" s="185"/>
      <c r="G348" s="186"/>
      <c r="H348" s="186"/>
      <c r="I348" s="25"/>
      <c r="J348" s="25"/>
      <c r="K348" s="25"/>
      <c r="L348" s="25"/>
      <c r="M348" s="25"/>
      <c r="N348" s="25"/>
      <c r="O348" s="25"/>
    </row>
    <row r="349" spans="1:15" ht="27" outlineLevel="2">
      <c r="A349" s="71">
        <v>1099</v>
      </c>
      <c r="B349" s="71">
        <v>12001</v>
      </c>
      <c r="C349" s="332" t="s">
        <v>444</v>
      </c>
      <c r="D349" s="25"/>
      <c r="E349" s="25"/>
      <c r="F349" s="185"/>
      <c r="G349" s="186"/>
      <c r="H349" s="186"/>
      <c r="I349" s="25"/>
      <c r="J349" s="25"/>
      <c r="K349" s="25"/>
      <c r="L349" s="25"/>
      <c r="M349" s="25"/>
      <c r="N349" s="25"/>
      <c r="O349" s="25"/>
    </row>
    <row r="350" spans="1:15" ht="27" outlineLevel="1">
      <c r="A350" s="19">
        <v>1126</v>
      </c>
      <c r="B350" s="19"/>
      <c r="C350" s="345" t="s">
        <v>445</v>
      </c>
      <c r="D350" s="42">
        <f>SUM(D351:D355)</f>
        <v>0</v>
      </c>
      <c r="E350" s="42">
        <f>SUM(E351:E355)</f>
        <v>0</v>
      </c>
      <c r="F350" s="205">
        <f t="shared" ref="F350:H350" si="77">SUM(F351:F355)</f>
        <v>0</v>
      </c>
      <c r="G350" s="205">
        <f t="shared" si="77"/>
        <v>0</v>
      </c>
      <c r="H350" s="205">
        <f t="shared" si="77"/>
        <v>0</v>
      </c>
      <c r="I350" s="42">
        <f>SUM(I351:I355)</f>
        <v>0</v>
      </c>
      <c r="J350" s="42">
        <f>SUM(J351:J355)</f>
        <v>0</v>
      </c>
      <c r="K350" s="42">
        <f>SUM(K351:K355)</f>
        <v>0</v>
      </c>
      <c r="L350" s="42">
        <f>SUM(L351:L355)</f>
        <v>0</v>
      </c>
      <c r="M350" s="42"/>
      <c r="N350" s="42"/>
      <c r="O350" s="42"/>
    </row>
    <row r="351" spans="1:15" s="44" customFormat="1" ht="27" outlineLevel="2">
      <c r="A351" s="71">
        <v>1126</v>
      </c>
      <c r="B351" s="71">
        <v>11001</v>
      </c>
      <c r="C351" s="332" t="s">
        <v>446</v>
      </c>
      <c r="D351" s="79"/>
      <c r="E351" s="79"/>
      <c r="F351" s="185"/>
      <c r="G351" s="186"/>
      <c r="H351" s="186"/>
      <c r="I351" s="25"/>
      <c r="J351" s="25"/>
      <c r="K351" s="25"/>
      <c r="L351" s="25"/>
      <c r="M351" s="25"/>
      <c r="N351" s="25"/>
      <c r="O351" s="25"/>
    </row>
    <row r="352" spans="1:15" outlineLevel="2">
      <c r="A352" s="71">
        <v>1126</v>
      </c>
      <c r="B352" s="331">
        <v>31006</v>
      </c>
      <c r="C352" s="332" t="s">
        <v>447</v>
      </c>
      <c r="D352" s="79"/>
      <c r="E352" s="79"/>
      <c r="F352" s="185"/>
      <c r="G352" s="186"/>
      <c r="H352" s="186"/>
      <c r="I352" s="25"/>
      <c r="J352" s="25"/>
      <c r="K352" s="25"/>
      <c r="L352" s="25"/>
      <c r="M352" s="25"/>
      <c r="N352" s="25"/>
      <c r="O352" s="25"/>
    </row>
    <row r="353" spans="1:15" outlineLevel="2">
      <c r="A353" s="71">
        <v>1126</v>
      </c>
      <c r="B353" s="71">
        <v>31002</v>
      </c>
      <c r="C353" s="332" t="s">
        <v>448</v>
      </c>
      <c r="D353" s="25"/>
      <c r="E353" s="25"/>
      <c r="F353" s="185"/>
      <c r="G353" s="186"/>
      <c r="H353" s="186"/>
      <c r="I353" s="25"/>
      <c r="J353" s="25"/>
      <c r="K353" s="25"/>
      <c r="L353" s="25"/>
      <c r="M353" s="25"/>
      <c r="N353" s="25"/>
      <c r="O353" s="25"/>
    </row>
    <row r="354" spans="1:15" ht="27" outlineLevel="2">
      <c r="A354" s="71">
        <v>1126</v>
      </c>
      <c r="B354" s="71">
        <v>31002</v>
      </c>
      <c r="C354" s="332" t="s">
        <v>449</v>
      </c>
      <c r="D354" s="25"/>
      <c r="E354" s="25"/>
      <c r="F354" s="186"/>
      <c r="G354" s="186"/>
      <c r="H354" s="186"/>
      <c r="I354" s="25"/>
      <c r="J354" s="25"/>
      <c r="K354" s="25"/>
      <c r="L354" s="25"/>
      <c r="M354" s="25"/>
      <c r="N354" s="25"/>
      <c r="O354" s="25"/>
    </row>
    <row r="355" spans="1:15" outlineLevel="2">
      <c r="A355" s="71">
        <v>1126</v>
      </c>
      <c r="B355" s="71">
        <v>31003</v>
      </c>
      <c r="C355" s="332" t="s">
        <v>450</v>
      </c>
      <c r="D355" s="25"/>
      <c r="E355" s="25"/>
      <c r="F355" s="186"/>
      <c r="G355" s="186"/>
      <c r="H355" s="186"/>
      <c r="I355" s="25"/>
      <c r="J355" s="25"/>
      <c r="K355" s="25"/>
      <c r="L355" s="25"/>
      <c r="M355" s="25"/>
      <c r="N355" s="25"/>
      <c r="O355" s="25"/>
    </row>
    <row r="356" spans="1:15" outlineLevel="1">
      <c r="A356" s="19">
        <v>1142</v>
      </c>
      <c r="B356" s="19"/>
      <c r="C356" s="341" t="s">
        <v>451</v>
      </c>
      <c r="D356" s="21">
        <f>SUM(D357:D358)</f>
        <v>0</v>
      </c>
      <c r="E356" s="21">
        <f>SUM(E357:E358)</f>
        <v>0</v>
      </c>
      <c r="F356" s="184">
        <f t="shared" ref="F356:H356" si="78">SUM(F357:F358)</f>
        <v>0</v>
      </c>
      <c r="G356" s="184">
        <f t="shared" si="78"/>
        <v>0</v>
      </c>
      <c r="H356" s="184">
        <f t="shared" si="78"/>
        <v>0</v>
      </c>
      <c r="I356" s="21">
        <f t="shared" ref="I356:K356" si="79">SUM(I357:I358)</f>
        <v>0</v>
      </c>
      <c r="J356" s="21">
        <f t="shared" si="79"/>
        <v>0</v>
      </c>
      <c r="K356" s="21">
        <f t="shared" si="79"/>
        <v>0</v>
      </c>
      <c r="L356" s="21">
        <f t="shared" ref="L356" si="80">SUM(L357:L358)</f>
        <v>0</v>
      </c>
      <c r="M356" s="21"/>
      <c r="N356" s="21"/>
      <c r="O356" s="21"/>
    </row>
    <row r="357" spans="1:15" outlineLevel="2">
      <c r="A357" s="71">
        <v>1142</v>
      </c>
      <c r="B357" s="71">
        <v>11001</v>
      </c>
      <c r="C357" s="332" t="s">
        <v>452</v>
      </c>
      <c r="D357" s="25"/>
      <c r="E357" s="25"/>
      <c r="F357" s="185"/>
      <c r="G357" s="186"/>
      <c r="H357" s="186"/>
      <c r="I357" s="25"/>
      <c r="J357" s="25"/>
      <c r="K357" s="25"/>
      <c r="L357" s="25"/>
      <c r="M357" s="25"/>
      <c r="N357" s="25"/>
      <c r="O357" s="25"/>
    </row>
    <row r="358" spans="1:15" s="44" customFormat="1" outlineLevel="2">
      <c r="A358" s="71">
        <v>1142</v>
      </c>
      <c r="B358" s="71">
        <v>11002</v>
      </c>
      <c r="C358" s="332" t="s">
        <v>453</v>
      </c>
      <c r="D358" s="25"/>
      <c r="E358" s="25"/>
      <c r="F358" s="185"/>
      <c r="G358" s="186"/>
      <c r="H358" s="186"/>
      <c r="I358" s="25"/>
      <c r="J358" s="25"/>
      <c r="K358" s="25"/>
      <c r="L358" s="25"/>
      <c r="M358" s="25"/>
      <c r="N358" s="25"/>
      <c r="O358" s="25"/>
    </row>
    <row r="359" spans="1:15" outlineLevel="1">
      <c r="A359" s="19">
        <v>1188</v>
      </c>
      <c r="B359" s="19"/>
      <c r="C359" s="341" t="s">
        <v>454</v>
      </c>
      <c r="D359" s="21">
        <f>SUM(D360:D362)</f>
        <v>0</v>
      </c>
      <c r="E359" s="21">
        <f t="shared" ref="E359:K359" si="81">SUM(E360:E362)</f>
        <v>0</v>
      </c>
      <c r="F359" s="184">
        <f t="shared" ref="F359:H359" si="82">SUM(F360:F362)</f>
        <v>0</v>
      </c>
      <c r="G359" s="184">
        <f t="shared" si="82"/>
        <v>0</v>
      </c>
      <c r="H359" s="184">
        <f t="shared" si="82"/>
        <v>0</v>
      </c>
      <c r="I359" s="21">
        <f t="shared" si="81"/>
        <v>0</v>
      </c>
      <c r="J359" s="21">
        <f t="shared" si="81"/>
        <v>0</v>
      </c>
      <c r="K359" s="21">
        <f t="shared" si="81"/>
        <v>0</v>
      </c>
      <c r="L359" s="21">
        <f t="shared" ref="L359" si="83">SUM(L360:L362)</f>
        <v>0</v>
      </c>
      <c r="M359" s="21"/>
      <c r="N359" s="21"/>
      <c r="O359" s="21"/>
    </row>
    <row r="360" spans="1:15" s="44" customFormat="1" ht="27" outlineLevel="2">
      <c r="A360" s="71">
        <v>1188</v>
      </c>
      <c r="B360" s="71">
        <v>11001</v>
      </c>
      <c r="C360" s="332" t="s">
        <v>455</v>
      </c>
      <c r="D360" s="25"/>
      <c r="E360" s="25"/>
      <c r="F360" s="185"/>
      <c r="G360" s="186"/>
      <c r="H360" s="186"/>
      <c r="I360" s="25"/>
      <c r="J360" s="25"/>
      <c r="K360" s="25"/>
      <c r="L360" s="25"/>
      <c r="M360" s="25"/>
      <c r="N360" s="25"/>
      <c r="O360" s="25"/>
    </row>
    <row r="361" spans="1:15" s="44" customFormat="1" ht="40.5" outlineLevel="2">
      <c r="A361" s="71">
        <v>1188</v>
      </c>
      <c r="B361" s="71">
        <v>12001</v>
      </c>
      <c r="C361" s="332" t="s">
        <v>456</v>
      </c>
      <c r="D361" s="25"/>
      <c r="E361" s="25"/>
      <c r="F361" s="185"/>
      <c r="G361" s="186"/>
      <c r="H361" s="186"/>
      <c r="I361" s="25"/>
      <c r="J361" s="25"/>
      <c r="K361" s="25"/>
      <c r="L361" s="25"/>
      <c r="M361" s="25"/>
      <c r="N361" s="25"/>
      <c r="O361" s="25"/>
    </row>
    <row r="362" spans="1:15" s="44" customFormat="1" outlineLevel="2">
      <c r="A362" s="71">
        <v>1188</v>
      </c>
      <c r="B362" s="331">
        <v>11002</v>
      </c>
      <c r="C362" s="332" t="s">
        <v>457</v>
      </c>
      <c r="D362" s="25"/>
      <c r="E362" s="25"/>
      <c r="F362" s="185"/>
      <c r="G362" s="185"/>
      <c r="H362" s="185"/>
      <c r="I362" s="25"/>
      <c r="J362" s="25"/>
      <c r="K362" s="25"/>
      <c r="L362" s="25"/>
      <c r="M362" s="25"/>
      <c r="N362" s="25"/>
      <c r="O362" s="25"/>
    </row>
    <row r="363" spans="1:15" s="44" customFormat="1" outlineLevel="1">
      <c r="A363" s="19">
        <v>1191</v>
      </c>
      <c r="B363" s="19"/>
      <c r="C363" s="341" t="s">
        <v>458</v>
      </c>
      <c r="D363" s="21">
        <f>SUM(D364:D366)</f>
        <v>0</v>
      </c>
      <c r="E363" s="21">
        <f>SUM(E364:E366)</f>
        <v>0</v>
      </c>
      <c r="F363" s="184">
        <f t="shared" ref="F363:H363" si="84">SUM(F364:F366)</f>
        <v>0</v>
      </c>
      <c r="G363" s="184">
        <f t="shared" si="84"/>
        <v>0</v>
      </c>
      <c r="H363" s="184">
        <f t="shared" si="84"/>
        <v>0</v>
      </c>
      <c r="I363" s="21">
        <f>SUM(I364:I366)</f>
        <v>0</v>
      </c>
      <c r="J363" s="21">
        <f>SUM(J364:J366)</f>
        <v>0</v>
      </c>
      <c r="K363" s="21">
        <f>SUM(K364:K366)</f>
        <v>0</v>
      </c>
      <c r="L363" s="21">
        <f>SUM(L364:L366)</f>
        <v>0</v>
      </c>
      <c r="M363" s="21"/>
      <c r="N363" s="21"/>
      <c r="O363" s="21"/>
    </row>
    <row r="364" spans="1:15" s="44" customFormat="1" outlineLevel="2">
      <c r="A364" s="71">
        <v>1191</v>
      </c>
      <c r="B364" s="71">
        <v>11001</v>
      </c>
      <c r="C364" s="332" t="s">
        <v>458</v>
      </c>
      <c r="D364" s="25"/>
      <c r="E364" s="25"/>
      <c r="F364" s="185"/>
      <c r="G364" s="186"/>
      <c r="H364" s="186"/>
      <c r="I364" s="25"/>
      <c r="J364" s="25"/>
      <c r="K364" s="25"/>
      <c r="L364" s="25"/>
      <c r="M364" s="25"/>
      <c r="N364" s="25"/>
      <c r="O364" s="25"/>
    </row>
    <row r="365" spans="1:15" s="44" customFormat="1" ht="40.5" outlineLevel="2">
      <c r="A365" s="71">
        <v>1191</v>
      </c>
      <c r="B365" s="71">
        <v>11003</v>
      </c>
      <c r="C365" s="332" t="s">
        <v>459</v>
      </c>
      <c r="D365" s="25"/>
      <c r="E365" s="25"/>
      <c r="F365" s="185"/>
      <c r="G365" s="186"/>
      <c r="H365" s="186"/>
      <c r="I365" s="25"/>
      <c r="J365" s="25"/>
      <c r="K365" s="25"/>
      <c r="L365" s="25"/>
      <c r="M365" s="25"/>
      <c r="N365" s="25"/>
      <c r="O365" s="25"/>
    </row>
    <row r="366" spans="1:15" s="44" customFormat="1" ht="27" outlineLevel="2">
      <c r="A366" s="71">
        <v>1191</v>
      </c>
      <c r="B366" s="71">
        <v>11005</v>
      </c>
      <c r="C366" s="332" t="s">
        <v>460</v>
      </c>
      <c r="D366" s="25"/>
      <c r="E366" s="25"/>
      <c r="F366" s="185"/>
      <c r="G366" s="186"/>
      <c r="H366" s="186"/>
      <c r="I366" s="25"/>
      <c r="J366" s="25"/>
      <c r="K366" s="25"/>
      <c r="L366" s="25"/>
      <c r="M366" s="25"/>
      <c r="N366" s="25"/>
      <c r="O366" s="25"/>
    </row>
    <row r="367" spans="1:15" outlineLevel="1">
      <c r="A367" s="19">
        <v>1200</v>
      </c>
      <c r="B367" s="19"/>
      <c r="C367" s="341" t="s">
        <v>461</v>
      </c>
      <c r="D367" s="21">
        <f>SUM(D368:D372)</f>
        <v>0</v>
      </c>
      <c r="E367" s="21">
        <f>SUM(E368:E372)</f>
        <v>0</v>
      </c>
      <c r="F367" s="184">
        <f t="shared" ref="F367:H367" si="85">SUM(F368:F372)</f>
        <v>0</v>
      </c>
      <c r="G367" s="184">
        <f t="shared" si="85"/>
        <v>0</v>
      </c>
      <c r="H367" s="184">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c r="A368" s="71">
        <v>1200</v>
      </c>
      <c r="B368" s="71">
        <v>11001</v>
      </c>
      <c r="C368" s="332" t="s">
        <v>462</v>
      </c>
      <c r="D368" s="25"/>
      <c r="E368" s="25"/>
      <c r="F368" s="185"/>
      <c r="G368" s="186"/>
      <c r="H368" s="186"/>
      <c r="I368" s="25"/>
      <c r="J368" s="25"/>
      <c r="K368" s="25"/>
      <c r="L368" s="25"/>
      <c r="M368" s="25"/>
      <c r="N368" s="25"/>
      <c r="O368" s="25"/>
    </row>
    <row r="369" spans="1:15" s="44" customFormat="1" outlineLevel="2">
      <c r="A369" s="71">
        <v>1200</v>
      </c>
      <c r="B369" s="71">
        <v>11003</v>
      </c>
      <c r="C369" s="332" t="s">
        <v>463</v>
      </c>
      <c r="D369" s="25"/>
      <c r="E369" s="25"/>
      <c r="F369" s="185"/>
      <c r="G369" s="186"/>
      <c r="H369" s="186"/>
      <c r="I369" s="25"/>
      <c r="J369" s="25"/>
      <c r="K369" s="25"/>
      <c r="L369" s="25"/>
      <c r="M369" s="25"/>
      <c r="N369" s="25"/>
      <c r="O369" s="25"/>
    </row>
    <row r="370" spans="1:15" s="44" customFormat="1" ht="40.5" outlineLevel="2">
      <c r="A370" s="71">
        <v>1200</v>
      </c>
      <c r="B370" s="71">
        <v>11004</v>
      </c>
      <c r="C370" s="332" t="s">
        <v>464</v>
      </c>
      <c r="D370" s="25"/>
      <c r="E370" s="25"/>
      <c r="F370" s="185"/>
      <c r="G370" s="186"/>
      <c r="H370" s="186"/>
      <c r="I370" s="25"/>
      <c r="J370" s="25"/>
      <c r="K370" s="25"/>
      <c r="L370" s="25"/>
      <c r="M370" s="25"/>
      <c r="N370" s="25"/>
      <c r="O370" s="25"/>
    </row>
    <row r="371" spans="1:15" s="44" customFormat="1" ht="27" outlineLevel="2">
      <c r="A371" s="71">
        <v>1200</v>
      </c>
      <c r="B371" s="71">
        <v>11006</v>
      </c>
      <c r="C371" s="332" t="s">
        <v>465</v>
      </c>
      <c r="D371" s="25"/>
      <c r="E371" s="25"/>
      <c r="F371" s="185"/>
      <c r="G371" s="186"/>
      <c r="H371" s="186"/>
      <c r="I371" s="25"/>
      <c r="J371" s="25"/>
      <c r="K371" s="25"/>
      <c r="L371" s="25"/>
      <c r="M371" s="25"/>
      <c r="N371" s="25"/>
      <c r="O371" s="25"/>
    </row>
    <row r="372" spans="1:15" s="44" customFormat="1" ht="40.5" outlineLevel="2">
      <c r="A372" s="71">
        <v>1200</v>
      </c>
      <c r="B372" s="71">
        <v>11007</v>
      </c>
      <c r="C372" s="332" t="s">
        <v>466</v>
      </c>
      <c r="D372" s="25"/>
      <c r="E372" s="25"/>
      <c r="F372" s="185"/>
      <c r="G372" s="186"/>
      <c r="H372" s="186"/>
      <c r="I372" s="25"/>
      <c r="J372" s="25"/>
      <c r="K372" s="25"/>
      <c r="L372" s="25"/>
      <c r="M372" s="25"/>
      <c r="N372" s="25"/>
      <c r="O372" s="25"/>
    </row>
    <row r="373" spans="1:15" outlineLevel="1" collapsed="1">
      <c r="A373" s="19">
        <v>1201</v>
      </c>
      <c r="B373" s="19"/>
      <c r="C373" s="341" t="s">
        <v>467</v>
      </c>
      <c r="D373" s="21">
        <f>SUM(D374:D374)</f>
        <v>0</v>
      </c>
      <c r="E373" s="21">
        <f>SUM(E374:E374)</f>
        <v>0</v>
      </c>
      <c r="F373" s="184">
        <f t="shared" ref="F373:H373" si="88">SUM(F374:F374)</f>
        <v>0</v>
      </c>
      <c r="G373" s="184">
        <f t="shared" si="88"/>
        <v>0</v>
      </c>
      <c r="H373" s="184">
        <f t="shared" si="88"/>
        <v>0</v>
      </c>
      <c r="I373" s="21">
        <f t="shared" ref="I373:L373" si="89">SUM(I374:I374)</f>
        <v>0</v>
      </c>
      <c r="J373" s="21">
        <f t="shared" si="89"/>
        <v>0</v>
      </c>
      <c r="K373" s="21">
        <f t="shared" si="89"/>
        <v>0</v>
      </c>
      <c r="L373" s="21">
        <f t="shared" si="89"/>
        <v>0</v>
      </c>
      <c r="M373" s="21"/>
      <c r="N373" s="21"/>
      <c r="O373" s="21"/>
    </row>
    <row r="374" spans="1:15" s="44" customFormat="1" outlineLevel="2">
      <c r="A374" s="71">
        <v>1201</v>
      </c>
      <c r="B374" s="71">
        <v>11001</v>
      </c>
      <c r="C374" s="332" t="s">
        <v>468</v>
      </c>
      <c r="D374" s="25"/>
      <c r="E374" s="25"/>
      <c r="F374" s="185"/>
      <c r="G374" s="186"/>
      <c r="H374" s="186"/>
      <c r="I374" s="25"/>
      <c r="J374" s="25"/>
      <c r="K374" s="25"/>
      <c r="L374" s="25"/>
      <c r="M374" s="25"/>
      <c r="N374" s="25"/>
      <c r="O374" s="25"/>
    </row>
    <row r="375" spans="1:15" outlineLevel="1" collapsed="1">
      <c r="A375" s="19">
        <v>1202</v>
      </c>
      <c r="B375" s="19"/>
      <c r="C375" s="341" t="s">
        <v>469</v>
      </c>
      <c r="D375" s="21">
        <f>SUM(D376:D381)</f>
        <v>0</v>
      </c>
      <c r="E375" s="21">
        <f>SUM(E376:E381)</f>
        <v>0</v>
      </c>
      <c r="F375" s="184">
        <f t="shared" ref="F375:H375" si="90">SUM(F376:F381)</f>
        <v>0</v>
      </c>
      <c r="G375" s="184">
        <f t="shared" si="90"/>
        <v>0</v>
      </c>
      <c r="H375" s="184">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c r="A376" s="71">
        <v>1202</v>
      </c>
      <c r="B376" s="71">
        <v>11001</v>
      </c>
      <c r="C376" s="332" t="s">
        <v>470</v>
      </c>
      <c r="D376" s="25"/>
      <c r="E376" s="25"/>
      <c r="F376" s="185"/>
      <c r="G376" s="186"/>
      <c r="H376" s="186"/>
      <c r="I376" s="25"/>
      <c r="J376" s="25"/>
      <c r="K376" s="25"/>
      <c r="L376" s="25"/>
      <c r="M376" s="25"/>
      <c r="N376" s="25"/>
      <c r="O376" s="25"/>
    </row>
    <row r="377" spans="1:15" s="44" customFormat="1" outlineLevel="2">
      <c r="A377" s="71">
        <v>1202</v>
      </c>
      <c r="B377" s="71">
        <v>11002</v>
      </c>
      <c r="C377" s="332" t="s">
        <v>471</v>
      </c>
      <c r="D377" s="25"/>
      <c r="E377" s="25"/>
      <c r="F377" s="185"/>
      <c r="G377" s="186"/>
      <c r="H377" s="186"/>
      <c r="I377" s="25"/>
      <c r="J377" s="25"/>
      <c r="K377" s="25"/>
      <c r="L377" s="25"/>
      <c r="M377" s="25"/>
      <c r="N377" s="25"/>
      <c r="O377" s="25"/>
    </row>
    <row r="378" spans="1:15" s="44" customFormat="1" ht="27" outlineLevel="2">
      <c r="A378" s="71">
        <v>1202</v>
      </c>
      <c r="B378" s="71">
        <v>11003</v>
      </c>
      <c r="C378" s="332" t="s">
        <v>472</v>
      </c>
      <c r="D378" s="25"/>
      <c r="E378" s="25"/>
      <c r="F378" s="185"/>
      <c r="G378" s="186"/>
      <c r="H378" s="186"/>
      <c r="I378" s="25"/>
      <c r="J378" s="25"/>
      <c r="K378" s="25"/>
      <c r="L378" s="25"/>
      <c r="M378" s="25"/>
      <c r="N378" s="25"/>
      <c r="O378" s="25"/>
    </row>
    <row r="379" spans="1:15" s="44" customFormat="1" ht="27" outlineLevel="2">
      <c r="A379" s="71">
        <v>1202</v>
      </c>
      <c r="B379" s="71">
        <v>11004</v>
      </c>
      <c r="C379" s="332" t="s">
        <v>473</v>
      </c>
      <c r="D379" s="25"/>
      <c r="E379" s="25"/>
      <c r="F379" s="185"/>
      <c r="G379" s="186"/>
      <c r="H379" s="186"/>
      <c r="I379" s="25"/>
      <c r="J379" s="25"/>
      <c r="K379" s="25"/>
      <c r="L379" s="25"/>
      <c r="M379" s="25"/>
      <c r="N379" s="25"/>
      <c r="O379" s="25"/>
    </row>
    <row r="380" spans="1:15" s="44" customFormat="1" ht="40.5" outlineLevel="2">
      <c r="A380" s="71">
        <v>1202</v>
      </c>
      <c r="B380" s="71">
        <v>11005</v>
      </c>
      <c r="C380" s="332" t="s">
        <v>474</v>
      </c>
      <c r="D380" s="25"/>
      <c r="E380" s="25"/>
      <c r="F380" s="185"/>
      <c r="G380" s="186"/>
      <c r="H380" s="186"/>
      <c r="I380" s="25"/>
      <c r="J380" s="25"/>
      <c r="K380" s="25"/>
      <c r="L380" s="25"/>
      <c r="M380" s="25"/>
      <c r="N380" s="25"/>
      <c r="O380" s="25"/>
    </row>
    <row r="381" spans="1:15" s="44" customFormat="1" outlineLevel="2">
      <c r="A381" s="71">
        <v>1202</v>
      </c>
      <c r="B381" s="71">
        <v>11006</v>
      </c>
      <c r="C381" s="332" t="s">
        <v>475</v>
      </c>
      <c r="D381" s="25"/>
      <c r="E381" s="25"/>
      <c r="F381" s="185"/>
      <c r="G381" s="186"/>
      <c r="H381" s="186"/>
      <c r="I381" s="25"/>
      <c r="J381" s="25"/>
      <c r="K381" s="25"/>
      <c r="L381" s="25"/>
      <c r="M381" s="25"/>
      <c r="N381" s="25"/>
      <c r="O381" s="25"/>
    </row>
    <row r="382" spans="1:15" outlineLevel="1" collapsed="1">
      <c r="A382" s="19">
        <v>1207</v>
      </c>
      <c r="B382" s="19"/>
      <c r="C382" s="346"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c r="A383" s="71">
        <v>1207</v>
      </c>
      <c r="B383" s="71">
        <v>11001</v>
      </c>
      <c r="C383" s="332" t="s">
        <v>477</v>
      </c>
      <c r="D383" s="25"/>
      <c r="E383" s="25"/>
      <c r="F383" s="185"/>
      <c r="G383" s="186"/>
      <c r="H383" s="186"/>
      <c r="I383" s="25"/>
      <c r="J383" s="25"/>
      <c r="K383" s="25"/>
      <c r="L383" s="25"/>
      <c r="M383" s="25"/>
      <c r="N383" s="25"/>
      <c r="O383" s="25"/>
    </row>
    <row r="384" spans="1:15" s="44" customFormat="1" outlineLevel="2">
      <c r="A384" s="71">
        <v>1207</v>
      </c>
      <c r="B384" s="71">
        <v>11002</v>
      </c>
      <c r="C384" s="332" t="s">
        <v>478</v>
      </c>
      <c r="D384" s="25"/>
      <c r="E384" s="25"/>
      <c r="F384" s="185"/>
      <c r="G384" s="186"/>
      <c r="H384" s="186"/>
      <c r="I384" s="25"/>
      <c r="J384" s="25"/>
      <c r="K384" s="25"/>
      <c r="L384" s="25"/>
      <c r="M384" s="25"/>
      <c r="N384" s="25"/>
      <c r="O384" s="25"/>
    </row>
    <row r="385" spans="1:15" s="44" customFormat="1" ht="27" outlineLevel="2">
      <c r="A385" s="71">
        <v>1207</v>
      </c>
      <c r="B385" s="71">
        <v>11003</v>
      </c>
      <c r="C385" s="332" t="s">
        <v>479</v>
      </c>
      <c r="D385" s="25"/>
      <c r="E385" s="25"/>
      <c r="F385" s="185"/>
      <c r="G385" s="186"/>
      <c r="H385" s="186"/>
      <c r="I385" s="25"/>
      <c r="J385" s="25"/>
      <c r="K385" s="25"/>
      <c r="L385" s="25"/>
      <c r="M385" s="25"/>
      <c r="N385" s="25"/>
      <c r="O385" s="25"/>
    </row>
    <row r="386" spans="1:15" s="44" customFormat="1" ht="27" outlineLevel="2">
      <c r="A386" s="71">
        <v>1207</v>
      </c>
      <c r="B386" s="71">
        <v>11004</v>
      </c>
      <c r="C386" s="332" t="s">
        <v>480</v>
      </c>
      <c r="D386" s="25"/>
      <c r="E386" s="25"/>
      <c r="F386" s="185"/>
      <c r="G386" s="186"/>
      <c r="H386" s="186"/>
      <c r="I386" s="25"/>
      <c r="J386" s="25"/>
      <c r="K386" s="25"/>
      <c r="L386" s="25"/>
      <c r="M386" s="25"/>
      <c r="N386" s="25"/>
      <c r="O386" s="25"/>
    </row>
    <row r="387" spans="1:15" s="44" customFormat="1" outlineLevel="2">
      <c r="A387" s="71">
        <v>1207</v>
      </c>
      <c r="B387" s="71">
        <v>11005</v>
      </c>
      <c r="C387" s="332" t="s">
        <v>481</v>
      </c>
      <c r="D387" s="25"/>
      <c r="E387" s="25"/>
      <c r="F387" s="185"/>
      <c r="G387" s="186"/>
      <c r="H387" s="186"/>
      <c r="I387" s="25"/>
      <c r="J387" s="25"/>
      <c r="K387" s="25"/>
      <c r="L387" s="25"/>
      <c r="M387" s="25"/>
      <c r="N387" s="25"/>
      <c r="O387" s="25"/>
    </row>
    <row r="388" spans="1:15" s="44" customFormat="1" outlineLevel="2">
      <c r="A388" s="71">
        <v>1207</v>
      </c>
      <c r="B388" s="71">
        <v>11007</v>
      </c>
      <c r="C388" s="332" t="s">
        <v>482</v>
      </c>
      <c r="D388" s="25"/>
      <c r="E388" s="25"/>
      <c r="F388" s="185"/>
      <c r="G388" s="186"/>
      <c r="H388" s="186"/>
      <c r="I388" s="25"/>
      <c r="J388" s="25"/>
      <c r="K388" s="25"/>
      <c r="L388" s="25"/>
      <c r="M388" s="25"/>
      <c r="N388" s="25"/>
      <c r="O388" s="25"/>
    </row>
    <row r="389" spans="1:15" ht="40.5" outlineLevel="2">
      <c r="A389" s="71">
        <v>1207</v>
      </c>
      <c r="B389" s="71">
        <v>11017</v>
      </c>
      <c r="C389" s="332" t="s">
        <v>483</v>
      </c>
      <c r="D389" s="25"/>
      <c r="E389" s="25"/>
      <c r="F389" s="185"/>
      <c r="G389" s="186"/>
      <c r="H389" s="186"/>
      <c r="I389" s="25"/>
      <c r="J389" s="25"/>
      <c r="K389" s="25"/>
      <c r="L389" s="25"/>
      <c r="M389" s="25"/>
      <c r="N389" s="25"/>
      <c r="O389" s="25"/>
    </row>
    <row r="390" spans="1:15" outlineLevel="2">
      <c r="A390" s="71">
        <v>1207</v>
      </c>
      <c r="B390" s="331">
        <v>11018</v>
      </c>
      <c r="C390" s="332" t="s">
        <v>484</v>
      </c>
      <c r="D390" s="25"/>
      <c r="E390" s="25"/>
      <c r="F390" s="185"/>
      <c r="G390" s="186"/>
      <c r="H390" s="186"/>
      <c r="I390" s="25"/>
      <c r="J390" s="25"/>
      <c r="K390" s="25"/>
      <c r="L390" s="25"/>
      <c r="M390" s="25"/>
      <c r="N390" s="25"/>
      <c r="O390" s="25"/>
    </row>
    <row r="391" spans="1:15" outlineLevel="1" collapsed="1">
      <c r="A391" s="19">
        <v>1208</v>
      </c>
      <c r="B391" s="19"/>
      <c r="C391" s="341" t="s">
        <v>485</v>
      </c>
      <c r="D391" s="21">
        <f>SUM(D392:D394)</f>
        <v>0</v>
      </c>
      <c r="E391" s="21">
        <f>SUM(E392:E394)</f>
        <v>0</v>
      </c>
      <c r="F391" s="184">
        <f t="shared" ref="F391:H391" si="94">SUM(F392:F394)</f>
        <v>0</v>
      </c>
      <c r="G391" s="184">
        <f t="shared" si="94"/>
        <v>0</v>
      </c>
      <c r="H391" s="184">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c r="A392" s="71">
        <v>1208</v>
      </c>
      <c r="B392" s="71">
        <v>11001</v>
      </c>
      <c r="C392" s="332" t="s">
        <v>486</v>
      </c>
      <c r="D392" s="25"/>
      <c r="E392" s="25"/>
      <c r="F392" s="185"/>
      <c r="G392" s="186"/>
      <c r="H392" s="186"/>
      <c r="I392" s="25"/>
      <c r="J392" s="25"/>
      <c r="K392" s="25"/>
      <c r="L392" s="25"/>
      <c r="M392" s="25"/>
      <c r="N392" s="25"/>
      <c r="O392" s="25"/>
    </row>
    <row r="393" spans="1:15" s="44" customFormat="1" outlineLevel="2">
      <c r="A393" s="71">
        <v>1208</v>
      </c>
      <c r="B393" s="71">
        <v>11002</v>
      </c>
      <c r="C393" s="332" t="s">
        <v>487</v>
      </c>
      <c r="D393" s="25"/>
      <c r="E393" s="25"/>
      <c r="F393" s="185"/>
      <c r="G393" s="186"/>
      <c r="H393" s="186"/>
      <c r="I393" s="25"/>
      <c r="J393" s="25"/>
      <c r="K393" s="25"/>
      <c r="L393" s="25"/>
      <c r="M393" s="25"/>
      <c r="N393" s="25"/>
      <c r="O393" s="25"/>
    </row>
    <row r="394" spans="1:15" s="44" customFormat="1" ht="27" outlineLevel="2">
      <c r="A394" s="71">
        <v>1208</v>
      </c>
      <c r="B394" s="71">
        <v>11003</v>
      </c>
      <c r="C394" s="332" t="s">
        <v>488</v>
      </c>
      <c r="D394" s="25"/>
      <c r="E394" s="25"/>
      <c r="F394" s="185"/>
      <c r="G394" s="186"/>
      <c r="H394" s="186"/>
      <c r="I394" s="25"/>
      <c r="J394" s="25"/>
      <c r="K394" s="25"/>
      <c r="L394" s="25"/>
      <c r="M394" s="25"/>
      <c r="N394" s="25"/>
      <c r="O394" s="25"/>
    </row>
    <row r="395" spans="1:15" outlineLevel="1">
      <c r="A395" s="72">
        <v>9999</v>
      </c>
      <c r="B395" s="72"/>
      <c r="C395" s="332" t="s">
        <v>489</v>
      </c>
      <c r="D395" s="25"/>
      <c r="E395" s="25"/>
      <c r="F395" s="185"/>
      <c r="G395" s="186"/>
      <c r="H395" s="186"/>
      <c r="I395" s="25"/>
      <c r="J395" s="25"/>
      <c r="K395" s="25"/>
      <c r="L395" s="25"/>
      <c r="M395" s="25"/>
      <c r="N395" s="25"/>
      <c r="O395" s="25"/>
    </row>
    <row r="396" spans="1:15">
      <c r="A396" s="26" t="s">
        <v>0</v>
      </c>
      <c r="B396" s="26"/>
      <c r="C396" s="342" t="s">
        <v>490</v>
      </c>
      <c r="D396" s="27">
        <f>D397+D399+D404+D409+D421+D425+D429+D433+D439</f>
        <v>0</v>
      </c>
      <c r="E396" s="27">
        <f>E397+E399+E404+E409+E421+E425+E429+E433+E439</f>
        <v>0</v>
      </c>
      <c r="F396" s="187">
        <f t="shared" ref="F396:H396" si="97">F397+F399+F404+F409+F421+F425+F429+F433+F439</f>
        <v>0</v>
      </c>
      <c r="G396" s="187">
        <f t="shared" si="97"/>
        <v>0</v>
      </c>
      <c r="H396" s="187">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c r="A397" s="19">
        <v>1052</v>
      </c>
      <c r="B397" s="19"/>
      <c r="C397" s="341" t="s">
        <v>491</v>
      </c>
      <c r="D397" s="21">
        <f>SUM(D398)</f>
        <v>0</v>
      </c>
      <c r="E397" s="21">
        <f>SUM(E398)</f>
        <v>0</v>
      </c>
      <c r="F397" s="184">
        <f t="shared" ref="F397:H397" si="98">SUM(F398)</f>
        <v>0</v>
      </c>
      <c r="G397" s="184">
        <f t="shared" si="98"/>
        <v>0</v>
      </c>
      <c r="H397" s="184">
        <f t="shared" si="98"/>
        <v>0</v>
      </c>
      <c r="I397" s="21">
        <f t="shared" ref="I397:L397" si="99">SUM(I398)</f>
        <v>0</v>
      </c>
      <c r="J397" s="21">
        <f t="shared" si="99"/>
        <v>0</v>
      </c>
      <c r="K397" s="21">
        <f t="shared" si="99"/>
        <v>0</v>
      </c>
      <c r="L397" s="21">
        <f t="shared" si="99"/>
        <v>0</v>
      </c>
      <c r="M397" s="21"/>
      <c r="N397" s="21"/>
      <c r="O397" s="21"/>
    </row>
    <row r="398" spans="1:15" outlineLevel="2">
      <c r="A398" s="71">
        <v>1052</v>
      </c>
      <c r="B398" s="71">
        <v>11001</v>
      </c>
      <c r="C398" s="332" t="s">
        <v>492</v>
      </c>
      <c r="D398" s="73"/>
      <c r="E398" s="73"/>
      <c r="F398" s="196"/>
      <c r="G398" s="186"/>
      <c r="H398" s="186"/>
      <c r="I398" s="25"/>
      <c r="J398" s="25"/>
      <c r="K398" s="25"/>
      <c r="L398" s="25"/>
      <c r="M398" s="25"/>
      <c r="N398" s="25"/>
      <c r="O398" s="25"/>
    </row>
    <row r="399" spans="1:15" ht="27" outlineLevel="1" collapsed="1">
      <c r="A399" s="19">
        <v>1057</v>
      </c>
      <c r="B399" s="19"/>
      <c r="C399" s="341" t="s">
        <v>493</v>
      </c>
      <c r="D399" s="21">
        <f>SUM(D400:D403)</f>
        <v>0</v>
      </c>
      <c r="E399" s="21">
        <f>SUM(E400:E403)</f>
        <v>0</v>
      </c>
      <c r="F399" s="184">
        <f t="shared" ref="F399:H399" si="100">SUM(F400:F403)</f>
        <v>0</v>
      </c>
      <c r="G399" s="184">
        <f t="shared" si="100"/>
        <v>0</v>
      </c>
      <c r="H399" s="184">
        <f t="shared" si="100"/>
        <v>0</v>
      </c>
      <c r="I399" s="21">
        <f>SUM(I400:I403)</f>
        <v>0</v>
      </c>
      <c r="J399" s="21">
        <f>SUM(J400:J403)</f>
        <v>0</v>
      </c>
      <c r="K399" s="21">
        <f>SUM(K400:K403)</f>
        <v>0</v>
      </c>
      <c r="L399" s="21">
        <f>SUM(L400:L403)</f>
        <v>0</v>
      </c>
      <c r="M399" s="21"/>
      <c r="N399" s="21"/>
      <c r="O399" s="21"/>
    </row>
    <row r="400" spans="1:15" ht="27" outlineLevel="2">
      <c r="A400" s="71">
        <v>1057</v>
      </c>
      <c r="B400" s="71">
        <v>11001</v>
      </c>
      <c r="C400" s="332" t="s">
        <v>494</v>
      </c>
      <c r="D400" s="73"/>
      <c r="E400" s="36"/>
      <c r="F400" s="185"/>
      <c r="G400" s="186"/>
      <c r="H400" s="186"/>
      <c r="I400" s="25"/>
      <c r="J400" s="25"/>
      <c r="K400" s="25"/>
      <c r="L400" s="25"/>
      <c r="M400" s="25"/>
      <c r="N400" s="25"/>
      <c r="O400" s="25"/>
    </row>
    <row r="401" spans="1:15" outlineLevel="2">
      <c r="A401" s="71">
        <v>1057</v>
      </c>
      <c r="B401" s="71">
        <v>11003</v>
      </c>
      <c r="C401" s="332" t="s">
        <v>495</v>
      </c>
      <c r="D401" s="73"/>
      <c r="E401" s="73"/>
      <c r="F401" s="196"/>
      <c r="G401" s="186"/>
      <c r="H401" s="186"/>
      <c r="I401" s="25"/>
      <c r="J401" s="25"/>
      <c r="K401" s="25"/>
      <c r="L401" s="25"/>
      <c r="M401" s="25"/>
      <c r="N401" s="25"/>
      <c r="O401" s="25"/>
    </row>
    <row r="402" spans="1:15" ht="27" outlineLevel="2">
      <c r="A402" s="71">
        <v>1057</v>
      </c>
      <c r="B402" s="71">
        <v>11010</v>
      </c>
      <c r="C402" s="332" t="s">
        <v>496</v>
      </c>
      <c r="D402" s="73"/>
      <c r="E402" s="73"/>
      <c r="F402" s="185"/>
      <c r="G402" s="186"/>
      <c r="H402" s="186"/>
      <c r="I402" s="25"/>
      <c r="J402" s="25"/>
      <c r="K402" s="25"/>
      <c r="L402" s="25"/>
      <c r="M402" s="25"/>
      <c r="N402" s="25"/>
      <c r="O402" s="25"/>
    </row>
    <row r="403" spans="1:15" ht="27" outlineLevel="2">
      <c r="A403" s="71">
        <v>1057</v>
      </c>
      <c r="B403" s="71">
        <v>31001</v>
      </c>
      <c r="C403" s="332" t="s">
        <v>497</v>
      </c>
      <c r="D403" s="73"/>
      <c r="E403" s="73"/>
      <c r="F403" s="185"/>
      <c r="G403" s="186"/>
      <c r="H403" s="186"/>
      <c r="I403" s="25"/>
      <c r="J403" s="25"/>
      <c r="K403" s="25"/>
      <c r="L403" s="25"/>
      <c r="M403" s="25"/>
      <c r="N403" s="25"/>
      <c r="O403" s="25"/>
    </row>
    <row r="404" spans="1:15" outlineLevel="1" collapsed="1">
      <c r="A404" s="19">
        <v>1093</v>
      </c>
      <c r="B404" s="19"/>
      <c r="C404" s="341" t="s">
        <v>498</v>
      </c>
      <c r="D404" s="21">
        <f t="shared" ref="D404:H404" si="101">SUM(D405:D408)</f>
        <v>0</v>
      </c>
      <c r="E404" s="21">
        <f t="shared" si="101"/>
        <v>0</v>
      </c>
      <c r="F404" s="184">
        <f t="shared" si="101"/>
        <v>0</v>
      </c>
      <c r="G404" s="184">
        <f t="shared" si="101"/>
        <v>0</v>
      </c>
      <c r="H404" s="184">
        <f t="shared" si="101"/>
        <v>0</v>
      </c>
      <c r="I404" s="21">
        <f t="shared" ref="I404:K404" si="102">SUM(I405:I408)</f>
        <v>0</v>
      </c>
      <c r="J404" s="21">
        <f t="shared" si="102"/>
        <v>0</v>
      </c>
      <c r="K404" s="21">
        <f t="shared" si="102"/>
        <v>0</v>
      </c>
      <c r="L404" s="21">
        <f t="shared" ref="L404" si="103">SUM(L405:L408)</f>
        <v>0</v>
      </c>
      <c r="M404" s="21"/>
      <c r="N404" s="21"/>
      <c r="O404" s="21"/>
    </row>
    <row r="405" spans="1:15" outlineLevel="2">
      <c r="A405" s="71">
        <v>1093</v>
      </c>
      <c r="B405" s="71">
        <v>11001</v>
      </c>
      <c r="C405" s="332" t="s">
        <v>499</v>
      </c>
      <c r="D405" s="73"/>
      <c r="E405" s="73"/>
      <c r="F405" s="191"/>
      <c r="G405" s="191"/>
      <c r="H405" s="191"/>
      <c r="I405" s="73"/>
      <c r="J405" s="73"/>
      <c r="K405" s="73"/>
      <c r="L405" s="73"/>
      <c r="M405" s="73"/>
      <c r="N405" s="73"/>
      <c r="O405" s="73"/>
    </row>
    <row r="406" spans="1:15" outlineLevel="2">
      <c r="A406" s="71">
        <v>1093</v>
      </c>
      <c r="B406" s="71">
        <v>11002</v>
      </c>
      <c r="C406" s="332" t="s">
        <v>500</v>
      </c>
      <c r="D406" s="73"/>
      <c r="E406" s="73"/>
      <c r="F406" s="196"/>
      <c r="G406" s="186"/>
      <c r="H406" s="186"/>
      <c r="I406" s="25"/>
      <c r="J406" s="25"/>
      <c r="K406" s="25"/>
      <c r="L406" s="25"/>
      <c r="M406" s="25"/>
      <c r="N406" s="25"/>
      <c r="O406" s="25"/>
    </row>
    <row r="407" spans="1:15" outlineLevel="2">
      <c r="A407" s="71">
        <v>1093</v>
      </c>
      <c r="B407" s="71">
        <v>11003</v>
      </c>
      <c r="C407" s="332" t="s">
        <v>501</v>
      </c>
      <c r="D407" s="25"/>
      <c r="E407" s="25"/>
      <c r="F407" s="185"/>
      <c r="G407" s="186"/>
      <c r="H407" s="186"/>
      <c r="I407" s="25"/>
      <c r="J407" s="25"/>
      <c r="K407" s="25"/>
      <c r="L407" s="25"/>
      <c r="M407" s="25"/>
      <c r="N407" s="25"/>
      <c r="O407" s="25"/>
    </row>
    <row r="408" spans="1:15" outlineLevel="2">
      <c r="A408" s="71">
        <v>1093</v>
      </c>
      <c r="B408" s="71">
        <v>11008</v>
      </c>
      <c r="C408" s="332" t="s">
        <v>502</v>
      </c>
      <c r="D408" s="25"/>
      <c r="E408" s="25"/>
      <c r="F408" s="185"/>
      <c r="G408" s="186"/>
      <c r="H408" s="186"/>
      <c r="I408" s="25"/>
      <c r="J408" s="25"/>
      <c r="K408" s="25"/>
      <c r="L408" s="25"/>
      <c r="M408" s="25"/>
      <c r="N408" s="25"/>
      <c r="O408" s="25"/>
    </row>
    <row r="409" spans="1:15" outlineLevel="1" collapsed="1">
      <c r="A409" s="19">
        <v>1120</v>
      </c>
      <c r="B409" s="19"/>
      <c r="C409" s="341" t="s">
        <v>503</v>
      </c>
      <c r="D409" s="21">
        <f>SUM(D410:D420)</f>
        <v>0</v>
      </c>
      <c r="E409" s="21">
        <f>SUM(E410:E420)</f>
        <v>0</v>
      </c>
      <c r="F409" s="184">
        <f t="shared" ref="F409:H409" si="104">SUM(F410:F420)</f>
        <v>0</v>
      </c>
      <c r="G409" s="184">
        <f t="shared" si="104"/>
        <v>0</v>
      </c>
      <c r="H409" s="184">
        <f t="shared" si="104"/>
        <v>0</v>
      </c>
      <c r="I409" s="21">
        <f>SUM(I410:I420)</f>
        <v>0</v>
      </c>
      <c r="J409" s="21">
        <f>SUM(J410:J420)</f>
        <v>0</v>
      </c>
      <c r="K409" s="21">
        <f>SUM(K410:K420)</f>
        <v>0</v>
      </c>
      <c r="L409" s="21">
        <f>SUM(L410:L420)</f>
        <v>0</v>
      </c>
      <c r="M409" s="21"/>
      <c r="N409" s="21"/>
      <c r="O409" s="21"/>
    </row>
    <row r="410" spans="1:15" outlineLevel="2">
      <c r="A410" s="71">
        <v>1120</v>
      </c>
      <c r="B410" s="71">
        <v>11001</v>
      </c>
      <c r="C410" s="332" t="s">
        <v>503</v>
      </c>
      <c r="D410" s="25"/>
      <c r="E410" s="25"/>
      <c r="F410" s="185"/>
      <c r="G410" s="186"/>
      <c r="H410" s="186"/>
      <c r="I410" s="25"/>
      <c r="J410" s="25"/>
      <c r="K410" s="25"/>
      <c r="L410" s="25"/>
      <c r="M410" s="25"/>
      <c r="N410" s="25"/>
      <c r="O410" s="25"/>
    </row>
    <row r="411" spans="1:15" outlineLevel="2">
      <c r="A411" s="71">
        <v>1120</v>
      </c>
      <c r="B411" s="71">
        <v>11002</v>
      </c>
      <c r="C411" s="332" t="s">
        <v>504</v>
      </c>
      <c r="D411" s="73"/>
      <c r="E411" s="73"/>
      <c r="F411" s="185"/>
      <c r="G411" s="186"/>
      <c r="H411" s="186"/>
      <c r="I411" s="25"/>
      <c r="J411" s="25"/>
      <c r="K411" s="25"/>
      <c r="L411" s="25"/>
      <c r="M411" s="25"/>
      <c r="N411" s="25"/>
      <c r="O411" s="25"/>
    </row>
    <row r="412" spans="1:15" outlineLevel="2">
      <c r="A412" s="71">
        <v>1120</v>
      </c>
      <c r="B412" s="71">
        <v>11004</v>
      </c>
      <c r="C412" s="332" t="s">
        <v>505</v>
      </c>
      <c r="D412" s="25"/>
      <c r="E412" s="25"/>
      <c r="F412" s="185"/>
      <c r="G412" s="186"/>
      <c r="H412" s="186"/>
      <c r="I412" s="25"/>
      <c r="J412" s="25"/>
      <c r="K412" s="25"/>
      <c r="L412" s="25"/>
      <c r="M412" s="25"/>
      <c r="N412" s="25"/>
      <c r="O412" s="25"/>
    </row>
    <row r="413" spans="1:15" ht="27" outlineLevel="2">
      <c r="A413" s="71">
        <v>1120</v>
      </c>
      <c r="B413" s="71">
        <v>11005</v>
      </c>
      <c r="C413" s="332" t="s">
        <v>506</v>
      </c>
      <c r="D413" s="25"/>
      <c r="E413" s="25"/>
      <c r="F413" s="185"/>
      <c r="G413" s="185"/>
      <c r="H413" s="185"/>
      <c r="I413" s="25"/>
      <c r="J413" s="25"/>
      <c r="K413" s="25"/>
      <c r="L413" s="25"/>
      <c r="M413" s="25"/>
      <c r="N413" s="25"/>
      <c r="O413" s="25"/>
    </row>
    <row r="414" spans="1:15" ht="27" outlineLevel="2">
      <c r="A414" s="71">
        <v>1120</v>
      </c>
      <c r="B414" s="71">
        <v>31001</v>
      </c>
      <c r="C414" s="332" t="s">
        <v>507</v>
      </c>
      <c r="D414" s="73"/>
      <c r="E414" s="73"/>
      <c r="F414" s="185"/>
      <c r="G414" s="185"/>
      <c r="H414" s="185"/>
      <c r="I414" s="25"/>
      <c r="J414" s="25"/>
      <c r="K414" s="25"/>
      <c r="L414" s="25"/>
      <c r="M414" s="25"/>
      <c r="N414" s="25"/>
      <c r="O414" s="25"/>
    </row>
    <row r="415" spans="1:15" ht="27" outlineLevel="2">
      <c r="A415" s="71">
        <v>1120</v>
      </c>
      <c r="B415" s="71">
        <v>31002</v>
      </c>
      <c r="C415" s="332" t="s">
        <v>508</v>
      </c>
      <c r="D415" s="25"/>
      <c r="E415" s="25"/>
      <c r="F415" s="186"/>
      <c r="G415" s="186"/>
      <c r="H415" s="186"/>
      <c r="I415" s="25"/>
      <c r="J415" s="25"/>
      <c r="K415" s="25"/>
      <c r="L415" s="25"/>
      <c r="M415" s="25"/>
      <c r="N415" s="25"/>
      <c r="O415" s="25"/>
    </row>
    <row r="416" spans="1:15" outlineLevel="2">
      <c r="A416" s="71">
        <v>1120</v>
      </c>
      <c r="B416" s="71">
        <v>31003</v>
      </c>
      <c r="C416" s="332" t="s">
        <v>509</v>
      </c>
      <c r="D416" s="25"/>
      <c r="E416" s="25"/>
      <c r="F416" s="185"/>
      <c r="G416" s="186"/>
      <c r="H416" s="186"/>
      <c r="I416" s="25"/>
      <c r="J416" s="25"/>
      <c r="K416" s="25"/>
      <c r="L416" s="25"/>
      <c r="M416" s="25"/>
      <c r="N416" s="25"/>
      <c r="O416" s="25"/>
    </row>
    <row r="417" spans="1:15" ht="27" outlineLevel="2">
      <c r="A417" s="71">
        <v>1120</v>
      </c>
      <c r="B417" s="71">
        <v>31004</v>
      </c>
      <c r="C417" s="332" t="s">
        <v>510</v>
      </c>
      <c r="D417" s="25"/>
      <c r="E417" s="25"/>
      <c r="F417" s="185"/>
      <c r="G417" s="186"/>
      <c r="H417" s="186"/>
      <c r="I417" s="25"/>
      <c r="J417" s="25"/>
      <c r="K417" s="25"/>
      <c r="L417" s="25"/>
      <c r="M417" s="25"/>
      <c r="N417" s="25"/>
      <c r="O417" s="25"/>
    </row>
    <row r="418" spans="1:15" ht="40.5" outlineLevel="2">
      <c r="A418" s="71">
        <v>1120</v>
      </c>
      <c r="B418" s="71">
        <v>31005</v>
      </c>
      <c r="C418" s="332" t="s">
        <v>511</v>
      </c>
      <c r="D418" s="25"/>
      <c r="E418" s="25"/>
      <c r="F418" s="185"/>
      <c r="G418" s="186"/>
      <c r="H418" s="186"/>
      <c r="I418" s="25"/>
      <c r="J418" s="25"/>
      <c r="K418" s="25"/>
      <c r="L418" s="25"/>
      <c r="M418" s="25"/>
      <c r="N418" s="25"/>
      <c r="O418" s="25"/>
    </row>
    <row r="419" spans="1:15" ht="27" outlineLevel="2">
      <c r="A419" s="71">
        <v>1120</v>
      </c>
      <c r="B419" s="71">
        <v>31006</v>
      </c>
      <c r="C419" s="332" t="s">
        <v>512</v>
      </c>
      <c r="D419" s="25"/>
      <c r="E419" s="25"/>
      <c r="F419" s="185"/>
      <c r="G419" s="186"/>
      <c r="H419" s="186"/>
      <c r="I419" s="25"/>
      <c r="J419" s="25"/>
      <c r="K419" s="25"/>
      <c r="L419" s="25"/>
      <c r="M419" s="25"/>
      <c r="N419" s="25"/>
      <c r="O419" s="25"/>
    </row>
    <row r="420" spans="1:15" outlineLevel="2">
      <c r="A420" s="71">
        <v>1120</v>
      </c>
      <c r="B420" s="71">
        <v>31008</v>
      </c>
      <c r="C420" s="332" t="s">
        <v>513</v>
      </c>
      <c r="D420" s="25"/>
      <c r="E420" s="25"/>
      <c r="F420" s="185"/>
      <c r="G420" s="186"/>
      <c r="H420" s="186"/>
      <c r="I420" s="25"/>
      <c r="J420" s="25"/>
      <c r="K420" s="25"/>
      <c r="L420" s="25"/>
      <c r="M420" s="25"/>
      <c r="N420" s="25"/>
      <c r="O420" s="25"/>
    </row>
    <row r="421" spans="1:15" outlineLevel="1" collapsed="1">
      <c r="A421" s="19">
        <v>1123</v>
      </c>
      <c r="B421" s="19"/>
      <c r="C421" s="345" t="s">
        <v>514</v>
      </c>
      <c r="D421" s="42">
        <f>SUM(D422:D424)</f>
        <v>0</v>
      </c>
      <c r="E421" s="42">
        <f>SUM(E422:E424)</f>
        <v>0</v>
      </c>
      <c r="F421" s="205">
        <f t="shared" ref="F421:H421" si="105">SUM(F422:F424)</f>
        <v>0</v>
      </c>
      <c r="G421" s="205">
        <f t="shared" si="105"/>
        <v>0</v>
      </c>
      <c r="H421" s="205">
        <f t="shared" si="105"/>
        <v>0</v>
      </c>
      <c r="I421" s="42">
        <f t="shared" ref="I421:K421" si="106">SUM(I422:I424)</f>
        <v>0</v>
      </c>
      <c r="J421" s="42">
        <f t="shared" si="106"/>
        <v>0</v>
      </c>
      <c r="K421" s="42">
        <f t="shared" si="106"/>
        <v>0</v>
      </c>
      <c r="L421" s="42">
        <f t="shared" ref="L421" si="107">SUM(L422:L424)</f>
        <v>0</v>
      </c>
      <c r="M421" s="42"/>
      <c r="N421" s="42"/>
      <c r="O421" s="42"/>
    </row>
    <row r="422" spans="1:15" outlineLevel="2">
      <c r="A422" s="71">
        <v>1123</v>
      </c>
      <c r="B422" s="71">
        <v>11001</v>
      </c>
      <c r="C422" s="332" t="s">
        <v>515</v>
      </c>
      <c r="D422" s="25"/>
      <c r="E422" s="25"/>
      <c r="F422" s="185"/>
      <c r="G422" s="186"/>
      <c r="H422" s="186"/>
      <c r="I422" s="25"/>
      <c r="J422" s="25"/>
      <c r="K422" s="25"/>
      <c r="L422" s="25"/>
      <c r="M422" s="25"/>
      <c r="N422" s="25"/>
      <c r="O422" s="25"/>
    </row>
    <row r="423" spans="1:15" outlineLevel="2">
      <c r="A423" s="71">
        <v>1123</v>
      </c>
      <c r="B423" s="71">
        <v>11002</v>
      </c>
      <c r="C423" s="332" t="s">
        <v>516</v>
      </c>
      <c r="D423" s="25"/>
      <c r="E423" s="25"/>
      <c r="F423" s="185"/>
      <c r="G423" s="186"/>
      <c r="H423" s="186"/>
      <c r="I423" s="25"/>
      <c r="J423" s="25"/>
      <c r="K423" s="25"/>
      <c r="L423" s="25"/>
      <c r="M423" s="25"/>
      <c r="N423" s="25"/>
      <c r="O423" s="25"/>
    </row>
    <row r="424" spans="1:15" outlineLevel="2">
      <c r="A424" s="71">
        <v>1123</v>
      </c>
      <c r="B424" s="71">
        <v>11003</v>
      </c>
      <c r="C424" s="332" t="s">
        <v>517</v>
      </c>
      <c r="D424" s="25"/>
      <c r="E424" s="25"/>
      <c r="F424" s="185"/>
      <c r="G424" s="186"/>
      <c r="H424" s="186"/>
      <c r="I424" s="25"/>
      <c r="J424" s="25"/>
      <c r="K424" s="25"/>
      <c r="L424" s="25"/>
      <c r="M424" s="25"/>
      <c r="N424" s="25"/>
      <c r="O424" s="25"/>
    </row>
    <row r="425" spans="1:15" ht="27" outlineLevel="1" collapsed="1">
      <c r="A425" s="19">
        <v>1149</v>
      </c>
      <c r="B425" s="19"/>
      <c r="C425" s="341" t="s">
        <v>518</v>
      </c>
      <c r="D425" s="21">
        <f>SUM(D426:D428)</f>
        <v>0</v>
      </c>
      <c r="E425" s="21">
        <f>SUM(E426:E428)</f>
        <v>0</v>
      </c>
      <c r="F425" s="184">
        <f t="shared" ref="F425:H425" si="108">SUM(F426:F428)</f>
        <v>0</v>
      </c>
      <c r="G425" s="184">
        <f t="shared" si="108"/>
        <v>0</v>
      </c>
      <c r="H425" s="184">
        <f t="shared" si="108"/>
        <v>0</v>
      </c>
      <c r="I425" s="21">
        <f>SUM(I426:I428)</f>
        <v>0</v>
      </c>
      <c r="J425" s="21">
        <f>SUM(J426:J428)</f>
        <v>0</v>
      </c>
      <c r="K425" s="21">
        <f>SUM(K426:K428)</f>
        <v>0</v>
      </c>
      <c r="L425" s="21">
        <f>SUM(L426:L428)</f>
        <v>0</v>
      </c>
      <c r="M425" s="21"/>
      <c r="N425" s="21"/>
      <c r="O425" s="21"/>
    </row>
    <row r="426" spans="1:15" outlineLevel="2">
      <c r="A426" s="71">
        <v>1149</v>
      </c>
      <c r="B426" s="71">
        <v>11001</v>
      </c>
      <c r="C426" s="332" t="s">
        <v>519</v>
      </c>
      <c r="D426" s="25"/>
      <c r="E426" s="25"/>
      <c r="F426" s="185"/>
      <c r="G426" s="186"/>
      <c r="H426" s="186"/>
      <c r="I426" s="25"/>
      <c r="J426" s="25"/>
      <c r="K426" s="25"/>
      <c r="L426" s="25"/>
      <c r="M426" s="25"/>
      <c r="N426" s="25"/>
      <c r="O426" s="25"/>
    </row>
    <row r="427" spans="1:15" ht="54" outlineLevel="2">
      <c r="A427" s="71">
        <v>1149</v>
      </c>
      <c r="B427" s="71">
        <v>11002</v>
      </c>
      <c r="C427" s="332" t="s">
        <v>520</v>
      </c>
      <c r="D427" s="25"/>
      <c r="E427" s="25"/>
      <c r="F427" s="185"/>
      <c r="G427" s="186"/>
      <c r="H427" s="186"/>
      <c r="I427" s="25"/>
      <c r="J427" s="25"/>
      <c r="K427" s="25"/>
      <c r="L427" s="25"/>
      <c r="M427" s="25"/>
      <c r="N427" s="25"/>
      <c r="O427" s="25"/>
    </row>
    <row r="428" spans="1:15" ht="27" outlineLevel="2">
      <c r="A428" s="71">
        <v>1149</v>
      </c>
      <c r="B428" s="71">
        <v>12001</v>
      </c>
      <c r="C428" s="332" t="s">
        <v>521</v>
      </c>
      <c r="D428" s="25"/>
      <c r="E428" s="25"/>
      <c r="F428" s="196"/>
      <c r="G428" s="186"/>
      <c r="H428" s="186"/>
      <c r="I428" s="25"/>
      <c r="J428" s="25"/>
      <c r="K428" s="25"/>
      <c r="L428" s="25"/>
      <c r="M428" s="25"/>
      <c r="N428" s="25"/>
      <c r="O428" s="25"/>
    </row>
    <row r="429" spans="1:15" outlineLevel="1" collapsed="1">
      <c r="A429" s="19">
        <v>1182</v>
      </c>
      <c r="B429" s="19"/>
      <c r="C429" s="341" t="s">
        <v>522</v>
      </c>
      <c r="D429" s="21">
        <f>SUM(D430:D432)</f>
        <v>0</v>
      </c>
      <c r="E429" s="21">
        <f>SUM(E430:E432)</f>
        <v>0</v>
      </c>
      <c r="F429" s="184">
        <f t="shared" ref="F429:H429" si="109">SUM(F430:F432)</f>
        <v>0</v>
      </c>
      <c r="G429" s="184">
        <f t="shared" si="109"/>
        <v>0</v>
      </c>
      <c r="H429" s="184">
        <f t="shared" si="109"/>
        <v>0</v>
      </c>
      <c r="I429" s="21">
        <f t="shared" ref="I429:K429" si="110">SUM(I430:I432)</f>
        <v>0</v>
      </c>
      <c r="J429" s="21">
        <f t="shared" si="110"/>
        <v>0</v>
      </c>
      <c r="K429" s="21">
        <f t="shared" si="110"/>
        <v>0</v>
      </c>
      <c r="L429" s="21">
        <f t="shared" ref="L429" si="111">SUM(L430:L432)</f>
        <v>0</v>
      </c>
      <c r="M429" s="21"/>
      <c r="N429" s="21"/>
      <c r="O429" s="21"/>
    </row>
    <row r="430" spans="1:15" outlineLevel="2">
      <c r="A430" s="71">
        <v>1182</v>
      </c>
      <c r="B430" s="71">
        <v>11001</v>
      </c>
      <c r="C430" s="332" t="s">
        <v>523</v>
      </c>
      <c r="D430" s="73"/>
      <c r="E430" s="77"/>
      <c r="F430" s="185"/>
      <c r="G430" s="186"/>
      <c r="H430" s="186"/>
      <c r="I430" s="25"/>
      <c r="J430" s="25"/>
      <c r="K430" s="25"/>
      <c r="L430" s="25"/>
      <c r="M430" s="25"/>
      <c r="N430" s="25"/>
      <c r="O430" s="25"/>
    </row>
    <row r="431" spans="1:15" outlineLevel="2">
      <c r="A431" s="71">
        <v>1182</v>
      </c>
      <c r="B431" s="71">
        <v>31001</v>
      </c>
      <c r="C431" s="332" t="s">
        <v>524</v>
      </c>
      <c r="D431" s="73"/>
      <c r="E431" s="73"/>
      <c r="F431" s="185"/>
      <c r="G431" s="186"/>
      <c r="H431" s="186"/>
      <c r="I431" s="25"/>
      <c r="J431" s="25"/>
      <c r="K431" s="25"/>
      <c r="L431" s="25"/>
      <c r="M431" s="25"/>
      <c r="N431" s="25"/>
      <c r="O431" s="25"/>
    </row>
    <row r="432" spans="1:15" ht="27" outlineLevel="2">
      <c r="A432" s="71">
        <v>1182</v>
      </c>
      <c r="B432" s="71">
        <v>31002</v>
      </c>
      <c r="C432" s="332" t="s">
        <v>525</v>
      </c>
      <c r="D432" s="73"/>
      <c r="E432" s="73"/>
      <c r="F432" s="189"/>
      <c r="G432" s="186"/>
      <c r="H432" s="186"/>
      <c r="I432" s="25"/>
      <c r="J432" s="25"/>
      <c r="K432" s="25"/>
      <c r="L432" s="25"/>
      <c r="M432" s="25"/>
      <c r="N432" s="25"/>
      <c r="O432" s="25"/>
    </row>
    <row r="433" spans="1:15" ht="27" outlineLevel="1" collapsed="1">
      <c r="A433" s="19">
        <v>1228</v>
      </c>
      <c r="B433" s="19"/>
      <c r="C433" s="341" t="s">
        <v>526</v>
      </c>
      <c r="D433" s="21">
        <f>SUM(D434:D438)</f>
        <v>0</v>
      </c>
      <c r="E433" s="21">
        <f>SUM(E434:E438)</f>
        <v>0</v>
      </c>
      <c r="F433" s="184">
        <f t="shared" ref="F433:H433" si="112">SUM(F434:F438)</f>
        <v>0</v>
      </c>
      <c r="G433" s="184">
        <f t="shared" si="112"/>
        <v>0</v>
      </c>
      <c r="H433" s="184">
        <f t="shared" si="112"/>
        <v>0</v>
      </c>
      <c r="I433" s="21">
        <f>SUM(I434:I438)</f>
        <v>0</v>
      </c>
      <c r="J433" s="21">
        <f>SUM(J434:J438)</f>
        <v>0</v>
      </c>
      <c r="K433" s="21">
        <f>SUM(K434:K438)</f>
        <v>0</v>
      </c>
      <c r="L433" s="21">
        <f>SUM(L434:L438)</f>
        <v>0</v>
      </c>
      <c r="M433" s="21"/>
      <c r="N433" s="21"/>
      <c r="O433" s="21"/>
    </row>
    <row r="434" spans="1:15" outlineLevel="2">
      <c r="A434" s="19">
        <v>1228</v>
      </c>
      <c r="B434" s="71">
        <v>31002</v>
      </c>
      <c r="C434" s="332" t="s">
        <v>527</v>
      </c>
      <c r="D434" s="25"/>
      <c r="E434" s="25"/>
      <c r="F434" s="185"/>
      <c r="G434" s="186"/>
      <c r="H434" s="186"/>
      <c r="I434" s="25"/>
      <c r="J434" s="25"/>
      <c r="K434" s="25"/>
      <c r="L434" s="25"/>
      <c r="M434" s="25"/>
      <c r="N434" s="25"/>
      <c r="O434" s="25"/>
    </row>
    <row r="435" spans="1:15" ht="27" outlineLevel="2">
      <c r="A435" s="19">
        <v>1228</v>
      </c>
      <c r="B435" s="71">
        <v>31007</v>
      </c>
      <c r="C435" s="332" t="s">
        <v>528</v>
      </c>
      <c r="D435" s="25"/>
      <c r="E435" s="25"/>
      <c r="F435" s="185"/>
      <c r="G435" s="186"/>
      <c r="H435" s="186"/>
      <c r="I435" s="25"/>
      <c r="J435" s="25"/>
      <c r="K435" s="25"/>
      <c r="L435" s="25"/>
      <c r="M435" s="25"/>
      <c r="N435" s="25"/>
      <c r="O435" s="25"/>
    </row>
    <row r="436" spans="1:15" ht="27" outlineLevel="2">
      <c r="A436" s="71">
        <v>1228</v>
      </c>
      <c r="B436" s="331">
        <v>11001</v>
      </c>
      <c r="C436" s="332" t="s">
        <v>529</v>
      </c>
      <c r="D436" s="25"/>
      <c r="E436" s="25"/>
      <c r="F436" s="185"/>
      <c r="G436" s="186"/>
      <c r="H436" s="186"/>
      <c r="I436" s="25"/>
      <c r="J436" s="25"/>
      <c r="K436" s="25"/>
      <c r="L436" s="25"/>
      <c r="M436" s="25"/>
      <c r="N436" s="25"/>
      <c r="O436" s="25"/>
    </row>
    <row r="437" spans="1:15" ht="27" outlineLevel="2">
      <c r="A437" s="71">
        <v>1228</v>
      </c>
      <c r="B437" s="331">
        <v>11002</v>
      </c>
      <c r="C437" s="332" t="s">
        <v>530</v>
      </c>
      <c r="D437" s="25"/>
      <c r="E437" s="25"/>
      <c r="F437" s="185"/>
      <c r="G437" s="186"/>
      <c r="H437" s="186"/>
      <c r="I437" s="25"/>
      <c r="J437" s="25"/>
      <c r="K437" s="25"/>
      <c r="L437" s="25"/>
      <c r="M437" s="25"/>
      <c r="N437" s="25"/>
      <c r="O437" s="25"/>
    </row>
    <row r="438" spans="1:15" ht="40.5" outlineLevel="2">
      <c r="A438" s="71">
        <v>1228</v>
      </c>
      <c r="B438" s="331">
        <v>31008</v>
      </c>
      <c r="C438" s="332" t="s">
        <v>531</v>
      </c>
      <c r="D438" s="25"/>
      <c r="E438" s="25"/>
      <c r="F438" s="185"/>
      <c r="G438" s="186"/>
      <c r="H438" s="186"/>
      <c r="I438" s="25"/>
      <c r="J438" s="25"/>
      <c r="K438" s="25"/>
      <c r="L438" s="25"/>
      <c r="M438" s="25"/>
      <c r="N438" s="25"/>
      <c r="O438" s="25"/>
    </row>
    <row r="439" spans="1:15" outlineLevel="1">
      <c r="A439" s="72">
        <v>9999</v>
      </c>
      <c r="B439" s="72"/>
      <c r="C439" s="332" t="s">
        <v>104</v>
      </c>
      <c r="D439" s="25"/>
      <c r="E439" s="25"/>
      <c r="F439" s="185"/>
      <c r="G439" s="186"/>
      <c r="H439" s="186"/>
      <c r="I439" s="25"/>
      <c r="J439" s="25"/>
      <c r="K439" s="25"/>
      <c r="L439" s="25"/>
      <c r="M439" s="25"/>
      <c r="N439" s="25"/>
      <c r="O439" s="25"/>
    </row>
    <row r="440" spans="1:15">
      <c r="A440" s="26" t="s">
        <v>0</v>
      </c>
      <c r="B440" s="26"/>
      <c r="C440" s="342" t="s">
        <v>532</v>
      </c>
      <c r="D440" s="27">
        <f>D441+D453+D461+D467+D471+D479+D487+D491+D495+D512+D529+D536</f>
        <v>0</v>
      </c>
      <c r="E440" s="27">
        <f>E441+E453+E461+E467+E471+E479+E487+E491+E495+E512+E529+E536</f>
        <v>0</v>
      </c>
      <c r="F440" s="187">
        <f t="shared" ref="F440:H440" si="113">F441+F453+F461+F467+F471+F479+F487+F491+F495+F512+F529+F536</f>
        <v>0</v>
      </c>
      <c r="G440" s="187">
        <f t="shared" si="113"/>
        <v>0</v>
      </c>
      <c r="H440" s="187">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 r="A441" s="19">
        <v>1022</v>
      </c>
      <c r="B441" s="19"/>
      <c r="C441" s="345" t="s">
        <v>533</v>
      </c>
      <c r="D441" s="42">
        <f>SUM(D442:D452)</f>
        <v>0</v>
      </c>
      <c r="E441" s="42">
        <f>SUM(E442:E452)</f>
        <v>0</v>
      </c>
      <c r="F441" s="205">
        <f t="shared" ref="F441:H441" si="114">SUM(F442:F452)</f>
        <v>0</v>
      </c>
      <c r="G441" s="205">
        <f t="shared" si="114"/>
        <v>0</v>
      </c>
      <c r="H441" s="205">
        <f t="shared" si="114"/>
        <v>0</v>
      </c>
      <c r="I441" s="42">
        <f>SUM(I442:I452)</f>
        <v>0</v>
      </c>
      <c r="J441" s="42">
        <f>SUM(J442:J452)</f>
        <v>0</v>
      </c>
      <c r="K441" s="42">
        <f>SUM(K442:K452)</f>
        <v>0</v>
      </c>
      <c r="L441" s="42">
        <f>SUM(L442:L452)</f>
        <v>0</v>
      </c>
      <c r="M441" s="42"/>
      <c r="N441" s="42"/>
      <c r="O441" s="42"/>
    </row>
    <row r="442" spans="1:15" ht="67.5" outlineLevel="2">
      <c r="A442" s="71">
        <v>1022</v>
      </c>
      <c r="B442" s="71">
        <v>11001</v>
      </c>
      <c r="C442" s="332" t="s">
        <v>534</v>
      </c>
      <c r="D442" s="73"/>
      <c r="E442" s="73"/>
      <c r="F442" s="185"/>
      <c r="G442" s="186"/>
      <c r="H442" s="186"/>
      <c r="I442" s="25"/>
      <c r="J442" s="25"/>
      <c r="K442" s="25"/>
      <c r="L442" s="25"/>
      <c r="M442" s="25"/>
      <c r="N442" s="25"/>
      <c r="O442" s="25"/>
    </row>
    <row r="443" spans="1:15" ht="27" outlineLevel="2">
      <c r="A443" s="71">
        <v>1022</v>
      </c>
      <c r="B443" s="71">
        <v>11002</v>
      </c>
      <c r="C443" s="332" t="s">
        <v>535</v>
      </c>
      <c r="D443" s="73"/>
      <c r="E443" s="73"/>
      <c r="F443" s="196"/>
      <c r="G443" s="196"/>
      <c r="H443" s="193"/>
      <c r="I443" s="74"/>
      <c r="J443" s="74"/>
      <c r="K443" s="74"/>
      <c r="L443" s="74"/>
      <c r="M443" s="74"/>
      <c r="N443" s="74"/>
      <c r="O443" s="74"/>
    </row>
    <row r="444" spans="1:15" outlineLevel="2">
      <c r="A444" s="71">
        <v>1022</v>
      </c>
      <c r="B444" s="71">
        <v>11004</v>
      </c>
      <c r="C444" s="332" t="s">
        <v>536</v>
      </c>
      <c r="D444" s="73"/>
      <c r="E444" s="73"/>
      <c r="F444" s="185"/>
      <c r="G444" s="186"/>
      <c r="H444" s="186"/>
      <c r="I444" s="25"/>
      <c r="J444" s="25"/>
      <c r="K444" s="25"/>
      <c r="L444" s="25"/>
      <c r="M444" s="25"/>
      <c r="N444" s="25"/>
      <c r="O444" s="25"/>
    </row>
    <row r="445" spans="1:15" outlineLevel="2">
      <c r="A445" s="71">
        <v>1022</v>
      </c>
      <c r="B445" s="71">
        <v>12001</v>
      </c>
      <c r="C445" s="332" t="s">
        <v>537</v>
      </c>
      <c r="D445" s="73"/>
      <c r="E445" s="73"/>
      <c r="F445" s="202"/>
      <c r="G445" s="186"/>
      <c r="H445" s="190"/>
      <c r="I445" s="77"/>
      <c r="J445" s="77"/>
      <c r="K445" s="77"/>
      <c r="L445" s="77"/>
      <c r="M445" s="77"/>
      <c r="N445" s="77"/>
      <c r="O445" s="77"/>
    </row>
    <row r="446" spans="1:15" ht="27" outlineLevel="2">
      <c r="A446" s="71">
        <v>1022</v>
      </c>
      <c r="B446" s="71">
        <v>12004</v>
      </c>
      <c r="C446" s="332" t="s">
        <v>538</v>
      </c>
      <c r="D446" s="73"/>
      <c r="E446" s="73"/>
      <c r="F446" s="202"/>
      <c r="G446" s="186"/>
      <c r="H446" s="190"/>
      <c r="I446" s="77"/>
      <c r="J446" s="77"/>
      <c r="K446" s="77"/>
      <c r="L446" s="77"/>
      <c r="M446" s="77"/>
      <c r="N446" s="77"/>
      <c r="O446" s="77"/>
    </row>
    <row r="447" spans="1:15" ht="40.5" outlineLevel="2">
      <c r="A447" s="71">
        <v>1022</v>
      </c>
      <c r="B447" s="71">
        <v>12005</v>
      </c>
      <c r="C447" s="332" t="s">
        <v>539</v>
      </c>
      <c r="D447" s="74"/>
      <c r="E447" s="79"/>
      <c r="F447" s="202"/>
      <c r="G447" s="186"/>
      <c r="H447" s="186"/>
      <c r="I447" s="25"/>
      <c r="J447" s="25"/>
      <c r="K447" s="25"/>
      <c r="L447" s="25"/>
      <c r="M447" s="25"/>
      <c r="N447" s="25"/>
      <c r="O447" s="25"/>
    </row>
    <row r="448" spans="1:15" ht="27" outlineLevel="2">
      <c r="A448" s="71">
        <v>1022</v>
      </c>
      <c r="B448" s="71">
        <v>12010</v>
      </c>
      <c r="C448" s="332" t="s">
        <v>540</v>
      </c>
      <c r="D448" s="73"/>
      <c r="E448" s="77"/>
      <c r="F448" s="202"/>
      <c r="G448" s="186"/>
      <c r="H448" s="207"/>
      <c r="I448" s="53"/>
      <c r="J448" s="53"/>
      <c r="K448" s="53"/>
      <c r="L448" s="53"/>
      <c r="M448" s="53"/>
      <c r="N448" s="53"/>
      <c r="O448" s="53"/>
    </row>
    <row r="449" spans="1:15" ht="27" outlineLevel="2">
      <c r="A449" s="71">
        <v>1022</v>
      </c>
      <c r="B449" s="71">
        <v>12011</v>
      </c>
      <c r="C449" s="332" t="s">
        <v>541</v>
      </c>
      <c r="D449" s="73"/>
      <c r="E449" s="77"/>
      <c r="F449" s="202"/>
      <c r="G449" s="186"/>
      <c r="H449" s="207"/>
      <c r="I449" s="53"/>
      <c r="J449" s="53"/>
      <c r="K449" s="53"/>
      <c r="L449" s="53"/>
      <c r="M449" s="53"/>
      <c r="N449" s="53"/>
      <c r="O449" s="53"/>
    </row>
    <row r="450" spans="1:15" outlineLevel="2">
      <c r="A450" s="71">
        <v>1022</v>
      </c>
      <c r="B450" s="71">
        <v>12012</v>
      </c>
      <c r="C450" s="332" t="s">
        <v>542</v>
      </c>
      <c r="D450" s="77"/>
      <c r="E450" s="77"/>
      <c r="F450" s="202"/>
      <c r="G450" s="186"/>
      <c r="H450" s="186"/>
      <c r="I450" s="25"/>
      <c r="J450" s="25"/>
      <c r="K450" s="25"/>
      <c r="L450" s="25"/>
      <c r="M450" s="25"/>
      <c r="N450" s="25"/>
      <c r="O450" s="25"/>
    </row>
    <row r="451" spans="1:15" ht="27" outlineLevel="2">
      <c r="A451" s="71">
        <v>1022</v>
      </c>
      <c r="B451" s="71">
        <v>12013</v>
      </c>
      <c r="C451" s="332" t="s">
        <v>543</v>
      </c>
      <c r="D451" s="74"/>
      <c r="E451" s="74"/>
      <c r="F451" s="202"/>
      <c r="G451" s="186"/>
      <c r="H451" s="186"/>
      <c r="I451" s="25"/>
      <c r="J451" s="25"/>
      <c r="K451" s="25"/>
      <c r="L451" s="25"/>
      <c r="M451" s="25"/>
      <c r="N451" s="25"/>
      <c r="O451" s="25"/>
    </row>
    <row r="452" spans="1:15" outlineLevel="2">
      <c r="A452" s="71">
        <v>1022</v>
      </c>
      <c r="B452" s="71">
        <v>32001</v>
      </c>
      <c r="C452" s="332" t="s">
        <v>544</v>
      </c>
      <c r="D452" s="74"/>
      <c r="E452" s="74"/>
      <c r="F452" s="186"/>
      <c r="G452" s="186"/>
      <c r="H452" s="186"/>
      <c r="I452" s="25"/>
      <c r="J452" s="25"/>
      <c r="K452" s="25"/>
      <c r="L452" s="25"/>
      <c r="M452" s="25"/>
      <c r="N452" s="25"/>
      <c r="O452" s="25"/>
    </row>
    <row r="453" spans="1:15" ht="27" outlineLevel="1">
      <c r="A453" s="19">
        <v>1058</v>
      </c>
      <c r="B453" s="19"/>
      <c r="C453" s="341" t="s">
        <v>545</v>
      </c>
      <c r="D453" s="21">
        <f>SUM(D454:D460)</f>
        <v>0</v>
      </c>
      <c r="E453" s="21">
        <f>SUM(E454:E460)</f>
        <v>0</v>
      </c>
      <c r="F453" s="184">
        <f t="shared" ref="F453:H453" si="115">SUM(F454:F460)</f>
        <v>0</v>
      </c>
      <c r="G453" s="184">
        <f t="shared" si="115"/>
        <v>0</v>
      </c>
      <c r="H453" s="184">
        <f t="shared" si="115"/>
        <v>0</v>
      </c>
      <c r="I453" s="21">
        <f>SUM(I454:I460)</f>
        <v>0</v>
      </c>
      <c r="J453" s="21">
        <f>SUM(J454:J460)</f>
        <v>0</v>
      </c>
      <c r="K453" s="21">
        <f>SUM(K454:K460)</f>
        <v>0</v>
      </c>
      <c r="L453" s="21">
        <f>SUM(L454:L460)</f>
        <v>0</v>
      </c>
      <c r="M453" s="21"/>
      <c r="N453" s="21"/>
      <c r="O453" s="21"/>
    </row>
    <row r="454" spans="1:15" ht="27" outlineLevel="2">
      <c r="A454" s="71">
        <v>1058</v>
      </c>
      <c r="B454" s="71">
        <v>11001</v>
      </c>
      <c r="C454" s="332" t="s">
        <v>546</v>
      </c>
      <c r="D454" s="73"/>
      <c r="E454" s="36"/>
      <c r="F454" s="185"/>
      <c r="G454" s="186"/>
      <c r="H454" s="190"/>
      <c r="I454" s="77"/>
      <c r="J454" s="77"/>
      <c r="K454" s="77"/>
      <c r="L454" s="77"/>
      <c r="M454" s="77"/>
      <c r="N454" s="77"/>
      <c r="O454" s="77"/>
    </row>
    <row r="455" spans="1:15" ht="27" outlineLevel="2">
      <c r="A455" s="71">
        <v>1058</v>
      </c>
      <c r="B455" s="71">
        <v>11002</v>
      </c>
      <c r="C455" s="332" t="s">
        <v>547</v>
      </c>
      <c r="D455" s="79"/>
      <c r="E455" s="79"/>
      <c r="F455" s="193"/>
      <c r="G455" s="186"/>
      <c r="H455" s="190"/>
      <c r="I455" s="77"/>
      <c r="J455" s="77"/>
      <c r="K455" s="77"/>
      <c r="L455" s="77"/>
      <c r="M455" s="77"/>
      <c r="N455" s="77"/>
      <c r="O455" s="77"/>
    </row>
    <row r="456" spans="1:15" outlineLevel="2">
      <c r="A456" s="71">
        <v>1058</v>
      </c>
      <c r="B456" s="71">
        <v>11003</v>
      </c>
      <c r="C456" s="332" t="s">
        <v>548</v>
      </c>
      <c r="D456" s="74"/>
      <c r="E456" s="74"/>
      <c r="F456" s="193"/>
      <c r="G456" s="186"/>
      <c r="H456" s="186"/>
      <c r="I456" s="25"/>
      <c r="J456" s="25"/>
      <c r="K456" s="25"/>
      <c r="L456" s="25"/>
      <c r="M456" s="25"/>
      <c r="N456" s="25"/>
      <c r="O456" s="25"/>
    </row>
    <row r="457" spans="1:15" ht="27" outlineLevel="2">
      <c r="A457" s="71">
        <v>1058</v>
      </c>
      <c r="B457" s="71">
        <v>11007</v>
      </c>
      <c r="C457" s="332" t="s">
        <v>549</v>
      </c>
      <c r="D457" s="74"/>
      <c r="E457" s="74"/>
      <c r="F457" s="193"/>
      <c r="G457" s="186"/>
      <c r="H457" s="186"/>
      <c r="I457" s="25"/>
      <c r="J457" s="25"/>
      <c r="K457" s="25"/>
      <c r="L457" s="25"/>
      <c r="M457" s="25"/>
      <c r="N457" s="25"/>
      <c r="O457" s="25"/>
    </row>
    <row r="458" spans="1:15" outlineLevel="2">
      <c r="A458" s="71">
        <v>1058</v>
      </c>
      <c r="B458" s="71">
        <v>11008</v>
      </c>
      <c r="C458" s="332" t="s">
        <v>550</v>
      </c>
      <c r="D458" s="86"/>
      <c r="E458" s="80"/>
      <c r="F458" s="193"/>
      <c r="G458" s="186"/>
      <c r="H458" s="190"/>
      <c r="I458" s="77"/>
      <c r="J458" s="77"/>
      <c r="K458" s="77"/>
      <c r="L458" s="77"/>
      <c r="M458" s="77"/>
      <c r="N458" s="77"/>
      <c r="O458" s="77"/>
    </row>
    <row r="459" spans="1:15" outlineLevel="2">
      <c r="A459" s="71">
        <v>1058</v>
      </c>
      <c r="B459" s="71">
        <v>31001</v>
      </c>
      <c r="C459" s="332" t="s">
        <v>551</v>
      </c>
      <c r="D459" s="74"/>
      <c r="E459" s="74"/>
      <c r="F459" s="193"/>
      <c r="G459" s="185"/>
      <c r="H459" s="190"/>
      <c r="I459" s="77"/>
      <c r="J459" s="77"/>
      <c r="K459" s="77"/>
      <c r="L459" s="77"/>
      <c r="M459" s="77"/>
      <c r="N459" s="77"/>
      <c r="O459" s="77"/>
    </row>
    <row r="460" spans="1:15" outlineLevel="2">
      <c r="A460" s="71">
        <v>1058</v>
      </c>
      <c r="B460" s="71">
        <v>31002</v>
      </c>
      <c r="C460" s="332" t="s">
        <v>552</v>
      </c>
      <c r="D460" s="74"/>
      <c r="E460" s="79"/>
      <c r="F460" s="185"/>
      <c r="G460" s="186"/>
      <c r="H460" s="186"/>
      <c r="I460" s="25"/>
      <c r="J460" s="25"/>
      <c r="K460" s="25"/>
      <c r="L460" s="25"/>
      <c r="M460" s="25"/>
      <c r="N460" s="25"/>
      <c r="O460" s="25"/>
    </row>
    <row r="461" spans="1:15" outlineLevel="1">
      <c r="A461" s="19">
        <v>1059</v>
      </c>
      <c r="B461" s="19"/>
      <c r="C461" s="341" t="s">
        <v>553</v>
      </c>
      <c r="D461" s="21">
        <f>SUM(D462:D466)</f>
        <v>0</v>
      </c>
      <c r="E461" s="21">
        <f>SUM(E462:E466)</f>
        <v>0</v>
      </c>
      <c r="F461" s="184">
        <f t="shared" ref="F461:H461" si="116">SUM(F462:F466)</f>
        <v>0</v>
      </c>
      <c r="G461" s="184">
        <f t="shared" si="116"/>
        <v>0</v>
      </c>
      <c r="H461" s="184">
        <f t="shared" si="116"/>
        <v>0</v>
      </c>
      <c r="I461" s="21">
        <f>SUM(I462:I466)</f>
        <v>0</v>
      </c>
      <c r="J461" s="21">
        <f>SUM(J462:J466)</f>
        <v>0</v>
      </c>
      <c r="K461" s="21">
        <f>SUM(K462:K466)</f>
        <v>0</v>
      </c>
      <c r="L461" s="21">
        <f>SUM(L462:L466)</f>
        <v>0</v>
      </c>
      <c r="M461" s="21"/>
      <c r="N461" s="21"/>
      <c r="O461" s="21"/>
    </row>
    <row r="462" spans="1:15" ht="27" outlineLevel="2">
      <c r="A462" s="71">
        <v>1059</v>
      </c>
      <c r="B462" s="71">
        <v>11001</v>
      </c>
      <c r="C462" s="332" t="s">
        <v>554</v>
      </c>
      <c r="D462" s="73"/>
      <c r="E462" s="73"/>
      <c r="F462" s="193"/>
      <c r="G462" s="196"/>
      <c r="H462" s="196"/>
      <c r="I462" s="28"/>
      <c r="J462" s="28"/>
      <c r="K462" s="28"/>
      <c r="L462" s="28"/>
      <c r="M462" s="28"/>
      <c r="N462" s="28"/>
      <c r="O462" s="28"/>
    </row>
    <row r="463" spans="1:15" outlineLevel="2">
      <c r="A463" s="71">
        <v>1059</v>
      </c>
      <c r="B463" s="71">
        <v>11002</v>
      </c>
      <c r="C463" s="332" t="s">
        <v>555</v>
      </c>
      <c r="D463" s="73"/>
      <c r="E463" s="73"/>
      <c r="F463" s="193"/>
      <c r="G463" s="196"/>
      <c r="H463" s="196"/>
      <c r="I463" s="28"/>
      <c r="J463" s="28"/>
      <c r="K463" s="28"/>
      <c r="L463" s="28"/>
      <c r="M463" s="28"/>
      <c r="N463" s="28"/>
      <c r="O463" s="28"/>
    </row>
    <row r="464" spans="1:15" outlineLevel="2">
      <c r="A464" s="71">
        <v>1059</v>
      </c>
      <c r="B464" s="71">
        <v>11003</v>
      </c>
      <c r="C464" s="332" t="s">
        <v>556</v>
      </c>
      <c r="D464" s="73"/>
      <c r="E464" s="73"/>
      <c r="F464" s="196"/>
      <c r="G464" s="196"/>
      <c r="H464" s="196"/>
      <c r="I464" s="28"/>
      <c r="J464" s="28"/>
      <c r="K464" s="28"/>
      <c r="L464" s="28"/>
      <c r="M464" s="28"/>
      <c r="N464" s="28"/>
      <c r="O464" s="28"/>
    </row>
    <row r="465" spans="1:15" ht="27" outlineLevel="2">
      <c r="A465" s="71">
        <v>1059</v>
      </c>
      <c r="B465" s="71">
        <v>11009</v>
      </c>
      <c r="C465" s="332" t="s">
        <v>557</v>
      </c>
      <c r="D465" s="74"/>
      <c r="E465" s="74"/>
      <c r="F465" s="185"/>
      <c r="G465" s="186"/>
      <c r="H465" s="186"/>
      <c r="I465" s="25"/>
      <c r="J465" s="25"/>
      <c r="K465" s="25"/>
      <c r="L465" s="25"/>
      <c r="M465" s="25"/>
      <c r="N465" s="25"/>
      <c r="O465" s="25"/>
    </row>
    <row r="466" spans="1:15" ht="27" outlineLevel="2">
      <c r="A466" s="71">
        <v>1059</v>
      </c>
      <c r="B466" s="71">
        <v>12002</v>
      </c>
      <c r="C466" s="332" t="s">
        <v>558</v>
      </c>
      <c r="D466" s="74"/>
      <c r="E466" s="74"/>
      <c r="F466" s="185"/>
      <c r="G466" s="185"/>
      <c r="H466" s="193"/>
      <c r="I466" s="74"/>
      <c r="J466" s="74"/>
      <c r="K466" s="74"/>
      <c r="L466" s="74"/>
      <c r="M466" s="74"/>
      <c r="N466" s="74"/>
      <c r="O466" s="74"/>
    </row>
    <row r="467" spans="1:15" outlineLevel="1">
      <c r="A467" s="19">
        <v>1067</v>
      </c>
      <c r="B467" s="19"/>
      <c r="C467" s="341" t="s">
        <v>559</v>
      </c>
      <c r="D467" s="21">
        <f>SUM(D468:D470)</f>
        <v>0</v>
      </c>
      <c r="E467" s="21">
        <f>SUM(E468:E470)</f>
        <v>0</v>
      </c>
      <c r="F467" s="184">
        <f t="shared" ref="F467:H467" si="117">SUM(F468:F470)</f>
        <v>0</v>
      </c>
      <c r="G467" s="184">
        <f t="shared" si="117"/>
        <v>0</v>
      </c>
      <c r="H467" s="184">
        <f t="shared" si="117"/>
        <v>0</v>
      </c>
      <c r="I467" s="21">
        <f>SUM(I468:I470)</f>
        <v>0</v>
      </c>
      <c r="J467" s="21">
        <f>SUM(J468:J470)</f>
        <v>0</v>
      </c>
      <c r="K467" s="21">
        <f>SUM(K468:K470)</f>
        <v>0</v>
      </c>
      <c r="L467" s="21">
        <f>SUM(L468:L470)</f>
        <v>0</v>
      </c>
      <c r="M467" s="21"/>
      <c r="N467" s="21"/>
      <c r="O467" s="21"/>
    </row>
    <row r="468" spans="1:15" outlineLevel="2">
      <c r="A468" s="71">
        <v>1067</v>
      </c>
      <c r="B468" s="71">
        <v>11001</v>
      </c>
      <c r="C468" s="332" t="s">
        <v>560</v>
      </c>
      <c r="D468" s="74"/>
      <c r="E468" s="74"/>
      <c r="F468" s="196"/>
      <c r="G468" s="196"/>
      <c r="H468" s="196"/>
      <c r="I468" s="28"/>
      <c r="J468" s="28"/>
      <c r="K468" s="28"/>
      <c r="L468" s="28"/>
      <c r="M468" s="28"/>
      <c r="N468" s="28"/>
      <c r="O468" s="28"/>
    </row>
    <row r="469" spans="1:15" outlineLevel="2">
      <c r="A469" s="71">
        <v>1067</v>
      </c>
      <c r="B469" s="71">
        <v>11002</v>
      </c>
      <c r="C469" s="332" t="s">
        <v>561</v>
      </c>
      <c r="D469" s="74"/>
      <c r="E469" s="74"/>
      <c r="F469" s="193"/>
      <c r="G469" s="196"/>
      <c r="H469" s="196"/>
      <c r="I469" s="28"/>
      <c r="J469" s="28"/>
      <c r="K469" s="28"/>
      <c r="L469" s="28"/>
      <c r="M469" s="28"/>
      <c r="N469" s="28"/>
      <c r="O469" s="28"/>
    </row>
    <row r="470" spans="1:15" outlineLevel="2">
      <c r="A470" s="71">
        <v>1067</v>
      </c>
      <c r="B470" s="71">
        <v>32002</v>
      </c>
      <c r="C470" s="332" t="s">
        <v>562</v>
      </c>
      <c r="D470" s="74"/>
      <c r="E470" s="74"/>
      <c r="F470" s="193"/>
      <c r="G470" s="186"/>
      <c r="H470" s="186"/>
      <c r="I470" s="25"/>
      <c r="J470" s="25"/>
      <c r="K470" s="25"/>
      <c r="L470" s="25"/>
      <c r="M470" s="25"/>
      <c r="N470" s="25"/>
      <c r="O470" s="25"/>
    </row>
    <row r="471" spans="1:15" outlineLevel="1">
      <c r="A471" s="19">
        <v>1086</v>
      </c>
      <c r="B471" s="19"/>
      <c r="C471" s="341" t="s">
        <v>563</v>
      </c>
      <c r="D471" s="21">
        <f>SUM(D472:D478)</f>
        <v>0</v>
      </c>
      <c r="E471" s="21">
        <f>SUM(E472:E478)</f>
        <v>0</v>
      </c>
      <c r="F471" s="184">
        <f t="shared" ref="F471:H471" si="118">SUM(F472:F478)</f>
        <v>0</v>
      </c>
      <c r="G471" s="184">
        <f t="shared" si="118"/>
        <v>0</v>
      </c>
      <c r="H471" s="184">
        <f t="shared" si="118"/>
        <v>0</v>
      </c>
      <c r="I471" s="21">
        <f>SUM(I472:I478)</f>
        <v>0</v>
      </c>
      <c r="J471" s="21">
        <f>SUM(J472:J478)</f>
        <v>0</v>
      </c>
      <c r="K471" s="21">
        <f>SUM(K472:K478)</f>
        <v>0</v>
      </c>
      <c r="L471" s="21">
        <f>SUM(L472:L478)</f>
        <v>0</v>
      </c>
      <c r="M471" s="21"/>
      <c r="N471" s="21"/>
      <c r="O471" s="21"/>
    </row>
    <row r="472" spans="1:15" ht="40.5" outlineLevel="2">
      <c r="A472" s="71">
        <v>1086</v>
      </c>
      <c r="B472" s="71">
        <v>11001</v>
      </c>
      <c r="C472" s="332" t="s">
        <v>564</v>
      </c>
      <c r="D472" s="25"/>
      <c r="E472" s="25"/>
      <c r="F472" s="185"/>
      <c r="G472" s="186"/>
      <c r="H472" s="186"/>
      <c r="I472" s="25"/>
      <c r="J472" s="25"/>
      <c r="K472" s="25"/>
      <c r="L472" s="25"/>
      <c r="M472" s="25"/>
      <c r="N472" s="25"/>
      <c r="O472" s="25"/>
    </row>
    <row r="473" spans="1:15" ht="40.5" outlineLevel="2">
      <c r="A473" s="71">
        <v>1086</v>
      </c>
      <c r="B473" s="71">
        <v>11003</v>
      </c>
      <c r="C473" s="332" t="s">
        <v>565</v>
      </c>
      <c r="D473" s="25"/>
      <c r="E473" s="25"/>
      <c r="F473" s="185"/>
      <c r="G473" s="186"/>
      <c r="H473" s="186"/>
      <c r="I473" s="25"/>
      <c r="J473" s="25"/>
      <c r="K473" s="25"/>
      <c r="L473" s="25"/>
      <c r="M473" s="25"/>
      <c r="N473" s="25"/>
      <c r="O473" s="25"/>
    </row>
    <row r="474" spans="1:15" ht="40.5" outlineLevel="2">
      <c r="A474" s="71">
        <v>1086</v>
      </c>
      <c r="B474" s="71">
        <v>11004</v>
      </c>
      <c r="C474" s="332" t="s">
        <v>566</v>
      </c>
      <c r="D474" s="25"/>
      <c r="E474" s="25"/>
      <c r="F474" s="185"/>
      <c r="G474" s="186"/>
      <c r="H474" s="186"/>
      <c r="I474" s="25"/>
      <c r="J474" s="25"/>
      <c r="K474" s="25"/>
      <c r="L474" s="25"/>
      <c r="M474" s="25"/>
      <c r="N474" s="25"/>
      <c r="O474" s="25"/>
    </row>
    <row r="475" spans="1:15" ht="40.5" outlineLevel="2">
      <c r="A475" s="71">
        <v>1086</v>
      </c>
      <c r="B475" s="71">
        <v>12003</v>
      </c>
      <c r="C475" s="332" t="s">
        <v>567</v>
      </c>
      <c r="D475" s="25"/>
      <c r="E475" s="25"/>
      <c r="F475" s="185"/>
      <c r="G475" s="186"/>
      <c r="H475" s="186"/>
      <c r="I475" s="25"/>
      <c r="J475" s="25"/>
      <c r="K475" s="25"/>
      <c r="L475" s="25"/>
      <c r="M475" s="25"/>
      <c r="N475" s="25"/>
      <c r="O475" s="25"/>
    </row>
    <row r="476" spans="1:15" ht="40.5" outlineLevel="2">
      <c r="A476" s="71">
        <v>1086</v>
      </c>
      <c r="B476" s="71">
        <v>31001</v>
      </c>
      <c r="C476" s="332" t="s">
        <v>568</v>
      </c>
      <c r="D476" s="25"/>
      <c r="E476" s="25"/>
      <c r="F476" s="185"/>
      <c r="G476" s="186"/>
      <c r="H476" s="186"/>
      <c r="I476" s="25"/>
      <c r="J476" s="25"/>
      <c r="K476" s="25"/>
      <c r="L476" s="25"/>
      <c r="M476" s="25"/>
      <c r="N476" s="25"/>
      <c r="O476" s="25"/>
    </row>
    <row r="477" spans="1:15" ht="54" outlineLevel="2">
      <c r="A477" s="71">
        <v>1086</v>
      </c>
      <c r="B477" s="71">
        <v>11005</v>
      </c>
      <c r="C477" s="332" t="s">
        <v>569</v>
      </c>
      <c r="D477" s="25"/>
      <c r="E477" s="25"/>
      <c r="F477" s="185"/>
      <c r="G477" s="186"/>
      <c r="H477" s="186"/>
      <c r="I477" s="25"/>
      <c r="J477" s="25"/>
      <c r="K477" s="25"/>
      <c r="L477" s="25"/>
      <c r="M477" s="25"/>
      <c r="N477" s="25"/>
      <c r="O477" s="25"/>
    </row>
    <row r="478" spans="1:15" ht="40.5" outlineLevel="2">
      <c r="A478" s="71">
        <v>1086</v>
      </c>
      <c r="B478" s="71">
        <v>12004</v>
      </c>
      <c r="C478" s="332" t="s">
        <v>570</v>
      </c>
      <c r="D478" s="25"/>
      <c r="E478" s="25"/>
      <c r="F478" s="185"/>
      <c r="G478" s="186"/>
      <c r="H478" s="186"/>
      <c r="I478" s="25"/>
      <c r="J478" s="25"/>
      <c r="K478" s="25"/>
      <c r="L478" s="25"/>
      <c r="M478" s="25"/>
      <c r="N478" s="25"/>
      <c r="O478" s="25"/>
    </row>
    <row r="479" spans="1:15" ht="27" outlineLevel="1" collapsed="1">
      <c r="A479" s="19">
        <v>1104</v>
      </c>
      <c r="B479" s="19"/>
      <c r="C479" s="341" t="s">
        <v>571</v>
      </c>
      <c r="D479" s="20">
        <f>SUM(D480:D486)</f>
        <v>0</v>
      </c>
      <c r="E479" s="21">
        <f>SUM(E480:E486)</f>
        <v>0</v>
      </c>
      <c r="F479" s="184">
        <f t="shared" ref="F479:H479" si="119">SUM(F480:F486)</f>
        <v>0</v>
      </c>
      <c r="G479" s="184">
        <f t="shared" si="119"/>
        <v>0</v>
      </c>
      <c r="H479" s="184">
        <f t="shared" si="119"/>
        <v>0</v>
      </c>
      <c r="I479" s="21">
        <f>SUM(I480:I486)</f>
        <v>0</v>
      </c>
      <c r="J479" s="21">
        <f>SUM(J480:J486)</f>
        <v>0</v>
      </c>
      <c r="K479" s="21">
        <f>SUM(K480:K486)</f>
        <v>0</v>
      </c>
      <c r="L479" s="21">
        <f>SUM(L480:L486)</f>
        <v>0</v>
      </c>
      <c r="M479" s="21"/>
      <c r="N479" s="21"/>
      <c r="O479" s="21"/>
    </row>
    <row r="480" spans="1:15" outlineLevel="2">
      <c r="A480" s="71">
        <v>1104</v>
      </c>
      <c r="B480" s="71">
        <v>11001</v>
      </c>
      <c r="C480" s="332" t="s">
        <v>572</v>
      </c>
      <c r="D480" s="25"/>
      <c r="E480" s="25"/>
      <c r="F480" s="185"/>
      <c r="G480" s="186"/>
      <c r="H480" s="190"/>
      <c r="I480" s="77"/>
      <c r="J480" s="77"/>
      <c r="K480" s="77"/>
      <c r="L480" s="77"/>
      <c r="M480" s="77"/>
      <c r="N480" s="77"/>
      <c r="O480" s="77"/>
    </row>
    <row r="481" spans="1:15" ht="27" outlineLevel="2">
      <c r="A481" s="71">
        <v>1104</v>
      </c>
      <c r="B481" s="71">
        <v>11002</v>
      </c>
      <c r="C481" s="332" t="s">
        <v>573</v>
      </c>
      <c r="D481" s="25"/>
      <c r="E481" s="25"/>
      <c r="F481" s="185"/>
      <c r="G481" s="185"/>
      <c r="H481" s="190"/>
      <c r="I481" s="77"/>
      <c r="J481" s="77"/>
      <c r="K481" s="77"/>
      <c r="L481" s="77"/>
      <c r="M481" s="77"/>
      <c r="N481" s="77"/>
      <c r="O481" s="77"/>
    </row>
    <row r="482" spans="1:15" ht="27" outlineLevel="2">
      <c r="A482" s="71">
        <v>1104</v>
      </c>
      <c r="B482" s="71">
        <v>11003</v>
      </c>
      <c r="C482" s="332" t="s">
        <v>574</v>
      </c>
      <c r="D482" s="25"/>
      <c r="E482" s="25"/>
      <c r="F482" s="185"/>
      <c r="G482" s="186"/>
      <c r="H482" s="186"/>
      <c r="I482" s="25"/>
      <c r="J482" s="25"/>
      <c r="K482" s="25"/>
      <c r="L482" s="25"/>
      <c r="M482" s="25"/>
      <c r="N482" s="25"/>
      <c r="O482" s="25"/>
    </row>
    <row r="483" spans="1:15" outlineLevel="2">
      <c r="A483" s="71">
        <v>1104</v>
      </c>
      <c r="B483" s="71">
        <v>12001</v>
      </c>
      <c r="C483" s="332" t="s">
        <v>575</v>
      </c>
      <c r="D483" s="25"/>
      <c r="E483" s="25"/>
      <c r="F483" s="185"/>
      <c r="G483" s="186"/>
      <c r="H483" s="190"/>
      <c r="I483" s="77"/>
      <c r="J483" s="77"/>
      <c r="K483" s="77"/>
      <c r="L483" s="77"/>
      <c r="M483" s="77"/>
      <c r="N483" s="77"/>
      <c r="O483" s="77"/>
    </row>
    <row r="484" spans="1:15" outlineLevel="2">
      <c r="A484" s="71">
        <v>1104</v>
      </c>
      <c r="B484" s="71">
        <v>12003</v>
      </c>
      <c r="C484" s="332" t="s">
        <v>576</v>
      </c>
      <c r="D484" s="25"/>
      <c r="E484" s="25"/>
      <c r="F484" s="186"/>
      <c r="G484" s="186"/>
      <c r="H484" s="190"/>
      <c r="I484" s="77"/>
      <c r="J484" s="77"/>
      <c r="K484" s="77"/>
      <c r="L484" s="77"/>
      <c r="M484" s="77"/>
      <c r="N484" s="77"/>
      <c r="O484" s="77"/>
    </row>
    <row r="485" spans="1:15" ht="27" outlineLevel="2">
      <c r="A485" s="71">
        <v>1104</v>
      </c>
      <c r="B485" s="71">
        <v>11005</v>
      </c>
      <c r="C485" s="332" t="s">
        <v>577</v>
      </c>
      <c r="D485" s="25"/>
      <c r="E485" s="25"/>
      <c r="F485" s="186"/>
      <c r="G485" s="186"/>
      <c r="H485" s="190"/>
      <c r="I485" s="77"/>
      <c r="J485" s="77"/>
      <c r="K485" s="77"/>
      <c r="L485" s="77"/>
      <c r="M485" s="77"/>
      <c r="N485" s="77"/>
      <c r="O485" s="77"/>
    </row>
    <row r="486" spans="1:15" outlineLevel="2">
      <c r="A486" s="71">
        <v>1104</v>
      </c>
      <c r="B486" s="71">
        <v>11004</v>
      </c>
      <c r="C486" s="332" t="s">
        <v>578</v>
      </c>
      <c r="D486" s="25"/>
      <c r="E486" s="25"/>
      <c r="F486" s="185"/>
      <c r="G486" s="186"/>
      <c r="H486" s="186"/>
      <c r="I486" s="25"/>
      <c r="J486" s="25"/>
      <c r="K486" s="25"/>
      <c r="L486" s="25"/>
      <c r="M486" s="25"/>
      <c r="N486" s="25"/>
      <c r="O486" s="25"/>
    </row>
    <row r="487" spans="1:15" outlineLevel="1" collapsed="1">
      <c r="A487" s="19">
        <v>1116</v>
      </c>
      <c r="B487" s="19"/>
      <c r="C487" s="341" t="s">
        <v>579</v>
      </c>
      <c r="D487" s="21">
        <f>SUM(D488:D490)</f>
        <v>0</v>
      </c>
      <c r="E487" s="21">
        <f>SUM(E488:E490)</f>
        <v>0</v>
      </c>
      <c r="F487" s="184">
        <f t="shared" ref="F487:H487" si="120">SUM(F488:F490)</f>
        <v>0</v>
      </c>
      <c r="G487" s="184">
        <f t="shared" si="120"/>
        <v>0</v>
      </c>
      <c r="H487" s="184">
        <f t="shared" si="120"/>
        <v>0</v>
      </c>
      <c r="I487" s="21">
        <f>SUM(I488:I490)</f>
        <v>0</v>
      </c>
      <c r="J487" s="21">
        <f>SUM(J488:J490)</f>
        <v>0</v>
      </c>
      <c r="K487" s="21">
        <f>SUM(K488:K490)</f>
        <v>0</v>
      </c>
      <c r="L487" s="21">
        <f>SUM(L488:L490)</f>
        <v>0</v>
      </c>
      <c r="M487" s="21"/>
      <c r="N487" s="21"/>
      <c r="O487" s="21"/>
    </row>
    <row r="488" spans="1:15" outlineLevel="2">
      <c r="A488" s="71">
        <v>1116</v>
      </c>
      <c r="B488" s="71">
        <v>11001</v>
      </c>
      <c r="C488" s="332" t="s">
        <v>580</v>
      </c>
      <c r="D488" s="73"/>
      <c r="E488" s="77"/>
      <c r="F488" s="185"/>
      <c r="G488" s="186"/>
      <c r="H488" s="201"/>
      <c r="I488" s="79"/>
      <c r="J488" s="79"/>
      <c r="K488" s="79"/>
      <c r="L488" s="79"/>
      <c r="M488" s="79"/>
      <c r="N488" s="79"/>
      <c r="O488" s="79"/>
    </row>
    <row r="489" spans="1:15" ht="27" outlineLevel="2">
      <c r="A489" s="71">
        <v>1116</v>
      </c>
      <c r="B489" s="71">
        <v>11005</v>
      </c>
      <c r="C489" s="332" t="s">
        <v>581</v>
      </c>
      <c r="D489" s="73"/>
      <c r="E489" s="73"/>
      <c r="F489" s="185"/>
      <c r="G489" s="196"/>
      <c r="H489" s="196"/>
      <c r="I489" s="28"/>
      <c r="J489" s="28"/>
      <c r="K489" s="28"/>
      <c r="L489" s="28"/>
      <c r="M489" s="28"/>
      <c r="N489" s="28"/>
      <c r="O489" s="28"/>
    </row>
    <row r="490" spans="1:15" outlineLevel="2">
      <c r="A490" s="71">
        <v>1116</v>
      </c>
      <c r="B490" s="71">
        <v>11006</v>
      </c>
      <c r="C490" s="332" t="s">
        <v>582</v>
      </c>
      <c r="D490" s="82"/>
      <c r="E490" s="80"/>
      <c r="F490" s="201"/>
      <c r="G490" s="186"/>
      <c r="H490" s="186"/>
      <c r="I490" s="25"/>
      <c r="J490" s="25"/>
      <c r="K490" s="25"/>
      <c r="L490" s="25"/>
      <c r="M490" s="25"/>
      <c r="N490" s="25"/>
      <c r="O490" s="25"/>
    </row>
    <row r="491" spans="1:15" outlineLevel="1" collapsed="1">
      <c r="A491" s="19">
        <v>1134</v>
      </c>
      <c r="B491" s="19"/>
      <c r="C491" s="341" t="s">
        <v>583</v>
      </c>
      <c r="D491" s="21">
        <f>SUM(D492:D494)</f>
        <v>0</v>
      </c>
      <c r="E491" s="21">
        <f>SUM(E492:E494)</f>
        <v>0</v>
      </c>
      <c r="F491" s="184">
        <f t="shared" ref="F491:H491" si="121">SUM(F492:F494)</f>
        <v>0</v>
      </c>
      <c r="G491" s="184">
        <f t="shared" si="121"/>
        <v>0</v>
      </c>
      <c r="H491" s="184">
        <f t="shared" si="121"/>
        <v>0</v>
      </c>
      <c r="I491" s="21">
        <f>SUM(I492:I494)</f>
        <v>0</v>
      </c>
      <c r="J491" s="21">
        <f>SUM(J492:J494)</f>
        <v>0</v>
      </c>
      <c r="K491" s="21">
        <f>SUM(K492:K494)</f>
        <v>0</v>
      </c>
      <c r="L491" s="21">
        <f>SUM(L492:L494)</f>
        <v>0</v>
      </c>
      <c r="M491" s="21"/>
      <c r="N491" s="21"/>
      <c r="O491" s="21"/>
    </row>
    <row r="492" spans="1:15" ht="40.5" outlineLevel="2">
      <c r="A492" s="71">
        <v>1134</v>
      </c>
      <c r="B492" s="71">
        <v>11001</v>
      </c>
      <c r="C492" s="332" t="s">
        <v>584</v>
      </c>
      <c r="D492" s="25"/>
      <c r="E492" s="25"/>
      <c r="F492" s="185"/>
      <c r="G492" s="186"/>
      <c r="H492" s="186"/>
      <c r="I492" s="25"/>
      <c r="J492" s="25"/>
      <c r="K492" s="25"/>
      <c r="L492" s="25"/>
      <c r="M492" s="25"/>
      <c r="N492" s="25"/>
      <c r="O492" s="25"/>
    </row>
    <row r="493" spans="1:15" ht="40.5" outlineLevel="2">
      <c r="A493" s="71">
        <v>1134</v>
      </c>
      <c r="B493" s="71">
        <v>12002</v>
      </c>
      <c r="C493" s="332" t="s">
        <v>585</v>
      </c>
      <c r="D493" s="25"/>
      <c r="E493" s="25"/>
      <c r="F493" s="185"/>
      <c r="G493" s="186"/>
      <c r="H493" s="186"/>
      <c r="I493" s="25"/>
      <c r="J493" s="25"/>
      <c r="K493" s="25"/>
      <c r="L493" s="25"/>
      <c r="M493" s="25"/>
      <c r="N493" s="25"/>
      <c r="O493" s="25"/>
    </row>
    <row r="494" spans="1:15" ht="40.5" outlineLevel="2">
      <c r="A494" s="71">
        <v>1134</v>
      </c>
      <c r="B494" s="71">
        <v>12004</v>
      </c>
      <c r="C494" s="332" t="s">
        <v>586</v>
      </c>
      <c r="D494" s="25"/>
      <c r="E494" s="25"/>
      <c r="F494" s="185"/>
      <c r="G494" s="186"/>
      <c r="H494" s="186"/>
      <c r="I494" s="25"/>
      <c r="J494" s="25"/>
      <c r="K494" s="25"/>
      <c r="L494" s="25"/>
      <c r="M494" s="25"/>
      <c r="N494" s="25"/>
      <c r="O494" s="25"/>
    </row>
    <row r="495" spans="1:15" outlineLevel="1" collapsed="1">
      <c r="A495" s="19">
        <v>1165</v>
      </c>
      <c r="B495" s="19"/>
      <c r="C495" s="341" t="s">
        <v>587</v>
      </c>
      <c r="D495" s="21">
        <f>SUM(D496:D511)</f>
        <v>0</v>
      </c>
      <c r="E495" s="21">
        <f>SUM(E496:E511)</f>
        <v>0</v>
      </c>
      <c r="F495" s="184">
        <f t="shared" ref="F495:H495" si="122">SUM(F496:F511)</f>
        <v>0</v>
      </c>
      <c r="G495" s="184">
        <f t="shared" si="122"/>
        <v>0</v>
      </c>
      <c r="H495" s="184">
        <f t="shared" si="122"/>
        <v>0</v>
      </c>
      <c r="I495" s="21">
        <f>SUM(I496:I511)</f>
        <v>0</v>
      </c>
      <c r="J495" s="21">
        <f>SUM(J496:J511)</f>
        <v>0</v>
      </c>
      <c r="K495" s="21">
        <f>SUM(K496:K511)</f>
        <v>0</v>
      </c>
      <c r="L495" s="21">
        <f>SUM(L496:L511)</f>
        <v>0</v>
      </c>
      <c r="M495" s="21"/>
      <c r="N495" s="21"/>
      <c r="O495" s="21"/>
    </row>
    <row r="496" spans="1:15" ht="27" outlineLevel="2">
      <c r="A496" s="71">
        <v>1165</v>
      </c>
      <c r="B496" s="71">
        <v>11002</v>
      </c>
      <c r="C496" s="332" t="s">
        <v>588</v>
      </c>
      <c r="D496" s="25"/>
      <c r="E496" s="25"/>
      <c r="F496" s="185"/>
      <c r="G496" s="186"/>
      <c r="H496" s="185"/>
      <c r="I496" s="25"/>
      <c r="J496" s="25"/>
      <c r="K496" s="25"/>
      <c r="L496" s="25"/>
      <c r="M496" s="25"/>
      <c r="N496" s="25"/>
      <c r="O496" s="25"/>
    </row>
    <row r="497" spans="1:15" ht="27" outlineLevel="2">
      <c r="A497" s="71">
        <v>1165</v>
      </c>
      <c r="B497" s="71">
        <v>11003</v>
      </c>
      <c r="C497" s="332" t="s">
        <v>589</v>
      </c>
      <c r="D497" s="25"/>
      <c r="E497" s="25"/>
      <c r="F497" s="185"/>
      <c r="G497" s="186"/>
      <c r="H497" s="186"/>
      <c r="I497" s="25"/>
      <c r="J497" s="25"/>
      <c r="K497" s="25"/>
      <c r="L497" s="25"/>
      <c r="M497" s="25"/>
      <c r="N497" s="25"/>
      <c r="O497" s="25"/>
    </row>
    <row r="498" spans="1:15" ht="27" outlineLevel="2">
      <c r="A498" s="71">
        <v>1165</v>
      </c>
      <c r="B498" s="71">
        <v>11004</v>
      </c>
      <c r="C498" s="332" t="s">
        <v>590</v>
      </c>
      <c r="D498" s="25"/>
      <c r="E498" s="25"/>
      <c r="F498" s="185"/>
      <c r="G498" s="185"/>
      <c r="H498" s="185"/>
      <c r="I498" s="25"/>
      <c r="J498" s="25"/>
      <c r="K498" s="25"/>
      <c r="L498" s="25"/>
      <c r="M498" s="25"/>
      <c r="N498" s="25"/>
      <c r="O498" s="25"/>
    </row>
    <row r="499" spans="1:15" ht="27" outlineLevel="2">
      <c r="A499" s="71">
        <v>1165</v>
      </c>
      <c r="B499" s="71">
        <v>11007</v>
      </c>
      <c r="C499" s="332" t="s">
        <v>591</v>
      </c>
      <c r="D499" s="25"/>
      <c r="E499" s="25"/>
      <c r="F499" s="185"/>
      <c r="G499" s="186"/>
      <c r="H499" s="186"/>
      <c r="I499" s="25"/>
      <c r="J499" s="25"/>
      <c r="K499" s="25"/>
      <c r="L499" s="25"/>
      <c r="M499" s="25"/>
      <c r="N499" s="25"/>
      <c r="O499" s="25"/>
    </row>
    <row r="500" spans="1:15" outlineLevel="2">
      <c r="A500" s="71">
        <v>1165</v>
      </c>
      <c r="B500" s="71">
        <v>11009</v>
      </c>
      <c r="C500" s="332" t="s">
        <v>592</v>
      </c>
      <c r="D500" s="25"/>
      <c r="E500" s="25"/>
      <c r="F500" s="185"/>
      <c r="G500" s="186"/>
      <c r="H500" s="185"/>
      <c r="I500" s="25"/>
      <c r="J500" s="25"/>
      <c r="K500" s="25"/>
      <c r="L500" s="25"/>
      <c r="M500" s="25"/>
      <c r="N500" s="25"/>
      <c r="O500" s="25"/>
    </row>
    <row r="501" spans="1:15" ht="27" outlineLevel="2">
      <c r="A501" s="71">
        <v>1165</v>
      </c>
      <c r="B501" s="71">
        <v>11010</v>
      </c>
      <c r="C501" s="332" t="s">
        <v>593</v>
      </c>
      <c r="D501" s="74"/>
      <c r="E501" s="74"/>
      <c r="F501" s="192"/>
      <c r="G501" s="186"/>
      <c r="H501" s="202"/>
      <c r="I501" s="77"/>
      <c r="J501" s="77"/>
      <c r="K501" s="77"/>
      <c r="L501" s="77"/>
      <c r="M501" s="77"/>
      <c r="N501" s="77"/>
      <c r="O501" s="77"/>
    </row>
    <row r="502" spans="1:15" ht="27" outlineLevel="2">
      <c r="A502" s="71">
        <v>1165</v>
      </c>
      <c r="B502" s="71">
        <v>12001</v>
      </c>
      <c r="C502" s="332" t="s">
        <v>594</v>
      </c>
      <c r="D502" s="74"/>
      <c r="E502" s="74"/>
      <c r="F502" s="185"/>
      <c r="G502" s="196"/>
      <c r="H502" s="186"/>
      <c r="I502" s="25"/>
      <c r="J502" s="25"/>
      <c r="K502" s="25"/>
      <c r="L502" s="25"/>
      <c r="M502" s="25"/>
      <c r="N502" s="25"/>
      <c r="O502" s="25"/>
    </row>
    <row r="503" spans="1:15" ht="27" outlineLevel="2">
      <c r="A503" s="71">
        <v>1165</v>
      </c>
      <c r="B503" s="71">
        <v>12002</v>
      </c>
      <c r="C503" s="332" t="s">
        <v>595</v>
      </c>
      <c r="D503" s="74"/>
      <c r="E503" s="74"/>
      <c r="F503" s="185"/>
      <c r="G503" s="196"/>
      <c r="H503" s="186"/>
      <c r="I503" s="25"/>
      <c r="J503" s="25"/>
      <c r="K503" s="25"/>
      <c r="L503" s="25"/>
      <c r="M503" s="25"/>
      <c r="N503" s="25"/>
      <c r="O503" s="25"/>
    </row>
    <row r="504" spans="1:15" ht="27" outlineLevel="2">
      <c r="A504" s="71">
        <v>1165</v>
      </c>
      <c r="B504" s="71">
        <v>11013</v>
      </c>
      <c r="C504" s="332" t="s">
        <v>596</v>
      </c>
      <c r="D504" s="86"/>
      <c r="E504" s="80"/>
      <c r="F504" s="185"/>
      <c r="G504" s="186"/>
      <c r="H504" s="186"/>
      <c r="I504" s="25"/>
      <c r="J504" s="25"/>
      <c r="K504" s="25"/>
      <c r="L504" s="25"/>
      <c r="M504" s="25"/>
      <c r="N504" s="25"/>
      <c r="O504" s="25"/>
    </row>
    <row r="505" spans="1:15" ht="27" outlineLevel="2">
      <c r="A505" s="71">
        <v>1165</v>
      </c>
      <c r="B505" s="71">
        <v>12006</v>
      </c>
      <c r="C505" s="332" t="s">
        <v>597</v>
      </c>
      <c r="D505" s="86"/>
      <c r="E505" s="80"/>
      <c r="F505" s="185"/>
      <c r="G505" s="186"/>
      <c r="H505" s="186"/>
      <c r="I505" s="25"/>
      <c r="J505" s="25"/>
      <c r="K505" s="25"/>
      <c r="L505" s="25"/>
      <c r="M505" s="25"/>
      <c r="N505" s="25"/>
      <c r="O505" s="25"/>
    </row>
    <row r="506" spans="1:15" s="44" customFormat="1" outlineLevel="2">
      <c r="A506" s="71">
        <v>1165</v>
      </c>
      <c r="B506" s="71">
        <v>11012</v>
      </c>
      <c r="C506" s="332" t="s">
        <v>598</v>
      </c>
      <c r="D506" s="25"/>
      <c r="E506" s="25"/>
      <c r="F506" s="185"/>
      <c r="G506" s="186"/>
      <c r="H506" s="186"/>
      <c r="I506" s="25"/>
      <c r="J506" s="25"/>
      <c r="K506" s="25"/>
      <c r="L506" s="25"/>
      <c r="M506" s="25"/>
      <c r="N506" s="25"/>
      <c r="O506" s="25"/>
    </row>
    <row r="507" spans="1:15" outlineLevel="2">
      <c r="A507" s="71">
        <v>1165</v>
      </c>
      <c r="B507" s="71">
        <v>12003</v>
      </c>
      <c r="C507" s="332" t="s">
        <v>599</v>
      </c>
      <c r="D507" s="86"/>
      <c r="E507" s="80"/>
      <c r="F507" s="185"/>
      <c r="G507" s="186"/>
      <c r="H507" s="186"/>
      <c r="I507" s="25"/>
      <c r="J507" s="25"/>
      <c r="K507" s="25"/>
      <c r="L507" s="25"/>
      <c r="M507" s="25"/>
      <c r="N507" s="25"/>
      <c r="O507" s="25"/>
    </row>
    <row r="508" spans="1:15" ht="27" outlineLevel="2">
      <c r="A508" s="71">
        <v>1165</v>
      </c>
      <c r="B508" s="75">
        <v>11014</v>
      </c>
      <c r="C508" s="332" t="s">
        <v>600</v>
      </c>
      <c r="D508" s="86"/>
      <c r="E508" s="80"/>
      <c r="F508" s="185"/>
      <c r="G508" s="186"/>
      <c r="H508" s="186"/>
      <c r="I508" s="25"/>
      <c r="J508" s="25"/>
      <c r="K508" s="25"/>
      <c r="L508" s="25"/>
      <c r="M508" s="25"/>
      <c r="N508" s="25"/>
      <c r="O508" s="25"/>
    </row>
    <row r="509" spans="1:15" ht="27" outlineLevel="2">
      <c r="A509" s="71">
        <v>1165</v>
      </c>
      <c r="B509" s="75">
        <v>12004</v>
      </c>
      <c r="C509" s="332" t="s">
        <v>601</v>
      </c>
      <c r="D509" s="86"/>
      <c r="E509" s="80"/>
      <c r="F509" s="185"/>
      <c r="G509" s="186"/>
      <c r="H509" s="186"/>
      <c r="I509" s="25"/>
      <c r="J509" s="25"/>
      <c r="K509" s="25"/>
      <c r="L509" s="25"/>
      <c r="M509" s="25"/>
      <c r="N509" s="25"/>
      <c r="O509" s="25"/>
    </row>
    <row r="510" spans="1:15" outlineLevel="2">
      <c r="A510" s="71">
        <v>1165</v>
      </c>
      <c r="B510" s="75">
        <v>12005</v>
      </c>
      <c r="C510" s="332" t="s">
        <v>602</v>
      </c>
      <c r="D510" s="86"/>
      <c r="E510" s="80"/>
      <c r="F510" s="185"/>
      <c r="G510" s="186"/>
      <c r="H510" s="186"/>
      <c r="I510" s="25"/>
      <c r="J510" s="25"/>
      <c r="K510" s="25"/>
      <c r="L510" s="25"/>
      <c r="M510" s="25"/>
      <c r="N510" s="25"/>
      <c r="O510" s="25"/>
    </row>
    <row r="511" spans="1:15" outlineLevel="2">
      <c r="A511" s="71">
        <v>1165</v>
      </c>
      <c r="B511" s="75">
        <v>31003</v>
      </c>
      <c r="C511" s="332" t="s">
        <v>603</v>
      </c>
      <c r="D511" s="25"/>
      <c r="E511" s="25"/>
      <c r="F511" s="186"/>
      <c r="G511" s="186"/>
      <c r="H511" s="190"/>
      <c r="I511" s="77"/>
      <c r="J511" s="77"/>
      <c r="K511" s="77"/>
      <c r="L511" s="77"/>
      <c r="M511" s="77"/>
      <c r="N511" s="77"/>
      <c r="O511" s="77"/>
    </row>
    <row r="512" spans="1:15" outlineLevel="1">
      <c r="A512" s="19">
        <v>1187</v>
      </c>
      <c r="B512" s="19"/>
      <c r="C512" s="341" t="s">
        <v>604</v>
      </c>
      <c r="D512" s="21">
        <f>SUM(D513:D528)</f>
        <v>0</v>
      </c>
      <c r="E512" s="21">
        <f>SUM(E513:E528)</f>
        <v>0</v>
      </c>
      <c r="F512" s="184">
        <f t="shared" ref="F512:H512" si="123">SUM(F513:F528)</f>
        <v>0</v>
      </c>
      <c r="G512" s="184">
        <f t="shared" si="123"/>
        <v>0</v>
      </c>
      <c r="H512" s="184">
        <f t="shared" si="123"/>
        <v>0</v>
      </c>
      <c r="I512" s="21">
        <f>SUM(I513:I528)</f>
        <v>0</v>
      </c>
      <c r="J512" s="21">
        <f>SUM(J513:J528)</f>
        <v>0</v>
      </c>
      <c r="K512" s="21">
        <f>SUM(K513:K528)</f>
        <v>0</v>
      </c>
      <c r="L512" s="21">
        <f>SUM(L513:L528)</f>
        <v>0</v>
      </c>
      <c r="M512" s="21"/>
      <c r="N512" s="21"/>
      <c r="O512" s="21"/>
    </row>
    <row r="513" spans="1:15" ht="40.5" outlineLevel="2">
      <c r="A513" s="71">
        <v>1187</v>
      </c>
      <c r="B513" s="71">
        <v>12002</v>
      </c>
      <c r="C513" s="332" t="s">
        <v>605</v>
      </c>
      <c r="D513" s="73"/>
      <c r="E513" s="73"/>
      <c r="F513" s="185"/>
      <c r="G513" s="186"/>
      <c r="H513" s="190"/>
      <c r="I513" s="77"/>
      <c r="J513" s="77"/>
      <c r="K513" s="77"/>
      <c r="L513" s="77"/>
      <c r="M513" s="77"/>
      <c r="N513" s="77"/>
      <c r="O513" s="77"/>
    </row>
    <row r="514" spans="1:15" ht="27" outlineLevel="2">
      <c r="A514" s="71">
        <v>1187</v>
      </c>
      <c r="B514" s="71">
        <v>12003</v>
      </c>
      <c r="C514" s="332" t="s">
        <v>606</v>
      </c>
      <c r="D514" s="73"/>
      <c r="E514" s="73"/>
      <c r="F514" s="185"/>
      <c r="G514" s="185"/>
      <c r="H514" s="190"/>
      <c r="I514" s="77"/>
      <c r="J514" s="77"/>
      <c r="K514" s="77"/>
      <c r="L514" s="77"/>
      <c r="M514" s="77"/>
      <c r="N514" s="77"/>
      <c r="O514" s="77"/>
    </row>
    <row r="515" spans="1:15" ht="27" outlineLevel="2">
      <c r="A515" s="71">
        <v>1187</v>
      </c>
      <c r="B515" s="71">
        <v>12004</v>
      </c>
      <c r="C515" s="332" t="s">
        <v>607</v>
      </c>
      <c r="D515" s="73"/>
      <c r="E515" s="73"/>
      <c r="F515" s="185"/>
      <c r="G515" s="185"/>
      <c r="H515" s="190"/>
      <c r="I515" s="77"/>
      <c r="J515" s="77"/>
      <c r="K515" s="77"/>
      <c r="L515" s="77"/>
      <c r="M515" s="77"/>
      <c r="N515" s="77"/>
      <c r="O515" s="77"/>
    </row>
    <row r="516" spans="1:15" ht="27" outlineLevel="2">
      <c r="A516" s="71">
        <v>1187</v>
      </c>
      <c r="B516" s="71">
        <v>12005</v>
      </c>
      <c r="C516" s="332" t="s">
        <v>608</v>
      </c>
      <c r="D516" s="73"/>
      <c r="E516" s="73"/>
      <c r="F516" s="185"/>
      <c r="G516" s="186"/>
      <c r="H516" s="186"/>
      <c r="I516" s="25"/>
      <c r="J516" s="25"/>
      <c r="K516" s="25"/>
      <c r="L516" s="25"/>
      <c r="M516" s="25"/>
      <c r="N516" s="25"/>
      <c r="O516" s="25"/>
    </row>
    <row r="517" spans="1:15" ht="40.5" outlineLevel="2">
      <c r="A517" s="71">
        <v>1187</v>
      </c>
      <c r="B517" s="71">
        <v>12006</v>
      </c>
      <c r="C517" s="332" t="s">
        <v>609</v>
      </c>
      <c r="D517" s="73"/>
      <c r="E517" s="73"/>
      <c r="F517" s="185"/>
      <c r="G517" s="186"/>
      <c r="H517" s="190"/>
      <c r="I517" s="77"/>
      <c r="J517" s="77"/>
      <c r="K517" s="77"/>
      <c r="L517" s="77"/>
      <c r="M517" s="77"/>
      <c r="N517" s="77"/>
      <c r="O517" s="77"/>
    </row>
    <row r="518" spans="1:15" ht="27" outlineLevel="2">
      <c r="A518" s="71">
        <v>1187</v>
      </c>
      <c r="B518" s="71">
        <v>12007</v>
      </c>
      <c r="C518" s="332" t="s">
        <v>610</v>
      </c>
      <c r="D518" s="73"/>
      <c r="E518" s="73"/>
      <c r="F518" s="185"/>
      <c r="G518" s="186"/>
      <c r="H518" s="186"/>
      <c r="I518" s="25"/>
      <c r="J518" s="25"/>
      <c r="K518" s="25"/>
      <c r="L518" s="25"/>
      <c r="M518" s="25"/>
      <c r="N518" s="25"/>
      <c r="O518" s="25"/>
    </row>
    <row r="519" spans="1:15" ht="27" outlineLevel="2">
      <c r="A519" s="71">
        <v>1187</v>
      </c>
      <c r="B519" s="71">
        <v>12008</v>
      </c>
      <c r="C519" s="332" t="s">
        <v>611</v>
      </c>
      <c r="D519" s="73"/>
      <c r="E519" s="73"/>
      <c r="F519" s="185"/>
      <c r="G519" s="186"/>
      <c r="H519" s="190"/>
      <c r="I519" s="77"/>
      <c r="J519" s="77"/>
      <c r="K519" s="77"/>
      <c r="L519" s="77"/>
      <c r="M519" s="77"/>
      <c r="N519" s="77"/>
      <c r="O519" s="77"/>
    </row>
    <row r="520" spans="1:15" ht="40.5" outlineLevel="2">
      <c r="A520" s="71">
        <v>1187</v>
      </c>
      <c r="B520" s="71">
        <v>12009</v>
      </c>
      <c r="C520" s="332" t="s">
        <v>612</v>
      </c>
      <c r="D520" s="73"/>
      <c r="E520" s="73"/>
      <c r="F520" s="185"/>
      <c r="G520" s="186"/>
      <c r="H520" s="186"/>
      <c r="I520" s="25"/>
      <c r="J520" s="25"/>
      <c r="K520" s="25"/>
      <c r="L520" s="25"/>
      <c r="M520" s="25"/>
      <c r="N520" s="25"/>
      <c r="O520" s="25"/>
    </row>
    <row r="521" spans="1:15" ht="27" outlineLevel="2">
      <c r="A521" s="71">
        <v>1187</v>
      </c>
      <c r="B521" s="71">
        <v>12011</v>
      </c>
      <c r="C521" s="332" t="s">
        <v>613</v>
      </c>
      <c r="D521" s="73"/>
      <c r="E521" s="73"/>
      <c r="F521" s="185"/>
      <c r="G521" s="186"/>
      <c r="H521" s="186"/>
      <c r="I521" s="25"/>
      <c r="J521" s="25"/>
      <c r="K521" s="25"/>
      <c r="L521" s="25"/>
      <c r="M521" s="25"/>
      <c r="N521" s="25"/>
      <c r="O521" s="25"/>
    </row>
    <row r="522" spans="1:15" ht="27" outlineLevel="2">
      <c r="A522" s="71">
        <v>1187</v>
      </c>
      <c r="B522" s="71">
        <v>12012</v>
      </c>
      <c r="C522" s="332" t="s">
        <v>614</v>
      </c>
      <c r="D522" s="73"/>
      <c r="E522" s="73"/>
      <c r="F522" s="185"/>
      <c r="G522" s="186"/>
      <c r="H522" s="186"/>
      <c r="I522" s="25"/>
      <c r="J522" s="25"/>
      <c r="K522" s="25"/>
      <c r="L522" s="25"/>
      <c r="M522" s="25"/>
      <c r="N522" s="25"/>
      <c r="O522" s="25"/>
    </row>
    <row r="523" spans="1:15" ht="27" outlineLevel="2">
      <c r="A523" s="71">
        <v>1187</v>
      </c>
      <c r="B523" s="71">
        <v>12013</v>
      </c>
      <c r="C523" s="332" t="s">
        <v>615</v>
      </c>
      <c r="D523" s="73"/>
      <c r="E523" s="73"/>
      <c r="F523" s="185"/>
      <c r="G523" s="186"/>
      <c r="H523" s="186"/>
      <c r="I523" s="25"/>
      <c r="J523" s="25"/>
      <c r="K523" s="25"/>
      <c r="L523" s="25"/>
      <c r="M523" s="25"/>
      <c r="N523" s="25"/>
      <c r="O523" s="25"/>
    </row>
    <row r="524" spans="1:15" ht="27" outlineLevel="2">
      <c r="A524" s="71">
        <v>1187</v>
      </c>
      <c r="B524" s="71">
        <v>12014</v>
      </c>
      <c r="C524" s="332" t="s">
        <v>616</v>
      </c>
      <c r="D524" s="73"/>
      <c r="E524" s="73"/>
      <c r="F524" s="185"/>
      <c r="G524" s="186"/>
      <c r="H524" s="190"/>
      <c r="I524" s="77"/>
      <c r="J524" s="77"/>
      <c r="K524" s="77"/>
      <c r="L524" s="77"/>
      <c r="M524" s="77"/>
      <c r="N524" s="77"/>
      <c r="O524" s="77"/>
    </row>
    <row r="525" spans="1:15" ht="27" outlineLevel="2">
      <c r="A525" s="71">
        <v>1187</v>
      </c>
      <c r="B525" s="71">
        <v>12015</v>
      </c>
      <c r="C525" s="332" t="s">
        <v>617</v>
      </c>
      <c r="D525" s="73"/>
      <c r="E525" s="77"/>
      <c r="F525" s="185"/>
      <c r="G525" s="186"/>
      <c r="H525" s="186"/>
      <c r="I525" s="25"/>
      <c r="J525" s="25"/>
      <c r="K525" s="25"/>
      <c r="L525" s="25"/>
      <c r="M525" s="25"/>
      <c r="N525" s="25"/>
      <c r="O525" s="25"/>
    </row>
    <row r="526" spans="1:15" ht="27" outlineLevel="2">
      <c r="A526" s="71">
        <v>1187</v>
      </c>
      <c r="B526" s="71">
        <v>12016</v>
      </c>
      <c r="C526" s="332" t="s">
        <v>618</v>
      </c>
      <c r="D526" s="74"/>
      <c r="E526" s="79"/>
      <c r="F526" s="185"/>
      <c r="G526" s="186"/>
      <c r="H526" s="186"/>
      <c r="I526" s="25"/>
      <c r="J526" s="25"/>
      <c r="K526" s="25"/>
      <c r="L526" s="25"/>
      <c r="M526" s="25"/>
      <c r="N526" s="25"/>
      <c r="O526" s="25"/>
    </row>
    <row r="527" spans="1:15" ht="27" outlineLevel="2">
      <c r="A527" s="71">
        <v>1187</v>
      </c>
      <c r="B527" s="71">
        <v>12017</v>
      </c>
      <c r="C527" s="332" t="s">
        <v>619</v>
      </c>
      <c r="D527" s="86"/>
      <c r="E527" s="80"/>
      <c r="F527" s="185"/>
      <c r="G527" s="186"/>
      <c r="H527" s="186"/>
      <c r="I527" s="25"/>
      <c r="J527" s="25"/>
      <c r="K527" s="25"/>
      <c r="L527" s="25"/>
      <c r="M527" s="25"/>
      <c r="N527" s="25"/>
      <c r="O527" s="25"/>
    </row>
    <row r="528" spans="1:15" ht="27" outlineLevel="2">
      <c r="A528" s="71">
        <v>1187</v>
      </c>
      <c r="B528" s="71">
        <v>12018</v>
      </c>
      <c r="C528" s="332" t="s">
        <v>620</v>
      </c>
      <c r="D528" s="73"/>
      <c r="E528" s="73"/>
      <c r="F528" s="208"/>
      <c r="G528" s="186"/>
      <c r="H528" s="186"/>
      <c r="I528" s="25"/>
      <c r="J528" s="25"/>
      <c r="K528" s="25"/>
      <c r="L528" s="25"/>
      <c r="M528" s="25"/>
      <c r="N528" s="25"/>
      <c r="O528" s="25"/>
    </row>
    <row r="529" spans="1:15" outlineLevel="1">
      <c r="A529" s="19">
        <v>1190</v>
      </c>
      <c r="B529" s="19"/>
      <c r="C529" s="341" t="s">
        <v>621</v>
      </c>
      <c r="D529" s="21">
        <f>SUM(D530:D535)</f>
        <v>0</v>
      </c>
      <c r="E529" s="21">
        <f>SUM(E530:E535)</f>
        <v>0</v>
      </c>
      <c r="F529" s="184">
        <f t="shared" ref="F529:H529" si="124">SUM(F530:F535)</f>
        <v>0</v>
      </c>
      <c r="G529" s="184">
        <f t="shared" si="124"/>
        <v>0</v>
      </c>
      <c r="H529" s="184">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c r="A530" s="71">
        <v>1190</v>
      </c>
      <c r="B530" s="71">
        <v>11001</v>
      </c>
      <c r="C530" s="332" t="s">
        <v>622</v>
      </c>
      <c r="D530" s="74"/>
      <c r="E530" s="74"/>
      <c r="F530" s="196"/>
      <c r="G530" s="186"/>
      <c r="H530" s="186"/>
      <c r="I530" s="25"/>
      <c r="J530" s="25"/>
      <c r="K530" s="25"/>
      <c r="L530" s="25"/>
      <c r="M530" s="25"/>
      <c r="N530" s="25"/>
      <c r="O530" s="25"/>
    </row>
    <row r="531" spans="1:15" outlineLevel="2">
      <c r="A531" s="71">
        <v>1190</v>
      </c>
      <c r="B531" s="71">
        <v>11002</v>
      </c>
      <c r="C531" s="332" t="s">
        <v>623</v>
      </c>
      <c r="D531" s="74"/>
      <c r="E531" s="74"/>
      <c r="F531" s="196"/>
      <c r="G531" s="186"/>
      <c r="H531" s="193"/>
      <c r="I531" s="74"/>
      <c r="J531" s="74"/>
      <c r="K531" s="74"/>
      <c r="L531" s="74"/>
      <c r="M531" s="74"/>
      <c r="N531" s="74"/>
      <c r="O531" s="74"/>
    </row>
    <row r="532" spans="1:15" s="44" customFormat="1" ht="27" outlineLevel="2">
      <c r="A532" s="71">
        <v>1190</v>
      </c>
      <c r="B532" s="71">
        <v>11004</v>
      </c>
      <c r="C532" s="332" t="s">
        <v>624</v>
      </c>
      <c r="D532" s="74"/>
      <c r="E532" s="74"/>
      <c r="F532" s="185"/>
      <c r="G532" s="186"/>
      <c r="H532" s="186"/>
      <c r="I532" s="25"/>
      <c r="J532" s="25"/>
      <c r="K532" s="25"/>
      <c r="L532" s="25"/>
      <c r="M532" s="25"/>
      <c r="N532" s="25"/>
      <c r="O532" s="25"/>
    </row>
    <row r="533" spans="1:15" s="44" customFormat="1" ht="54" outlineLevel="2">
      <c r="A533" s="71">
        <v>1190</v>
      </c>
      <c r="B533" s="71">
        <v>11007</v>
      </c>
      <c r="C533" s="332" t="s">
        <v>625</v>
      </c>
      <c r="D533" s="74"/>
      <c r="E533" s="74"/>
      <c r="F533" s="185"/>
      <c r="G533" s="186"/>
      <c r="H533" s="186"/>
      <c r="I533" s="25"/>
      <c r="J533" s="25"/>
      <c r="K533" s="25"/>
      <c r="L533" s="25"/>
      <c r="M533" s="25"/>
      <c r="N533" s="25"/>
      <c r="O533" s="25"/>
    </row>
    <row r="534" spans="1:15" s="44" customFormat="1" ht="27" outlineLevel="2">
      <c r="A534" s="71">
        <v>1190</v>
      </c>
      <c r="B534" s="71">
        <v>12002</v>
      </c>
      <c r="C534" s="332" t="s">
        <v>626</v>
      </c>
      <c r="D534" s="74"/>
      <c r="E534" s="74"/>
      <c r="F534" s="185"/>
      <c r="G534" s="186"/>
      <c r="H534" s="186"/>
      <c r="I534" s="25"/>
      <c r="J534" s="25"/>
      <c r="K534" s="25"/>
      <c r="L534" s="25"/>
      <c r="M534" s="25"/>
      <c r="N534" s="25"/>
      <c r="O534" s="25"/>
    </row>
    <row r="535" spans="1:15" s="44" customFormat="1" ht="54" outlineLevel="2">
      <c r="A535" s="71">
        <v>1190</v>
      </c>
      <c r="B535" s="71">
        <v>12001</v>
      </c>
      <c r="C535" s="332" t="s">
        <v>627</v>
      </c>
      <c r="D535" s="74"/>
      <c r="E535" s="74"/>
      <c r="F535" s="185"/>
      <c r="G535" s="186"/>
      <c r="H535" s="186"/>
      <c r="I535" s="25"/>
      <c r="J535" s="25"/>
      <c r="K535" s="25"/>
      <c r="L535" s="25"/>
      <c r="M535" s="25"/>
      <c r="N535" s="25"/>
      <c r="O535" s="25"/>
    </row>
    <row r="536" spans="1:15" outlineLevel="1">
      <c r="A536" s="72">
        <v>9999</v>
      </c>
      <c r="B536" s="72"/>
      <c r="C536" s="332" t="s">
        <v>104</v>
      </c>
      <c r="D536" s="25"/>
      <c r="E536" s="25"/>
      <c r="F536" s="185"/>
      <c r="G536" s="186"/>
      <c r="H536" s="186"/>
      <c r="I536" s="25"/>
      <c r="J536" s="25"/>
      <c r="K536" s="25"/>
      <c r="L536" s="25"/>
      <c r="M536" s="25"/>
      <c r="N536" s="25"/>
      <c r="O536" s="25"/>
    </row>
    <row r="537" spans="1:15">
      <c r="A537" s="26" t="s">
        <v>0</v>
      </c>
      <c r="B537" s="26"/>
      <c r="C537" s="342" t="s">
        <v>628</v>
      </c>
      <c r="D537" s="27">
        <f>D538+D540+D546+D549+D553+D556</f>
        <v>0</v>
      </c>
      <c r="E537" s="27">
        <f>E538+E540+E546+E549+E553+E556</f>
        <v>0</v>
      </c>
      <c r="F537" s="187">
        <f t="shared" ref="F537:H537" si="127">F538+F540+F546+F549+F553+F556</f>
        <v>0</v>
      </c>
      <c r="G537" s="187">
        <f t="shared" si="127"/>
        <v>0</v>
      </c>
      <c r="H537" s="187">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 r="A538" s="19">
        <v>1050</v>
      </c>
      <c r="B538" s="19"/>
      <c r="C538" s="341" t="s">
        <v>629</v>
      </c>
      <c r="D538" s="21">
        <f>SUM(D539)</f>
        <v>0</v>
      </c>
      <c r="E538" s="21">
        <f>SUM(E539)</f>
        <v>0</v>
      </c>
      <c r="F538" s="184">
        <f t="shared" ref="F538:H538" si="128">SUM(F539)</f>
        <v>0</v>
      </c>
      <c r="G538" s="184">
        <f t="shared" si="128"/>
        <v>0</v>
      </c>
      <c r="H538" s="184">
        <f t="shared" si="128"/>
        <v>0</v>
      </c>
      <c r="I538" s="21">
        <f t="shared" ref="I538:L538" si="129">SUM(I539)</f>
        <v>0</v>
      </c>
      <c r="J538" s="21">
        <f t="shared" si="129"/>
        <v>0</v>
      </c>
      <c r="K538" s="21">
        <f t="shared" si="129"/>
        <v>0</v>
      </c>
      <c r="L538" s="21">
        <f t="shared" si="129"/>
        <v>0</v>
      </c>
      <c r="M538" s="21"/>
      <c r="N538" s="21"/>
      <c r="O538" s="21"/>
    </row>
    <row r="539" spans="1:15" ht="27" outlineLevel="2">
      <c r="A539" s="71">
        <v>1050</v>
      </c>
      <c r="B539" s="71">
        <v>11001</v>
      </c>
      <c r="C539" s="332" t="s">
        <v>629</v>
      </c>
      <c r="D539" s="74"/>
      <c r="E539" s="74"/>
      <c r="F539" s="185"/>
      <c r="G539" s="186"/>
      <c r="H539" s="186"/>
      <c r="I539" s="25"/>
      <c r="J539" s="25"/>
      <c r="K539" s="25"/>
      <c r="L539" s="25"/>
      <c r="M539" s="25"/>
      <c r="N539" s="25"/>
      <c r="O539" s="25"/>
    </row>
    <row r="540" spans="1:15" ht="27" outlineLevel="1">
      <c r="A540" s="19">
        <v>1061</v>
      </c>
      <c r="B540" s="19"/>
      <c r="C540" s="341" t="s">
        <v>630</v>
      </c>
      <c r="D540" s="21">
        <f>SUM(D541:D545)</f>
        <v>0</v>
      </c>
      <c r="E540" s="21">
        <f>SUM(E541:E545)</f>
        <v>0</v>
      </c>
      <c r="F540" s="184">
        <f t="shared" ref="F540:H540" si="130">SUM(F541:F545)</f>
        <v>0</v>
      </c>
      <c r="G540" s="184">
        <f t="shared" si="130"/>
        <v>0</v>
      </c>
      <c r="H540" s="184">
        <f t="shared" si="130"/>
        <v>0</v>
      </c>
      <c r="I540" s="21">
        <f>SUM(I541:I545)</f>
        <v>0</v>
      </c>
      <c r="J540" s="21">
        <f>SUM(J541:J545)</f>
        <v>0</v>
      </c>
      <c r="K540" s="21">
        <f>SUM(K541:K545)</f>
        <v>0</v>
      </c>
      <c r="L540" s="21">
        <f>SUM(L541:L545)</f>
        <v>0</v>
      </c>
      <c r="M540" s="21"/>
      <c r="N540" s="21"/>
      <c r="O540" s="21"/>
    </row>
    <row r="541" spans="1:15" ht="27" outlineLevel="2">
      <c r="A541" s="71">
        <v>1061</v>
      </c>
      <c r="B541" s="71">
        <v>11001</v>
      </c>
      <c r="C541" s="332" t="s">
        <v>631</v>
      </c>
      <c r="D541" s="73"/>
      <c r="E541" s="79"/>
      <c r="F541" s="185"/>
      <c r="G541" s="186"/>
      <c r="H541" s="186"/>
      <c r="I541" s="25"/>
      <c r="J541" s="25"/>
      <c r="K541" s="25"/>
      <c r="L541" s="25"/>
      <c r="M541" s="25"/>
      <c r="N541" s="25"/>
      <c r="O541" s="25"/>
    </row>
    <row r="542" spans="1:15" outlineLevel="2">
      <c r="A542" s="71">
        <v>1061</v>
      </c>
      <c r="B542" s="75">
        <v>11008</v>
      </c>
      <c r="C542" s="332" t="s">
        <v>632</v>
      </c>
      <c r="D542" s="25"/>
      <c r="E542" s="25"/>
      <c r="F542" s="185"/>
      <c r="G542" s="186"/>
      <c r="H542" s="186"/>
      <c r="I542" s="25"/>
      <c r="J542" s="25"/>
      <c r="K542" s="25"/>
      <c r="L542" s="25"/>
      <c r="M542" s="25"/>
      <c r="N542" s="25"/>
      <c r="O542" s="25"/>
    </row>
    <row r="543" spans="1:15" ht="27" outlineLevel="2">
      <c r="A543" s="71">
        <v>1061</v>
      </c>
      <c r="B543" s="71">
        <v>11009</v>
      </c>
      <c r="C543" s="332" t="s">
        <v>633</v>
      </c>
      <c r="D543" s="73"/>
      <c r="E543" s="36"/>
      <c r="F543" s="185"/>
      <c r="G543" s="186"/>
      <c r="H543" s="186"/>
      <c r="I543" s="25"/>
      <c r="J543" s="25"/>
      <c r="K543" s="25"/>
      <c r="L543" s="25"/>
      <c r="M543" s="25"/>
      <c r="N543" s="25"/>
      <c r="O543" s="25"/>
    </row>
    <row r="544" spans="1:15" ht="27" outlineLevel="2">
      <c r="A544" s="71">
        <v>1061</v>
      </c>
      <c r="B544" s="71">
        <v>31001</v>
      </c>
      <c r="C544" s="332" t="s">
        <v>634</v>
      </c>
      <c r="D544" s="73"/>
      <c r="E544" s="73"/>
      <c r="F544" s="185"/>
      <c r="G544" s="186"/>
      <c r="H544" s="186"/>
      <c r="I544" s="25"/>
      <c r="J544" s="25"/>
      <c r="K544" s="25"/>
      <c r="L544" s="25"/>
      <c r="M544" s="25"/>
      <c r="N544" s="25"/>
      <c r="O544" s="25"/>
    </row>
    <row r="545" spans="1:15" outlineLevel="2">
      <c r="A545" s="71">
        <v>1061</v>
      </c>
      <c r="B545" s="71">
        <v>31004</v>
      </c>
      <c r="C545" s="332" t="s">
        <v>635</v>
      </c>
      <c r="D545" s="73"/>
      <c r="E545" s="73"/>
      <c r="F545" s="185"/>
      <c r="G545" s="186"/>
      <c r="H545" s="186"/>
      <c r="I545" s="25"/>
      <c r="J545" s="25"/>
      <c r="K545" s="25"/>
      <c r="L545" s="25"/>
      <c r="M545" s="25"/>
      <c r="N545" s="25"/>
      <c r="O545" s="25"/>
    </row>
    <row r="546" spans="1:15" outlineLevel="1">
      <c r="A546" s="19">
        <v>1118</v>
      </c>
      <c r="B546" s="19"/>
      <c r="C546" s="341" t="s">
        <v>636</v>
      </c>
      <c r="D546" s="21">
        <f>SUM(D547:D548)</f>
        <v>0</v>
      </c>
      <c r="E546" s="21">
        <f>SUM(E547:E548)</f>
        <v>0</v>
      </c>
      <c r="F546" s="184">
        <f t="shared" ref="F546:H546" si="131">SUM(F547:F548)</f>
        <v>0</v>
      </c>
      <c r="G546" s="184">
        <f t="shared" si="131"/>
        <v>0</v>
      </c>
      <c r="H546" s="184">
        <f t="shared" si="131"/>
        <v>0</v>
      </c>
      <c r="I546" s="21">
        <f t="shared" ref="I546:K546" si="132">SUM(I547:I548)</f>
        <v>0</v>
      </c>
      <c r="J546" s="21">
        <f t="shared" si="132"/>
        <v>0</v>
      </c>
      <c r="K546" s="21">
        <f t="shared" si="132"/>
        <v>0</v>
      </c>
      <c r="L546" s="21">
        <f t="shared" ref="L546" si="133">SUM(L547:L548)</f>
        <v>0</v>
      </c>
      <c r="M546" s="21"/>
      <c r="N546" s="21"/>
      <c r="O546" s="21"/>
    </row>
    <row r="547" spans="1:15" outlineLevel="2">
      <c r="A547" s="71">
        <v>1118</v>
      </c>
      <c r="B547" s="75">
        <v>12001</v>
      </c>
      <c r="C547" s="332" t="s">
        <v>637</v>
      </c>
      <c r="D547" s="25"/>
      <c r="E547" s="25"/>
      <c r="F547" s="186"/>
      <c r="G547" s="186"/>
      <c r="H547" s="186"/>
      <c r="I547" s="25"/>
      <c r="J547" s="25"/>
      <c r="K547" s="25"/>
      <c r="L547" s="25"/>
      <c r="M547" s="25"/>
      <c r="N547" s="25"/>
      <c r="O547" s="25"/>
    </row>
    <row r="548" spans="1:15" outlineLevel="2">
      <c r="A548" s="71">
        <v>1118</v>
      </c>
      <c r="B548" s="71">
        <v>12002</v>
      </c>
      <c r="C548" s="332" t="s">
        <v>638</v>
      </c>
      <c r="D548" s="73"/>
      <c r="E548" s="73"/>
      <c r="F548" s="186"/>
      <c r="G548" s="186"/>
      <c r="H548" s="186"/>
      <c r="I548" s="25"/>
      <c r="J548" s="25"/>
      <c r="K548" s="25"/>
      <c r="L548" s="25"/>
      <c r="M548" s="25"/>
      <c r="N548" s="25"/>
      <c r="O548" s="25"/>
    </row>
    <row r="549" spans="1:15" ht="27" outlineLevel="1" collapsed="1">
      <c r="A549" s="19">
        <v>1128</v>
      </c>
      <c r="B549" s="19"/>
      <c r="C549" s="341" t="s">
        <v>639</v>
      </c>
      <c r="D549" s="21">
        <f>SUM(D550:D552)</f>
        <v>0</v>
      </c>
      <c r="E549" s="21">
        <f>SUM(E550:E552)</f>
        <v>0</v>
      </c>
      <c r="F549" s="184">
        <f t="shared" ref="F549:H549" si="134">SUM(F550:F552)</f>
        <v>0</v>
      </c>
      <c r="G549" s="184">
        <f t="shared" si="134"/>
        <v>0</v>
      </c>
      <c r="H549" s="184">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c r="A550" s="71">
        <v>1128</v>
      </c>
      <c r="B550" s="71">
        <v>11001</v>
      </c>
      <c r="C550" s="332" t="s">
        <v>640</v>
      </c>
      <c r="D550" s="73"/>
      <c r="E550" s="79"/>
      <c r="F550" s="185"/>
      <c r="G550" s="186"/>
      <c r="H550" s="185"/>
      <c r="I550" s="25"/>
      <c r="J550" s="25"/>
      <c r="K550" s="25"/>
      <c r="L550" s="25"/>
      <c r="M550" s="25"/>
      <c r="N550" s="25"/>
      <c r="O550" s="25"/>
    </row>
    <row r="551" spans="1:15" outlineLevel="2">
      <c r="A551" s="71">
        <v>1128</v>
      </c>
      <c r="B551" s="71">
        <v>12001</v>
      </c>
      <c r="C551" s="332" t="s">
        <v>641</v>
      </c>
      <c r="D551" s="25"/>
      <c r="E551" s="25"/>
      <c r="F551" s="185"/>
      <c r="G551" s="186"/>
      <c r="H551" s="186"/>
      <c r="I551" s="25"/>
      <c r="J551" s="25"/>
      <c r="K551" s="25"/>
      <c r="L551" s="25"/>
      <c r="M551" s="25"/>
      <c r="N551" s="25"/>
      <c r="O551" s="25"/>
    </row>
    <row r="552" spans="1:15" outlineLevel="2">
      <c r="A552" s="71">
        <v>1128</v>
      </c>
      <c r="B552" s="71">
        <v>31001</v>
      </c>
      <c r="C552" s="332" t="s">
        <v>642</v>
      </c>
      <c r="D552" s="25"/>
      <c r="E552" s="25"/>
      <c r="F552" s="185"/>
      <c r="G552" s="186"/>
      <c r="H552" s="186"/>
      <c r="I552" s="25"/>
      <c r="J552" s="25"/>
      <c r="K552" s="25"/>
      <c r="L552" s="25"/>
      <c r="M552" s="25"/>
      <c r="N552" s="25"/>
      <c r="O552" s="25"/>
    </row>
    <row r="553" spans="1:15" ht="27" outlineLevel="1" collapsed="1">
      <c r="A553" s="19">
        <v>1178</v>
      </c>
      <c r="B553" s="19"/>
      <c r="C553" s="341" t="s">
        <v>643</v>
      </c>
      <c r="D553" s="21">
        <f>SUM(D554:D555)</f>
        <v>0</v>
      </c>
      <c r="E553" s="21">
        <f>SUM(E554:E555)</f>
        <v>0</v>
      </c>
      <c r="F553" s="184">
        <f t="shared" ref="F553:H553" si="137">SUM(F554:F555)</f>
        <v>0</v>
      </c>
      <c r="G553" s="184">
        <f t="shared" si="137"/>
        <v>0</v>
      </c>
      <c r="H553" s="184">
        <f t="shared" si="137"/>
        <v>0</v>
      </c>
      <c r="I553" s="21">
        <f>SUM(I554:I555)</f>
        <v>0</v>
      </c>
      <c r="J553" s="21">
        <f>SUM(J554:J555)</f>
        <v>0</v>
      </c>
      <c r="K553" s="21">
        <f>SUM(K554:K555)</f>
        <v>0</v>
      </c>
      <c r="L553" s="21">
        <f>SUM(L554:L555)</f>
        <v>0</v>
      </c>
      <c r="M553" s="21"/>
      <c r="N553" s="21"/>
      <c r="O553" s="21"/>
    </row>
    <row r="554" spans="1:15" ht="27" outlineLevel="2">
      <c r="A554" s="71">
        <v>1178</v>
      </c>
      <c r="B554" s="71">
        <v>11001</v>
      </c>
      <c r="C554" s="332" t="s">
        <v>643</v>
      </c>
      <c r="D554" s="25"/>
      <c r="E554" s="25"/>
      <c r="F554" s="185"/>
      <c r="G554" s="186"/>
      <c r="H554" s="186"/>
      <c r="I554" s="25"/>
      <c r="J554" s="25"/>
      <c r="K554" s="25"/>
      <c r="L554" s="25"/>
      <c r="M554" s="25"/>
      <c r="N554" s="25"/>
      <c r="O554" s="25"/>
    </row>
    <row r="555" spans="1:15" ht="27" outlineLevel="2">
      <c r="A555" s="71">
        <v>1178</v>
      </c>
      <c r="B555" s="71">
        <v>31001</v>
      </c>
      <c r="C555" s="332" t="s">
        <v>644</v>
      </c>
      <c r="D555" s="25"/>
      <c r="E555" s="25"/>
      <c r="F555" s="185"/>
      <c r="G555" s="186"/>
      <c r="H555" s="186"/>
      <c r="I555" s="25"/>
      <c r="J555" s="25"/>
      <c r="K555" s="25"/>
      <c r="L555" s="25"/>
      <c r="M555" s="25"/>
      <c r="N555" s="25"/>
      <c r="O555" s="25"/>
    </row>
    <row r="556" spans="1:15" outlineLevel="1">
      <c r="A556" s="72">
        <v>9999</v>
      </c>
      <c r="B556" s="72"/>
      <c r="C556" s="332" t="s">
        <v>104</v>
      </c>
      <c r="D556" s="25"/>
      <c r="E556" s="25"/>
      <c r="F556" s="185"/>
      <c r="G556" s="186"/>
      <c r="H556" s="186"/>
      <c r="I556" s="25"/>
      <c r="J556" s="25"/>
      <c r="K556" s="25"/>
      <c r="L556" s="25"/>
      <c r="M556" s="25"/>
      <c r="N556" s="25"/>
      <c r="O556" s="25"/>
    </row>
    <row r="557" spans="1:15">
      <c r="A557" s="26" t="s">
        <v>0</v>
      </c>
      <c r="B557" s="26"/>
      <c r="C557" s="342" t="s">
        <v>645</v>
      </c>
      <c r="D557" s="27">
        <f>D558+D565+D570+D572+D588+D596+D599</f>
        <v>0</v>
      </c>
      <c r="E557" s="27">
        <f>E558+E565+E570+E572+E588+E596+E599</f>
        <v>0</v>
      </c>
      <c r="F557" s="187">
        <f t="shared" ref="F557:H557" si="138">F558+F565+F570+F572+F588+F596+F599</f>
        <v>0</v>
      </c>
      <c r="G557" s="187">
        <f t="shared" si="138"/>
        <v>0</v>
      </c>
      <c r="H557" s="187">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c r="A558" s="19">
        <v>1016</v>
      </c>
      <c r="B558" s="19"/>
      <c r="C558" s="341" t="s">
        <v>646</v>
      </c>
      <c r="D558" s="21">
        <f>SUM(D559:D564)</f>
        <v>0</v>
      </c>
      <c r="E558" s="21">
        <f>SUM(E559:E564)</f>
        <v>0</v>
      </c>
      <c r="F558" s="184">
        <f t="shared" ref="F558:H558" si="139">SUM(F559:F564)</f>
        <v>0</v>
      </c>
      <c r="G558" s="184">
        <f t="shared" si="139"/>
        <v>0</v>
      </c>
      <c r="H558" s="184">
        <f t="shared" si="139"/>
        <v>0</v>
      </c>
      <c r="I558" s="21">
        <f>SUM(I559:I564)</f>
        <v>0</v>
      </c>
      <c r="J558" s="21">
        <f>SUM(J559:J564)</f>
        <v>0</v>
      </c>
      <c r="K558" s="21">
        <f>SUM(K559:K564)</f>
        <v>0</v>
      </c>
      <c r="L558" s="21">
        <f>SUM(L559:L564)</f>
        <v>0</v>
      </c>
      <c r="M558" s="21"/>
      <c r="N558" s="21"/>
      <c r="O558" s="21"/>
    </row>
    <row r="559" spans="1:15" outlineLevel="2">
      <c r="A559" s="71">
        <v>1016</v>
      </c>
      <c r="B559" s="71">
        <v>11001</v>
      </c>
      <c r="C559" s="332" t="s">
        <v>647</v>
      </c>
      <c r="D559" s="25"/>
      <c r="E559" s="25"/>
      <c r="F559" s="185"/>
      <c r="G559" s="186"/>
      <c r="H559" s="186"/>
      <c r="I559" s="25"/>
      <c r="J559" s="25"/>
      <c r="K559" s="25"/>
      <c r="L559" s="25"/>
      <c r="M559" s="25"/>
      <c r="N559" s="25"/>
      <c r="O559" s="25"/>
    </row>
    <row r="560" spans="1:15" ht="27" outlineLevel="2">
      <c r="A560" s="71">
        <v>1016</v>
      </c>
      <c r="B560" s="71">
        <v>11004</v>
      </c>
      <c r="C560" s="332" t="s">
        <v>648</v>
      </c>
      <c r="D560" s="25"/>
      <c r="E560" s="25"/>
      <c r="F560" s="186"/>
      <c r="G560" s="186"/>
      <c r="H560" s="186"/>
      <c r="I560" s="25"/>
      <c r="J560" s="25"/>
      <c r="K560" s="25"/>
      <c r="L560" s="25"/>
      <c r="M560" s="25"/>
      <c r="N560" s="25"/>
      <c r="O560" s="25"/>
    </row>
    <row r="561" spans="1:15" ht="27" outlineLevel="2">
      <c r="A561" s="71">
        <v>1016</v>
      </c>
      <c r="B561" s="71">
        <v>11005</v>
      </c>
      <c r="C561" s="332" t="s">
        <v>649</v>
      </c>
      <c r="D561" s="25"/>
      <c r="E561" s="25"/>
      <c r="F561" s="185"/>
      <c r="G561" s="186"/>
      <c r="H561" s="186"/>
      <c r="I561" s="25"/>
      <c r="J561" s="25"/>
      <c r="K561" s="25"/>
      <c r="L561" s="25"/>
      <c r="M561" s="25"/>
      <c r="N561" s="25"/>
      <c r="O561" s="25"/>
    </row>
    <row r="562" spans="1:15" ht="27" outlineLevel="2">
      <c r="A562" s="71">
        <v>1016</v>
      </c>
      <c r="B562" s="71">
        <v>11006</v>
      </c>
      <c r="C562" s="332" t="s">
        <v>650</v>
      </c>
      <c r="D562" s="25"/>
      <c r="E562" s="25"/>
      <c r="F562" s="185"/>
      <c r="G562" s="186"/>
      <c r="H562" s="186"/>
      <c r="I562" s="25"/>
      <c r="J562" s="25"/>
      <c r="K562" s="25"/>
      <c r="L562" s="25"/>
      <c r="M562" s="25"/>
      <c r="N562" s="25"/>
      <c r="O562" s="25"/>
    </row>
    <row r="563" spans="1:15" ht="27" outlineLevel="2">
      <c r="A563" s="71">
        <v>1016</v>
      </c>
      <c r="B563" s="331">
        <v>32004</v>
      </c>
      <c r="C563" s="332" t="s">
        <v>651</v>
      </c>
      <c r="D563" s="25"/>
      <c r="E563" s="25"/>
      <c r="F563" s="185"/>
      <c r="G563" s="186"/>
      <c r="H563" s="186"/>
      <c r="I563" s="25"/>
      <c r="J563" s="25"/>
      <c r="K563" s="25"/>
      <c r="L563" s="25"/>
      <c r="M563" s="25"/>
      <c r="N563" s="25"/>
      <c r="O563" s="25"/>
    </row>
    <row r="564" spans="1:15" ht="27" outlineLevel="2">
      <c r="A564" s="71">
        <v>1016</v>
      </c>
      <c r="B564" s="71">
        <v>32003</v>
      </c>
      <c r="C564" s="332" t="s">
        <v>652</v>
      </c>
      <c r="D564" s="25"/>
      <c r="E564" s="25"/>
      <c r="F564" s="185"/>
      <c r="G564" s="186"/>
      <c r="H564" s="186"/>
      <c r="I564" s="25"/>
      <c r="J564" s="25"/>
      <c r="K564" s="25"/>
      <c r="L564" s="25"/>
      <c r="M564" s="25"/>
      <c r="N564" s="25"/>
      <c r="O564" s="25"/>
    </row>
    <row r="565" spans="1:15" ht="27" outlineLevel="1" collapsed="1">
      <c r="A565" s="19">
        <v>1071</v>
      </c>
      <c r="B565" s="19"/>
      <c r="C565" s="341" t="s">
        <v>653</v>
      </c>
      <c r="D565" s="21">
        <f>SUM(D566:D569)</f>
        <v>0</v>
      </c>
      <c r="E565" s="21">
        <f>SUM(E566:E569)</f>
        <v>0</v>
      </c>
      <c r="F565" s="184">
        <f t="shared" ref="F565:H565" si="140">SUM(F566:F569)</f>
        <v>0</v>
      </c>
      <c r="G565" s="184">
        <f t="shared" si="140"/>
        <v>0</v>
      </c>
      <c r="H565" s="184">
        <f t="shared" si="140"/>
        <v>0</v>
      </c>
      <c r="I565" s="21">
        <f>SUM(I566:I569)</f>
        <v>0</v>
      </c>
      <c r="J565" s="21">
        <f>SUM(J566:J569)</f>
        <v>0</v>
      </c>
      <c r="K565" s="21">
        <f>SUM(K566:K569)</f>
        <v>0</v>
      </c>
      <c r="L565" s="21">
        <f>SUM(L566:L569)</f>
        <v>0</v>
      </c>
      <c r="M565" s="21"/>
      <c r="N565" s="21"/>
      <c r="O565" s="21"/>
    </row>
    <row r="566" spans="1:15" ht="27" outlineLevel="2">
      <c r="A566" s="71">
        <v>1071</v>
      </c>
      <c r="B566" s="71">
        <v>11001</v>
      </c>
      <c r="C566" s="332" t="s">
        <v>654</v>
      </c>
      <c r="D566" s="73"/>
      <c r="E566" s="73"/>
      <c r="F566" s="185"/>
      <c r="G566" s="186"/>
      <c r="H566" s="186"/>
      <c r="I566" s="25"/>
      <c r="J566" s="25"/>
      <c r="K566" s="25"/>
      <c r="L566" s="25"/>
      <c r="M566" s="25"/>
      <c r="N566" s="25"/>
      <c r="O566" s="25"/>
    </row>
    <row r="567" spans="1:15" outlineLevel="2">
      <c r="A567" s="71">
        <v>1071</v>
      </c>
      <c r="B567" s="71">
        <v>11002</v>
      </c>
      <c r="C567" s="332" t="s">
        <v>655</v>
      </c>
      <c r="D567" s="73"/>
      <c r="E567" s="73"/>
      <c r="F567" s="185"/>
      <c r="G567" s="186"/>
      <c r="H567" s="186"/>
      <c r="I567" s="25"/>
      <c r="J567" s="25"/>
      <c r="K567" s="25"/>
      <c r="L567" s="25"/>
      <c r="M567" s="25"/>
      <c r="N567" s="25"/>
      <c r="O567" s="25"/>
    </row>
    <row r="568" spans="1:15" ht="27" outlineLevel="2">
      <c r="A568" s="71">
        <v>1071</v>
      </c>
      <c r="B568" s="71">
        <v>31001</v>
      </c>
      <c r="C568" s="332" t="s">
        <v>656</v>
      </c>
      <c r="D568" s="73"/>
      <c r="E568" s="73"/>
      <c r="F568" s="185"/>
      <c r="G568" s="209"/>
      <c r="H568" s="209"/>
      <c r="I568" s="45"/>
      <c r="J568" s="45"/>
      <c r="K568" s="45"/>
      <c r="L568" s="45"/>
      <c r="M568" s="45"/>
      <c r="N568" s="45"/>
      <c r="O568" s="45"/>
    </row>
    <row r="569" spans="1:15" ht="27" outlineLevel="2">
      <c r="A569" s="71">
        <v>1071</v>
      </c>
      <c r="B569" s="71">
        <v>31004</v>
      </c>
      <c r="C569" s="332" t="s">
        <v>657</v>
      </c>
      <c r="D569" s="73"/>
      <c r="E569" s="73"/>
      <c r="F569" s="185"/>
      <c r="G569" s="186"/>
      <c r="H569" s="186"/>
      <c r="I569" s="25"/>
      <c r="J569" s="25"/>
      <c r="K569" s="25"/>
      <c r="L569" s="25"/>
      <c r="M569" s="25"/>
      <c r="N569" s="25"/>
      <c r="O569" s="25"/>
    </row>
    <row r="570" spans="1:15" outlineLevel="1" collapsed="1">
      <c r="A570" s="19">
        <v>1133</v>
      </c>
      <c r="B570" s="23"/>
      <c r="C570" s="341" t="s">
        <v>658</v>
      </c>
      <c r="D570" s="21">
        <f>SUM(D571)</f>
        <v>0</v>
      </c>
      <c r="E570" s="21">
        <f>SUM(E571)</f>
        <v>0</v>
      </c>
      <c r="F570" s="184">
        <f t="shared" ref="F570:H570" si="141">SUM(F571)</f>
        <v>0</v>
      </c>
      <c r="G570" s="184">
        <f t="shared" si="141"/>
        <v>0</v>
      </c>
      <c r="H570" s="184">
        <f t="shared" si="141"/>
        <v>0</v>
      </c>
      <c r="I570" s="21">
        <f t="shared" ref="I570:L570" si="142">SUM(I571)</f>
        <v>0</v>
      </c>
      <c r="J570" s="21">
        <f t="shared" si="142"/>
        <v>0</v>
      </c>
      <c r="K570" s="21">
        <f t="shared" si="142"/>
        <v>0</v>
      </c>
      <c r="L570" s="21">
        <f t="shared" si="142"/>
        <v>0</v>
      </c>
      <c r="M570" s="21"/>
      <c r="N570" s="21"/>
      <c r="O570" s="21"/>
    </row>
    <row r="571" spans="1:15" outlineLevel="2">
      <c r="A571" s="71">
        <v>1133</v>
      </c>
      <c r="B571" s="71">
        <v>12001</v>
      </c>
      <c r="C571" s="332" t="s">
        <v>659</v>
      </c>
      <c r="D571" s="25"/>
      <c r="E571" s="25"/>
      <c r="F571" s="186"/>
      <c r="G571" s="186"/>
      <c r="H571" s="186"/>
      <c r="I571" s="25"/>
      <c r="J571" s="25"/>
      <c r="K571" s="25"/>
      <c r="L571" s="25"/>
      <c r="M571" s="25"/>
      <c r="N571" s="25"/>
      <c r="O571" s="25"/>
    </row>
    <row r="572" spans="1:15" ht="27" outlineLevel="1" collapsed="1">
      <c r="A572" s="19">
        <v>1155</v>
      </c>
      <c r="B572" s="23"/>
      <c r="C572" s="341" t="s">
        <v>660</v>
      </c>
      <c r="D572" s="21">
        <f>SUM(D573:D587)</f>
        <v>0</v>
      </c>
      <c r="E572" s="21">
        <f>SUM(E573:E587)</f>
        <v>0</v>
      </c>
      <c r="F572" s="184">
        <f t="shared" ref="F572:H572" si="143">SUM(F573:F587)</f>
        <v>0</v>
      </c>
      <c r="G572" s="184">
        <f t="shared" si="143"/>
        <v>0</v>
      </c>
      <c r="H572" s="184">
        <f t="shared" si="143"/>
        <v>0</v>
      </c>
      <c r="I572" s="21">
        <f>SUM(I573:I587)</f>
        <v>0</v>
      </c>
      <c r="J572" s="21">
        <f>SUM(J573:J587)</f>
        <v>0</v>
      </c>
      <c r="K572" s="21">
        <f>SUM(K573:K587)</f>
        <v>0</v>
      </c>
      <c r="L572" s="21">
        <f>SUM(L573:L587)</f>
        <v>0</v>
      </c>
      <c r="M572" s="21"/>
      <c r="N572" s="21"/>
      <c r="O572" s="21"/>
    </row>
    <row r="573" spans="1:15" ht="54" outlineLevel="2">
      <c r="A573" s="71">
        <v>1155</v>
      </c>
      <c r="B573" s="71">
        <v>11001</v>
      </c>
      <c r="C573" s="332" t="s">
        <v>661</v>
      </c>
      <c r="D573" s="25"/>
      <c r="E573" s="25"/>
      <c r="F573" s="185"/>
      <c r="G573" s="186"/>
      <c r="H573" s="186"/>
      <c r="I573" s="25"/>
      <c r="J573" s="25"/>
      <c r="K573" s="25"/>
      <c r="L573" s="25"/>
      <c r="M573" s="25"/>
      <c r="N573" s="25"/>
      <c r="O573" s="25"/>
    </row>
    <row r="574" spans="1:15" outlineLevel="2">
      <c r="A574" s="71">
        <v>1155</v>
      </c>
      <c r="B574" s="71">
        <v>11002</v>
      </c>
      <c r="C574" s="332" t="s">
        <v>662</v>
      </c>
      <c r="D574" s="25"/>
      <c r="E574" s="25"/>
      <c r="F574" s="185"/>
      <c r="G574" s="186"/>
      <c r="H574" s="186"/>
      <c r="I574" s="25"/>
      <c r="J574" s="25"/>
      <c r="K574" s="25"/>
      <c r="L574" s="25"/>
      <c r="M574" s="25"/>
      <c r="N574" s="25"/>
      <c r="O574" s="25"/>
    </row>
    <row r="575" spans="1:15" ht="27" outlineLevel="2">
      <c r="A575" s="71">
        <v>1155</v>
      </c>
      <c r="B575" s="71">
        <v>11003</v>
      </c>
      <c r="C575" s="332" t="s">
        <v>663</v>
      </c>
      <c r="D575" s="25"/>
      <c r="E575" s="25"/>
      <c r="F575" s="186"/>
      <c r="G575" s="186"/>
      <c r="H575" s="186"/>
      <c r="I575" s="25"/>
      <c r="J575" s="25"/>
      <c r="K575" s="25"/>
      <c r="L575" s="25"/>
      <c r="M575" s="25"/>
      <c r="N575" s="25"/>
      <c r="O575" s="25"/>
    </row>
    <row r="576" spans="1:15" outlineLevel="2">
      <c r="A576" s="71">
        <v>1155</v>
      </c>
      <c r="B576" s="71">
        <v>11004</v>
      </c>
      <c r="C576" s="332" t="s">
        <v>664</v>
      </c>
      <c r="D576" s="25"/>
      <c r="E576" s="25"/>
      <c r="F576" s="186"/>
      <c r="G576" s="186"/>
      <c r="H576" s="186"/>
      <c r="I576" s="25"/>
      <c r="J576" s="25"/>
      <c r="K576" s="25"/>
      <c r="L576" s="25"/>
      <c r="M576" s="25"/>
      <c r="N576" s="25"/>
      <c r="O576" s="25"/>
    </row>
    <row r="577" spans="1:15" outlineLevel="2">
      <c r="A577" s="71">
        <v>1155</v>
      </c>
      <c r="B577" s="71">
        <v>11005</v>
      </c>
      <c r="C577" s="332" t="s">
        <v>665</v>
      </c>
      <c r="D577" s="25"/>
      <c r="E577" s="25"/>
      <c r="F577" s="186"/>
      <c r="G577" s="186"/>
      <c r="H577" s="186"/>
      <c r="I577" s="25"/>
      <c r="J577" s="25"/>
      <c r="K577" s="25"/>
      <c r="L577" s="25"/>
      <c r="M577" s="25"/>
      <c r="N577" s="25"/>
      <c r="O577" s="25"/>
    </row>
    <row r="578" spans="1:15" ht="27" outlineLevel="2">
      <c r="A578" s="71">
        <v>1155</v>
      </c>
      <c r="B578" s="71">
        <v>11006</v>
      </c>
      <c r="C578" s="332" t="s">
        <v>666</v>
      </c>
      <c r="D578" s="25"/>
      <c r="E578" s="25"/>
      <c r="F578" s="186"/>
      <c r="G578" s="186"/>
      <c r="H578" s="186"/>
      <c r="I578" s="25"/>
      <c r="J578" s="25"/>
      <c r="K578" s="25"/>
      <c r="L578" s="25"/>
      <c r="M578" s="25"/>
      <c r="N578" s="25"/>
      <c r="O578" s="25"/>
    </row>
    <row r="579" spans="1:15" outlineLevel="2">
      <c r="A579" s="71">
        <v>1155</v>
      </c>
      <c r="B579" s="71">
        <v>11007</v>
      </c>
      <c r="C579" s="332" t="s">
        <v>667</v>
      </c>
      <c r="D579" s="25"/>
      <c r="E579" s="25"/>
      <c r="F579" s="186"/>
      <c r="G579" s="186"/>
      <c r="H579" s="186"/>
      <c r="I579" s="25"/>
      <c r="J579" s="25"/>
      <c r="K579" s="25"/>
      <c r="L579" s="25"/>
      <c r="M579" s="25"/>
      <c r="N579" s="25"/>
      <c r="O579" s="25"/>
    </row>
    <row r="580" spans="1:15" outlineLevel="2">
      <c r="A580" s="71">
        <v>1155</v>
      </c>
      <c r="B580" s="71">
        <v>11008</v>
      </c>
      <c r="C580" s="332" t="s">
        <v>668</v>
      </c>
      <c r="D580" s="25"/>
      <c r="E580" s="25"/>
      <c r="F580" s="186"/>
      <c r="G580" s="186"/>
      <c r="H580" s="186"/>
      <c r="I580" s="25"/>
      <c r="J580" s="25"/>
      <c r="K580" s="25"/>
      <c r="L580" s="25"/>
      <c r="M580" s="25"/>
      <c r="N580" s="25"/>
      <c r="O580" s="25"/>
    </row>
    <row r="581" spans="1:15" ht="27" outlineLevel="2">
      <c r="A581" s="71">
        <v>1155</v>
      </c>
      <c r="B581" s="71">
        <v>11010</v>
      </c>
      <c r="C581" s="332" t="s">
        <v>669</v>
      </c>
      <c r="D581" s="25"/>
      <c r="E581" s="25"/>
      <c r="F581" s="186"/>
      <c r="G581" s="186"/>
      <c r="H581" s="186"/>
      <c r="I581" s="25"/>
      <c r="J581" s="25"/>
      <c r="K581" s="25"/>
      <c r="L581" s="25"/>
      <c r="M581" s="25"/>
      <c r="N581" s="25"/>
      <c r="O581" s="25"/>
    </row>
    <row r="582" spans="1:15" outlineLevel="2">
      <c r="A582" s="71">
        <v>1155</v>
      </c>
      <c r="B582" s="71">
        <v>11012</v>
      </c>
      <c r="C582" s="332" t="s">
        <v>670</v>
      </c>
      <c r="D582" s="25"/>
      <c r="E582" s="25"/>
      <c r="F582" s="186"/>
      <c r="G582" s="186"/>
      <c r="H582" s="186"/>
      <c r="I582" s="25"/>
      <c r="J582" s="25"/>
      <c r="K582" s="25"/>
      <c r="L582" s="25"/>
      <c r="M582" s="25"/>
      <c r="N582" s="25"/>
      <c r="O582" s="25"/>
    </row>
    <row r="583" spans="1:15" ht="27" outlineLevel="2">
      <c r="A583" s="71">
        <v>1155</v>
      </c>
      <c r="B583" s="71">
        <v>12001</v>
      </c>
      <c r="C583" s="332" t="s">
        <v>671</v>
      </c>
      <c r="D583" s="25"/>
      <c r="E583" s="25"/>
      <c r="F583" s="186"/>
      <c r="G583" s="186"/>
      <c r="H583" s="186"/>
      <c r="I583" s="25"/>
      <c r="J583" s="25"/>
      <c r="K583" s="25"/>
      <c r="L583" s="25"/>
      <c r="M583" s="25"/>
      <c r="N583" s="25"/>
      <c r="O583" s="25"/>
    </row>
    <row r="584" spans="1:15" ht="54" outlineLevel="2">
      <c r="A584" s="71">
        <v>1155</v>
      </c>
      <c r="B584" s="71">
        <v>12002</v>
      </c>
      <c r="C584" s="332" t="s">
        <v>672</v>
      </c>
      <c r="D584" s="25"/>
      <c r="E584" s="25"/>
      <c r="F584" s="185"/>
      <c r="G584" s="186"/>
      <c r="H584" s="186"/>
      <c r="I584" s="25"/>
      <c r="J584" s="25"/>
      <c r="K584" s="25"/>
      <c r="L584" s="25"/>
      <c r="M584" s="25"/>
      <c r="N584" s="25"/>
      <c r="O584" s="25"/>
    </row>
    <row r="585" spans="1:15" ht="54" outlineLevel="2">
      <c r="A585" s="71">
        <v>1155</v>
      </c>
      <c r="B585" s="71">
        <v>32001</v>
      </c>
      <c r="C585" s="332" t="s">
        <v>673</v>
      </c>
      <c r="D585" s="25"/>
      <c r="E585" s="25"/>
      <c r="F585" s="185"/>
      <c r="G585" s="186"/>
      <c r="H585" s="186"/>
      <c r="I585" s="25"/>
      <c r="J585" s="25"/>
      <c r="K585" s="25"/>
      <c r="L585" s="25"/>
      <c r="M585" s="25"/>
      <c r="N585" s="25"/>
      <c r="O585" s="25"/>
    </row>
    <row r="586" spans="1:15" ht="27" outlineLevel="2">
      <c r="A586" s="71">
        <v>1155</v>
      </c>
      <c r="B586" s="71">
        <v>12004</v>
      </c>
      <c r="C586" s="332" t="s">
        <v>674</v>
      </c>
      <c r="D586" s="46"/>
      <c r="E586" s="46"/>
      <c r="F586" s="210"/>
      <c r="G586" s="210"/>
      <c r="H586" s="210"/>
      <c r="I586" s="46"/>
      <c r="J586" s="46"/>
      <c r="K586" s="46"/>
      <c r="L586" s="46"/>
      <c r="M586" s="46"/>
      <c r="N586" s="46"/>
      <c r="O586" s="46"/>
    </row>
    <row r="587" spans="1:15" ht="27" outlineLevel="2">
      <c r="A587" s="71">
        <v>1155</v>
      </c>
      <c r="B587" s="71">
        <v>32004</v>
      </c>
      <c r="C587" s="332" t="s">
        <v>675</v>
      </c>
      <c r="D587" s="25"/>
      <c r="E587" s="25"/>
      <c r="F587" s="185"/>
      <c r="G587" s="186"/>
      <c r="H587" s="186"/>
      <c r="I587" s="25"/>
      <c r="J587" s="25"/>
      <c r="K587" s="25"/>
      <c r="L587" s="25"/>
      <c r="M587" s="25"/>
      <c r="N587" s="25"/>
      <c r="O587" s="25"/>
    </row>
    <row r="588" spans="1:15" outlineLevel="1" collapsed="1">
      <c r="A588" s="19">
        <v>1173</v>
      </c>
      <c r="B588" s="23"/>
      <c r="C588" s="341" t="s">
        <v>676</v>
      </c>
      <c r="D588" s="21">
        <f>SUM(D589:D595)</f>
        <v>0</v>
      </c>
      <c r="E588" s="21">
        <f>SUM(E589:E595)</f>
        <v>0</v>
      </c>
      <c r="F588" s="184">
        <f t="shared" ref="F588:H588" si="144">SUM(F589:F595)</f>
        <v>0</v>
      </c>
      <c r="G588" s="184">
        <f t="shared" si="144"/>
        <v>0</v>
      </c>
      <c r="H588" s="184">
        <f t="shared" si="144"/>
        <v>0</v>
      </c>
      <c r="I588" s="21">
        <f>SUM(I589:I595)</f>
        <v>0</v>
      </c>
      <c r="J588" s="21">
        <f>SUM(J589:J595)</f>
        <v>0</v>
      </c>
      <c r="K588" s="21">
        <f>SUM(K589:K595)</f>
        <v>0</v>
      </c>
      <c r="L588" s="21">
        <f>SUM(L589:L595)</f>
        <v>0</v>
      </c>
      <c r="M588" s="21"/>
      <c r="N588" s="21"/>
      <c r="O588" s="21"/>
    </row>
    <row r="589" spans="1:15" outlineLevel="2">
      <c r="A589" s="71">
        <v>1173</v>
      </c>
      <c r="B589" s="71">
        <v>11001</v>
      </c>
      <c r="C589" s="332" t="s">
        <v>677</v>
      </c>
      <c r="D589" s="73"/>
      <c r="E589" s="46"/>
      <c r="F589" s="185"/>
      <c r="G589" s="185"/>
      <c r="H589" s="185"/>
      <c r="I589" s="25"/>
      <c r="J589" s="25"/>
      <c r="K589" s="25"/>
      <c r="L589" s="25"/>
      <c r="M589" s="25"/>
      <c r="N589" s="25"/>
      <c r="O589" s="25"/>
    </row>
    <row r="590" spans="1:15" ht="40.5" outlineLevel="2">
      <c r="A590" s="71">
        <v>1173</v>
      </c>
      <c r="B590" s="71">
        <v>11002</v>
      </c>
      <c r="C590" s="332" t="s">
        <v>678</v>
      </c>
      <c r="D590" s="25"/>
      <c r="E590" s="25"/>
      <c r="F590" s="185"/>
      <c r="G590" s="186"/>
      <c r="H590" s="186"/>
      <c r="I590" s="25"/>
      <c r="J590" s="25"/>
      <c r="K590" s="25"/>
      <c r="L590" s="25"/>
      <c r="M590" s="25"/>
      <c r="N590" s="25"/>
      <c r="O590" s="25"/>
    </row>
    <row r="591" spans="1:15" outlineLevel="2">
      <c r="A591" s="71">
        <v>1173</v>
      </c>
      <c r="B591" s="71">
        <v>11003</v>
      </c>
      <c r="C591" s="332" t="s">
        <v>679</v>
      </c>
      <c r="D591" s="25"/>
      <c r="E591" s="25"/>
      <c r="F591" s="185"/>
      <c r="G591" s="186"/>
      <c r="H591" s="186"/>
      <c r="I591" s="25"/>
      <c r="J591" s="25"/>
      <c r="K591" s="25"/>
      <c r="L591" s="25"/>
      <c r="M591" s="25"/>
      <c r="N591" s="25"/>
      <c r="O591" s="25"/>
    </row>
    <row r="592" spans="1:15" outlineLevel="2">
      <c r="A592" s="71">
        <v>1173</v>
      </c>
      <c r="B592" s="71">
        <v>11004</v>
      </c>
      <c r="C592" s="332" t="s">
        <v>680</v>
      </c>
      <c r="D592" s="74"/>
      <c r="E592" s="74"/>
      <c r="F592" s="185"/>
      <c r="G592" s="186"/>
      <c r="H592" s="186"/>
      <c r="I592" s="25"/>
      <c r="J592" s="25"/>
      <c r="K592" s="25"/>
      <c r="L592" s="25"/>
      <c r="M592" s="25"/>
      <c r="N592" s="25"/>
      <c r="O592" s="25"/>
    </row>
    <row r="593" spans="1:15" outlineLevel="2">
      <c r="A593" s="71">
        <v>1173</v>
      </c>
      <c r="B593" s="71">
        <v>31001</v>
      </c>
      <c r="C593" s="332" t="s">
        <v>681</v>
      </c>
      <c r="D593" s="73"/>
      <c r="E593" s="73"/>
      <c r="F593" s="185"/>
      <c r="G593" s="186"/>
      <c r="H593" s="186"/>
      <c r="I593" s="25"/>
      <c r="J593" s="25"/>
      <c r="K593" s="25"/>
      <c r="L593" s="25"/>
      <c r="M593" s="25"/>
      <c r="N593" s="25"/>
      <c r="O593" s="25"/>
    </row>
    <row r="594" spans="1:15" outlineLevel="2">
      <c r="A594" s="71">
        <v>1173</v>
      </c>
      <c r="B594" s="71">
        <v>32001</v>
      </c>
      <c r="C594" s="336" t="s">
        <v>682</v>
      </c>
      <c r="D594" s="46"/>
      <c r="E594" s="46"/>
      <c r="F594" s="211"/>
      <c r="G594" s="193"/>
      <c r="H594" s="193"/>
      <c r="I594" s="74"/>
      <c r="J594" s="74"/>
      <c r="K594" s="74"/>
      <c r="L594" s="74"/>
      <c r="M594" s="74"/>
      <c r="N594" s="74"/>
      <c r="O594" s="74"/>
    </row>
    <row r="595" spans="1:15" outlineLevel="2">
      <c r="A595" s="71">
        <v>1173</v>
      </c>
      <c r="B595" s="71">
        <v>32002</v>
      </c>
      <c r="C595" s="332" t="s">
        <v>683</v>
      </c>
      <c r="D595" s="25"/>
      <c r="E595" s="25"/>
      <c r="F595" s="185"/>
      <c r="G595" s="186"/>
      <c r="H595" s="186"/>
      <c r="I595" s="25"/>
      <c r="J595" s="25"/>
      <c r="K595" s="25"/>
      <c r="L595" s="25"/>
      <c r="M595" s="25"/>
      <c r="N595" s="25"/>
      <c r="O595" s="25"/>
    </row>
    <row r="596" spans="1:15" outlineLevel="1" collapsed="1">
      <c r="A596" s="19">
        <v>1186</v>
      </c>
      <c r="B596" s="23"/>
      <c r="C596" s="341" t="s">
        <v>684</v>
      </c>
      <c r="D596" s="21">
        <f>SUM(D597:D598)</f>
        <v>0</v>
      </c>
      <c r="E596" s="21">
        <f>SUM(E597:E598)</f>
        <v>0</v>
      </c>
      <c r="F596" s="184">
        <f t="shared" ref="F596:H596" si="145">SUM(F597:F598)</f>
        <v>0</v>
      </c>
      <c r="G596" s="184">
        <f t="shared" si="145"/>
        <v>0</v>
      </c>
      <c r="H596" s="184">
        <f t="shared" si="145"/>
        <v>0</v>
      </c>
      <c r="I596" s="21">
        <f t="shared" ref="I596:K596" si="146">SUM(I597:I598)</f>
        <v>0</v>
      </c>
      <c r="J596" s="21">
        <f t="shared" si="146"/>
        <v>0</v>
      </c>
      <c r="K596" s="21">
        <f t="shared" si="146"/>
        <v>0</v>
      </c>
      <c r="L596" s="21">
        <f t="shared" ref="L596" si="147">SUM(L597:L598)</f>
        <v>0</v>
      </c>
      <c r="M596" s="21"/>
      <c r="N596" s="21"/>
      <c r="O596" s="21"/>
    </row>
    <row r="597" spans="1:15" outlineLevel="2">
      <c r="A597" s="71">
        <v>1186</v>
      </c>
      <c r="B597" s="71">
        <v>11001</v>
      </c>
      <c r="C597" s="332" t="s">
        <v>684</v>
      </c>
      <c r="D597" s="25"/>
      <c r="E597" s="25"/>
      <c r="F597" s="186"/>
      <c r="G597" s="186"/>
      <c r="H597" s="186"/>
      <c r="I597" s="25"/>
      <c r="J597" s="25"/>
      <c r="K597" s="25"/>
      <c r="L597" s="25"/>
      <c r="M597" s="25"/>
      <c r="N597" s="25"/>
      <c r="O597" s="25"/>
    </row>
    <row r="598" spans="1:15" outlineLevel="2">
      <c r="A598" s="71">
        <v>1186</v>
      </c>
      <c r="B598" s="71">
        <v>11002</v>
      </c>
      <c r="C598" s="332" t="s">
        <v>685</v>
      </c>
      <c r="D598" s="25"/>
      <c r="E598" s="25"/>
      <c r="F598" s="185"/>
      <c r="G598" s="186"/>
      <c r="H598" s="186"/>
      <c r="I598" s="25"/>
      <c r="J598" s="25"/>
      <c r="K598" s="25"/>
      <c r="L598" s="25"/>
      <c r="M598" s="25"/>
      <c r="N598" s="25"/>
      <c r="O598" s="25"/>
    </row>
    <row r="599" spans="1:15" outlineLevel="1">
      <c r="A599" s="72">
        <v>9999</v>
      </c>
      <c r="B599" s="71"/>
      <c r="C599" s="332" t="s">
        <v>104</v>
      </c>
      <c r="D599" s="25"/>
      <c r="E599" s="25"/>
      <c r="F599" s="185"/>
      <c r="G599" s="186"/>
      <c r="H599" s="186"/>
      <c r="I599" s="25"/>
      <c r="J599" s="25"/>
      <c r="K599" s="25"/>
      <c r="L599" s="25"/>
      <c r="M599" s="25"/>
      <c r="N599" s="25"/>
      <c r="O599" s="25"/>
    </row>
    <row r="600" spans="1:15" ht="16.5" customHeight="1">
      <c r="A600" s="26" t="s">
        <v>0</v>
      </c>
      <c r="B600" s="23"/>
      <c r="C600" s="347" t="s">
        <v>686</v>
      </c>
      <c r="D600" s="47">
        <f>+D601+D634+D652+D659+D674+D690+D697+D706+D710+D745+D759+D779+D794+D809+D819+D824+D840+D846+D850+D860+D872+D876+D883+D891+D888</f>
        <v>0</v>
      </c>
      <c r="E600" s="47">
        <f>+E601+E634+E652+E659+E674+E690+E697+E706+E710+E745+E759+E779+E794+E809+E819+E824+E840+E846+E850+E860+E872+E876+E883+E891+E888</f>
        <v>0</v>
      </c>
      <c r="F600" s="212">
        <f t="shared" ref="F600:H600" si="148">+F601+F634+F652+F659+F674+F690+F697+F706+F710+F745+F759+F779+F794+F809+F819+F824+F840+F846+F850+F860+F872+F876+F883+F891+F888</f>
        <v>0</v>
      </c>
      <c r="G600" s="212">
        <f t="shared" si="148"/>
        <v>0</v>
      </c>
      <c r="H600" s="212">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 r="A601" s="19">
        <v>1041</v>
      </c>
      <c r="B601" s="23"/>
      <c r="C601" s="341" t="s">
        <v>687</v>
      </c>
      <c r="D601" s="21">
        <f>SUM(D602:D633)</f>
        <v>0</v>
      </c>
      <c r="E601" s="21">
        <f>SUM(E602:E633)</f>
        <v>0</v>
      </c>
      <c r="F601" s="184">
        <f t="shared" ref="F601:H601" si="149">SUM(F602:F633)</f>
        <v>0</v>
      </c>
      <c r="G601" s="184">
        <f t="shared" si="149"/>
        <v>0</v>
      </c>
      <c r="H601" s="184">
        <f t="shared" si="149"/>
        <v>0</v>
      </c>
      <c r="I601" s="21">
        <f>SUM(I602:I633)</f>
        <v>0</v>
      </c>
      <c r="J601" s="21">
        <f>SUM(J602:J633)</f>
        <v>0</v>
      </c>
      <c r="K601" s="21">
        <f>SUM(K602:K633)</f>
        <v>0</v>
      </c>
      <c r="L601" s="21">
        <f>SUM(L602:L633)</f>
        <v>0</v>
      </c>
      <c r="M601" s="21"/>
      <c r="N601" s="21"/>
      <c r="O601" s="21"/>
    </row>
    <row r="602" spans="1:15" ht="40.5" outlineLevel="2">
      <c r="A602" s="71">
        <v>1041</v>
      </c>
      <c r="B602" s="71">
        <v>11001</v>
      </c>
      <c r="C602" s="332" t="s">
        <v>688</v>
      </c>
      <c r="D602" s="25"/>
      <c r="E602" s="25"/>
      <c r="F602" s="186"/>
      <c r="G602" s="186"/>
      <c r="H602" s="186"/>
      <c r="I602" s="25"/>
      <c r="J602" s="25"/>
      <c r="K602" s="25"/>
      <c r="L602" s="25"/>
      <c r="M602" s="25"/>
      <c r="N602" s="25"/>
      <c r="O602" s="25"/>
    </row>
    <row r="603" spans="1:15" outlineLevel="2">
      <c r="A603" s="71">
        <v>1041</v>
      </c>
      <c r="B603" s="71">
        <v>11002</v>
      </c>
      <c r="C603" s="332" t="s">
        <v>689</v>
      </c>
      <c r="D603" s="25"/>
      <c r="E603" s="25"/>
      <c r="F603" s="186"/>
      <c r="G603" s="186"/>
      <c r="H603" s="186"/>
      <c r="I603" s="25"/>
      <c r="J603" s="25"/>
      <c r="K603" s="25"/>
      <c r="L603" s="25"/>
      <c r="M603" s="25"/>
      <c r="N603" s="25"/>
      <c r="O603" s="25"/>
    </row>
    <row r="604" spans="1:15" outlineLevel="2">
      <c r="A604" s="71">
        <v>1041</v>
      </c>
      <c r="B604" s="71">
        <v>11003</v>
      </c>
      <c r="C604" s="332" t="s">
        <v>690</v>
      </c>
      <c r="D604" s="25"/>
      <c r="E604" s="25"/>
      <c r="F604" s="186"/>
      <c r="G604" s="186"/>
      <c r="H604" s="186"/>
      <c r="I604" s="25"/>
      <c r="J604" s="25"/>
      <c r="K604" s="25"/>
      <c r="L604" s="25"/>
      <c r="M604" s="25"/>
      <c r="N604" s="25"/>
      <c r="O604" s="25"/>
    </row>
    <row r="605" spans="1:15" outlineLevel="2">
      <c r="A605" s="71">
        <v>1041</v>
      </c>
      <c r="B605" s="71">
        <v>11005</v>
      </c>
      <c r="C605" s="332" t="s">
        <v>691</v>
      </c>
      <c r="D605" s="25"/>
      <c r="E605" s="25"/>
      <c r="F605" s="186"/>
      <c r="G605" s="186"/>
      <c r="H605" s="186"/>
      <c r="I605" s="25"/>
      <c r="J605" s="25"/>
      <c r="K605" s="25"/>
      <c r="L605" s="25"/>
      <c r="M605" s="25"/>
      <c r="N605" s="25"/>
      <c r="O605" s="25"/>
    </row>
    <row r="606" spans="1:15" outlineLevel="2">
      <c r="A606" s="71">
        <v>1041</v>
      </c>
      <c r="B606" s="71">
        <v>11006</v>
      </c>
      <c r="C606" s="332" t="s">
        <v>692</v>
      </c>
      <c r="D606" s="25"/>
      <c r="E606" s="25"/>
      <c r="F606" s="186"/>
      <c r="G606" s="186"/>
      <c r="H606" s="186"/>
      <c r="I606" s="25"/>
      <c r="J606" s="25"/>
      <c r="K606" s="25"/>
      <c r="L606" s="25"/>
      <c r="M606" s="25"/>
      <c r="N606" s="25"/>
      <c r="O606" s="25"/>
    </row>
    <row r="607" spans="1:15" outlineLevel="2">
      <c r="A607" s="71">
        <v>1041</v>
      </c>
      <c r="B607" s="71">
        <v>11007</v>
      </c>
      <c r="C607" s="332" t="s">
        <v>693</v>
      </c>
      <c r="D607" s="25"/>
      <c r="E607" s="25"/>
      <c r="F607" s="186"/>
      <c r="G607" s="186"/>
      <c r="H607" s="186"/>
      <c r="I607" s="25"/>
      <c r="J607" s="25"/>
      <c r="K607" s="25"/>
      <c r="L607" s="25"/>
      <c r="M607" s="25"/>
      <c r="N607" s="25"/>
      <c r="O607" s="25"/>
    </row>
    <row r="608" spans="1:15" ht="27" outlineLevel="2">
      <c r="A608" s="71">
        <v>1041</v>
      </c>
      <c r="B608" s="71">
        <v>11009</v>
      </c>
      <c r="C608" s="332" t="s">
        <v>694</v>
      </c>
      <c r="D608" s="25"/>
      <c r="E608" s="25"/>
      <c r="F608" s="186"/>
      <c r="G608" s="186"/>
      <c r="H608" s="186"/>
      <c r="I608" s="25"/>
      <c r="J608" s="25"/>
      <c r="K608" s="25"/>
      <c r="L608" s="25"/>
      <c r="M608" s="25"/>
      <c r="N608" s="25"/>
      <c r="O608" s="25"/>
    </row>
    <row r="609" spans="1:15" ht="27" outlineLevel="2">
      <c r="A609" s="71">
        <v>1041</v>
      </c>
      <c r="B609" s="71">
        <v>11010</v>
      </c>
      <c r="C609" s="332" t="s">
        <v>695</v>
      </c>
      <c r="D609" s="25"/>
      <c r="E609" s="25"/>
      <c r="F609" s="186"/>
      <c r="G609" s="186"/>
      <c r="H609" s="186"/>
      <c r="I609" s="25"/>
      <c r="J609" s="25"/>
      <c r="K609" s="25"/>
      <c r="L609" s="25"/>
      <c r="M609" s="25"/>
      <c r="N609" s="25"/>
      <c r="O609" s="25"/>
    </row>
    <row r="610" spans="1:15" ht="27" outlineLevel="2">
      <c r="A610" s="71">
        <v>1041</v>
      </c>
      <c r="B610" s="71">
        <v>11011</v>
      </c>
      <c r="C610" s="332" t="s">
        <v>696</v>
      </c>
      <c r="D610" s="25"/>
      <c r="E610" s="25"/>
      <c r="F610" s="186"/>
      <c r="G610" s="186"/>
      <c r="H610" s="186"/>
      <c r="I610" s="25"/>
      <c r="J610" s="25"/>
      <c r="K610" s="25"/>
      <c r="L610" s="25"/>
      <c r="M610" s="25"/>
      <c r="N610" s="25"/>
      <c r="O610" s="25"/>
    </row>
    <row r="611" spans="1:15" ht="27" outlineLevel="2">
      <c r="A611" s="71">
        <v>1041</v>
      </c>
      <c r="B611" s="71">
        <v>11012</v>
      </c>
      <c r="C611" s="332" t="s">
        <v>697</v>
      </c>
      <c r="D611" s="25"/>
      <c r="E611" s="25"/>
      <c r="F611" s="186"/>
      <c r="G611" s="186"/>
      <c r="H611" s="186"/>
      <c r="I611" s="25"/>
      <c r="J611" s="25"/>
      <c r="K611" s="25"/>
      <c r="L611" s="25"/>
      <c r="M611" s="25"/>
      <c r="N611" s="25"/>
      <c r="O611" s="25"/>
    </row>
    <row r="612" spans="1:15" ht="27" outlineLevel="2">
      <c r="A612" s="71">
        <v>1041</v>
      </c>
      <c r="B612" s="71">
        <v>11019</v>
      </c>
      <c r="C612" s="332" t="s">
        <v>698</v>
      </c>
      <c r="D612" s="25"/>
      <c r="E612" s="25"/>
      <c r="F612" s="186"/>
      <c r="G612" s="186"/>
      <c r="H612" s="186"/>
      <c r="I612" s="25"/>
      <c r="J612" s="25"/>
      <c r="K612" s="25"/>
      <c r="L612" s="25"/>
      <c r="M612" s="25"/>
      <c r="N612" s="25"/>
      <c r="O612" s="25"/>
    </row>
    <row r="613" spans="1:15" ht="27" outlineLevel="2">
      <c r="A613" s="71">
        <v>1041</v>
      </c>
      <c r="B613" s="71">
        <v>11020</v>
      </c>
      <c r="C613" s="332" t="s">
        <v>699</v>
      </c>
      <c r="D613" s="25"/>
      <c r="E613" s="25"/>
      <c r="F613" s="186"/>
      <c r="G613" s="186"/>
      <c r="H613" s="186"/>
      <c r="I613" s="25"/>
      <c r="J613" s="25"/>
      <c r="K613" s="25"/>
      <c r="L613" s="25"/>
      <c r="M613" s="25"/>
      <c r="N613" s="25"/>
      <c r="O613" s="25"/>
    </row>
    <row r="614" spans="1:15" ht="54" outlineLevel="2">
      <c r="A614" s="71">
        <v>1041</v>
      </c>
      <c r="B614" s="71">
        <v>11021</v>
      </c>
      <c r="C614" s="332" t="s">
        <v>700</v>
      </c>
      <c r="D614" s="25"/>
      <c r="E614" s="25"/>
      <c r="F614" s="186"/>
      <c r="G614" s="186"/>
      <c r="H614" s="186"/>
      <c r="I614" s="25"/>
      <c r="J614" s="25"/>
      <c r="K614" s="25"/>
      <c r="L614" s="25"/>
      <c r="M614" s="25"/>
      <c r="N614" s="25"/>
      <c r="O614" s="25"/>
    </row>
    <row r="615" spans="1:15" ht="27" outlineLevel="2">
      <c r="A615" s="71">
        <v>1041</v>
      </c>
      <c r="B615" s="71">
        <v>11022</v>
      </c>
      <c r="C615" s="332" t="s">
        <v>701</v>
      </c>
      <c r="D615" s="25"/>
      <c r="E615" s="25"/>
      <c r="F615" s="186"/>
      <c r="G615" s="186"/>
      <c r="H615" s="186"/>
      <c r="I615" s="25"/>
      <c r="J615" s="25"/>
      <c r="K615" s="25"/>
      <c r="L615" s="25"/>
      <c r="M615" s="25"/>
      <c r="N615" s="25"/>
      <c r="O615" s="25"/>
    </row>
    <row r="616" spans="1:15" ht="27" outlineLevel="2">
      <c r="A616" s="71">
        <v>1041</v>
      </c>
      <c r="B616" s="71">
        <v>11026</v>
      </c>
      <c r="C616" s="332" t="s">
        <v>702</v>
      </c>
      <c r="D616" s="25"/>
      <c r="E616" s="25"/>
      <c r="F616" s="186"/>
      <c r="G616" s="186"/>
      <c r="H616" s="186"/>
      <c r="I616" s="25"/>
      <c r="J616" s="25"/>
      <c r="K616" s="25"/>
      <c r="L616" s="25"/>
      <c r="M616" s="25"/>
      <c r="N616" s="25"/>
      <c r="O616" s="25"/>
    </row>
    <row r="617" spans="1:15" ht="40.5" outlineLevel="2">
      <c r="A617" s="71">
        <v>1041</v>
      </c>
      <c r="B617" s="71">
        <v>11030</v>
      </c>
      <c r="C617" s="332" t="s">
        <v>703</v>
      </c>
      <c r="D617" s="25"/>
      <c r="E617" s="25"/>
      <c r="F617" s="186"/>
      <c r="G617" s="186"/>
      <c r="H617" s="186"/>
      <c r="I617" s="25"/>
      <c r="J617" s="25"/>
      <c r="K617" s="25"/>
      <c r="L617" s="25"/>
      <c r="M617" s="25"/>
      <c r="N617" s="25"/>
      <c r="O617" s="25"/>
    </row>
    <row r="618" spans="1:15" ht="27" outlineLevel="2">
      <c r="A618" s="71">
        <v>1041</v>
      </c>
      <c r="B618" s="71">
        <v>11031</v>
      </c>
      <c r="C618" s="332" t="s">
        <v>704</v>
      </c>
      <c r="D618" s="25"/>
      <c r="E618" s="25"/>
      <c r="F618" s="186"/>
      <c r="G618" s="186"/>
      <c r="H618" s="186"/>
      <c r="I618" s="25"/>
      <c r="J618" s="25"/>
      <c r="K618" s="25"/>
      <c r="L618" s="25"/>
      <c r="M618" s="25"/>
      <c r="N618" s="25"/>
      <c r="O618" s="25"/>
    </row>
    <row r="619" spans="1:15" ht="27" outlineLevel="2">
      <c r="A619" s="71">
        <v>1041</v>
      </c>
      <c r="B619" s="71">
        <v>11036</v>
      </c>
      <c r="C619" s="332" t="s">
        <v>705</v>
      </c>
      <c r="D619" s="25"/>
      <c r="E619" s="25"/>
      <c r="F619" s="186"/>
      <c r="G619" s="186"/>
      <c r="H619" s="186"/>
      <c r="I619" s="25"/>
      <c r="J619" s="25"/>
      <c r="K619" s="25"/>
      <c r="L619" s="25"/>
      <c r="M619" s="25"/>
      <c r="N619" s="25"/>
      <c r="O619" s="25"/>
    </row>
    <row r="620" spans="1:15" ht="27" outlineLevel="2">
      <c r="A620" s="71">
        <v>1041</v>
      </c>
      <c r="B620" s="71">
        <v>11037</v>
      </c>
      <c r="C620" s="332" t="s">
        <v>706</v>
      </c>
      <c r="D620" s="25"/>
      <c r="E620" s="25"/>
      <c r="F620" s="186"/>
      <c r="G620" s="186"/>
      <c r="H620" s="186"/>
      <c r="I620" s="25"/>
      <c r="J620" s="25"/>
      <c r="K620" s="25"/>
      <c r="L620" s="25"/>
      <c r="M620" s="25"/>
      <c r="N620" s="25"/>
      <c r="O620" s="25"/>
    </row>
    <row r="621" spans="1:15" outlineLevel="2">
      <c r="A621" s="71">
        <v>1041</v>
      </c>
      <c r="B621" s="71">
        <v>11043</v>
      </c>
      <c r="C621" s="332" t="s">
        <v>707</v>
      </c>
      <c r="D621" s="25"/>
      <c r="E621" s="25"/>
      <c r="F621" s="186"/>
      <c r="G621" s="186"/>
      <c r="H621" s="186"/>
      <c r="I621" s="25"/>
      <c r="J621" s="25"/>
      <c r="K621" s="25"/>
      <c r="L621" s="25"/>
      <c r="M621" s="25"/>
      <c r="N621" s="25"/>
      <c r="O621" s="25"/>
    </row>
    <row r="622" spans="1:15" ht="27" outlineLevel="2">
      <c r="A622" s="71">
        <v>1041</v>
      </c>
      <c r="B622" s="331">
        <v>11046</v>
      </c>
      <c r="C622" s="332" t="s">
        <v>708</v>
      </c>
      <c r="D622" s="25"/>
      <c r="E622" s="25"/>
      <c r="F622" s="185"/>
      <c r="G622" s="186"/>
      <c r="H622" s="186"/>
      <c r="I622" s="25"/>
      <c r="J622" s="25"/>
      <c r="K622" s="25"/>
      <c r="L622" s="25"/>
      <c r="M622" s="25"/>
      <c r="N622" s="25"/>
      <c r="O622" s="25"/>
    </row>
    <row r="623" spans="1:15" ht="27" outlineLevel="2">
      <c r="A623" s="71">
        <v>1041</v>
      </c>
      <c r="B623" s="331">
        <v>11049</v>
      </c>
      <c r="C623" s="332" t="s">
        <v>709</v>
      </c>
      <c r="D623" s="25"/>
      <c r="E623" s="25"/>
      <c r="F623" s="185"/>
      <c r="G623" s="186"/>
      <c r="H623" s="186"/>
      <c r="I623" s="25"/>
      <c r="J623" s="25"/>
      <c r="K623" s="25"/>
      <c r="L623" s="25"/>
      <c r="M623" s="25"/>
      <c r="N623" s="25"/>
      <c r="O623" s="25"/>
    </row>
    <row r="624" spans="1:15" outlineLevel="2">
      <c r="A624" s="71">
        <v>1041</v>
      </c>
      <c r="B624" s="331">
        <v>11047</v>
      </c>
      <c r="C624" s="332" t="s">
        <v>710</v>
      </c>
      <c r="D624" s="25"/>
      <c r="E624" s="25"/>
      <c r="F624" s="185"/>
      <c r="G624" s="186"/>
      <c r="H624" s="185"/>
      <c r="I624" s="25"/>
      <c r="J624" s="25"/>
      <c r="K624" s="25"/>
      <c r="L624" s="25"/>
      <c r="M624" s="25"/>
      <c r="N624" s="25"/>
      <c r="O624" s="25"/>
    </row>
    <row r="625" spans="1:15" outlineLevel="2">
      <c r="A625" s="71">
        <v>1041</v>
      </c>
      <c r="B625" s="331">
        <v>11048</v>
      </c>
      <c r="C625" s="332" t="s">
        <v>711</v>
      </c>
      <c r="D625" s="25"/>
      <c r="E625" s="25"/>
      <c r="F625" s="185"/>
      <c r="G625" s="186"/>
      <c r="H625" s="186"/>
      <c r="I625" s="25"/>
      <c r="J625" s="25"/>
      <c r="K625" s="25"/>
      <c r="L625" s="25"/>
      <c r="M625" s="25"/>
      <c r="N625" s="25"/>
      <c r="O625" s="25"/>
    </row>
    <row r="626" spans="1:15" outlineLevel="2">
      <c r="A626" s="71">
        <v>1041</v>
      </c>
      <c r="B626" s="331">
        <v>11050</v>
      </c>
      <c r="C626" s="332" t="s">
        <v>712</v>
      </c>
      <c r="D626" s="25"/>
      <c r="E626" s="25"/>
      <c r="F626" s="185"/>
      <c r="G626" s="186"/>
      <c r="H626" s="186"/>
      <c r="I626" s="25"/>
      <c r="J626" s="25"/>
      <c r="K626" s="25"/>
      <c r="L626" s="25"/>
      <c r="M626" s="25"/>
      <c r="N626" s="25"/>
      <c r="O626" s="25"/>
    </row>
    <row r="627" spans="1:15" outlineLevel="2">
      <c r="A627" s="71">
        <v>1041</v>
      </c>
      <c r="B627" s="331">
        <v>11051</v>
      </c>
      <c r="C627" s="332" t="s">
        <v>713</v>
      </c>
      <c r="D627" s="25"/>
      <c r="E627" s="25"/>
      <c r="F627" s="186"/>
      <c r="G627" s="186"/>
      <c r="H627" s="186"/>
      <c r="I627" s="25"/>
      <c r="J627" s="25"/>
      <c r="K627" s="25"/>
      <c r="L627" s="25"/>
      <c r="M627" s="25"/>
      <c r="N627" s="25"/>
      <c r="O627" s="25"/>
    </row>
    <row r="628" spans="1:15" ht="27" outlineLevel="2">
      <c r="A628" s="71">
        <v>1041</v>
      </c>
      <c r="B628" s="71">
        <v>12001</v>
      </c>
      <c r="C628" s="332" t="s">
        <v>714</v>
      </c>
      <c r="D628" s="25"/>
      <c r="E628" s="25"/>
      <c r="F628" s="186"/>
      <c r="G628" s="186"/>
      <c r="H628" s="186"/>
      <c r="I628" s="25"/>
      <c r="J628" s="25"/>
      <c r="K628" s="25"/>
      <c r="L628" s="25"/>
      <c r="M628" s="25"/>
      <c r="N628" s="25"/>
      <c r="O628" s="25"/>
    </row>
    <row r="629" spans="1:15" ht="40.5" outlineLevel="2">
      <c r="A629" s="71">
        <v>1041</v>
      </c>
      <c r="B629" s="71">
        <v>12002</v>
      </c>
      <c r="C629" s="332" t="s">
        <v>715</v>
      </c>
      <c r="D629" s="25"/>
      <c r="E629" s="25"/>
      <c r="F629" s="186"/>
      <c r="G629" s="186"/>
      <c r="H629" s="186"/>
      <c r="I629" s="25"/>
      <c r="J629" s="25"/>
      <c r="K629" s="25"/>
      <c r="L629" s="25"/>
      <c r="M629" s="25"/>
      <c r="N629" s="25"/>
      <c r="O629" s="25"/>
    </row>
    <row r="630" spans="1:15" ht="40.5" outlineLevel="2">
      <c r="A630" s="71">
        <v>1041</v>
      </c>
      <c r="B630" s="71">
        <v>12003</v>
      </c>
      <c r="C630" s="332" t="s">
        <v>716</v>
      </c>
      <c r="D630" s="25"/>
      <c r="E630" s="25"/>
      <c r="F630" s="186"/>
      <c r="G630" s="186"/>
      <c r="H630" s="186"/>
      <c r="I630" s="25"/>
      <c r="J630" s="25"/>
      <c r="K630" s="25"/>
      <c r="L630" s="25"/>
      <c r="M630" s="25"/>
      <c r="N630" s="25"/>
      <c r="O630" s="25"/>
    </row>
    <row r="631" spans="1:15" ht="27" outlineLevel="2">
      <c r="A631" s="71">
        <v>1041</v>
      </c>
      <c r="B631" s="71">
        <v>12006</v>
      </c>
      <c r="C631" s="332" t="s">
        <v>717</v>
      </c>
      <c r="D631" s="25"/>
      <c r="E631" s="25"/>
      <c r="F631" s="186"/>
      <c r="G631" s="186"/>
      <c r="H631" s="186"/>
      <c r="I631" s="25"/>
      <c r="J631" s="25"/>
      <c r="K631" s="25"/>
      <c r="L631" s="25"/>
      <c r="M631" s="25"/>
      <c r="N631" s="25"/>
      <c r="O631" s="25"/>
    </row>
    <row r="632" spans="1:15" ht="27" outlineLevel="2">
      <c r="A632" s="71">
        <v>1041</v>
      </c>
      <c r="B632" s="71">
        <v>12007</v>
      </c>
      <c r="C632" s="332" t="s">
        <v>718</v>
      </c>
      <c r="D632" s="25"/>
      <c r="E632" s="25"/>
      <c r="F632" s="186"/>
      <c r="G632" s="186"/>
      <c r="H632" s="186"/>
      <c r="I632" s="25"/>
      <c r="J632" s="25"/>
      <c r="K632" s="25"/>
      <c r="L632" s="25"/>
      <c r="M632" s="25"/>
      <c r="N632" s="25"/>
      <c r="O632" s="25"/>
    </row>
    <row r="633" spans="1:15" ht="27" outlineLevel="2">
      <c r="A633" s="71">
        <v>1041</v>
      </c>
      <c r="B633" s="71">
        <v>32001</v>
      </c>
      <c r="C633" s="332" t="s">
        <v>719</v>
      </c>
      <c r="D633" s="25"/>
      <c r="E633" s="25"/>
      <c r="F633" s="186"/>
      <c r="G633" s="186"/>
      <c r="H633" s="186"/>
      <c r="I633" s="25"/>
      <c r="J633" s="25"/>
      <c r="K633" s="25"/>
      <c r="L633" s="25"/>
      <c r="M633" s="25"/>
      <c r="N633" s="25"/>
      <c r="O633" s="25"/>
    </row>
    <row r="634" spans="1:15" outlineLevel="1">
      <c r="A634" s="19">
        <v>1045</v>
      </c>
      <c r="B634" s="23"/>
      <c r="C634" s="341" t="s">
        <v>720</v>
      </c>
      <c r="D634" s="21">
        <f>SUM(D635:D651)</f>
        <v>0</v>
      </c>
      <c r="E634" s="21">
        <f>SUM(E635:E651)</f>
        <v>0</v>
      </c>
      <c r="F634" s="184">
        <f t="shared" ref="F634:H634" si="150">SUM(F635:F651)</f>
        <v>0</v>
      </c>
      <c r="G634" s="184">
        <f t="shared" si="150"/>
        <v>0</v>
      </c>
      <c r="H634" s="184">
        <f t="shared" si="150"/>
        <v>0</v>
      </c>
      <c r="I634" s="21">
        <f>SUM(I635:I651)</f>
        <v>0</v>
      </c>
      <c r="J634" s="21">
        <f>SUM(J635:J651)</f>
        <v>0</v>
      </c>
      <c r="K634" s="21">
        <f>SUM(K635:K651)</f>
        <v>0</v>
      </c>
      <c r="L634" s="21">
        <f>SUM(L635:L651)</f>
        <v>0</v>
      </c>
      <c r="M634" s="21"/>
      <c r="N634" s="21"/>
      <c r="O634" s="21"/>
    </row>
    <row r="635" spans="1:15" outlineLevel="2">
      <c r="A635" s="71">
        <v>1045</v>
      </c>
      <c r="B635" s="71">
        <v>11002</v>
      </c>
      <c r="C635" s="332" t="s">
        <v>721</v>
      </c>
      <c r="D635" s="25"/>
      <c r="E635" s="25"/>
      <c r="F635" s="186"/>
      <c r="G635" s="186"/>
      <c r="H635" s="186"/>
      <c r="I635" s="25"/>
      <c r="J635" s="25"/>
      <c r="K635" s="25"/>
      <c r="L635" s="25"/>
      <c r="M635" s="25"/>
      <c r="N635" s="25"/>
      <c r="O635" s="25"/>
    </row>
    <row r="636" spans="1:15" ht="40.5" outlineLevel="2">
      <c r="A636" s="71">
        <v>1045</v>
      </c>
      <c r="B636" s="71">
        <v>12007</v>
      </c>
      <c r="C636" s="332" t="s">
        <v>722</v>
      </c>
      <c r="D636" s="25"/>
      <c r="E636" s="25"/>
      <c r="F636" s="186"/>
      <c r="G636" s="186"/>
      <c r="H636" s="186"/>
      <c r="I636" s="25"/>
      <c r="J636" s="25"/>
      <c r="K636" s="25"/>
      <c r="L636" s="25"/>
      <c r="M636" s="25"/>
      <c r="N636" s="25"/>
      <c r="O636" s="25"/>
    </row>
    <row r="637" spans="1:15" ht="27" outlineLevel="2">
      <c r="A637" s="71">
        <v>1045</v>
      </c>
      <c r="B637" s="71">
        <v>12009</v>
      </c>
      <c r="C637" s="332" t="s">
        <v>724</v>
      </c>
      <c r="D637" s="25"/>
      <c r="E637" s="25"/>
      <c r="F637" s="186"/>
      <c r="G637" s="186"/>
      <c r="H637" s="186"/>
      <c r="I637" s="25"/>
      <c r="J637" s="25"/>
      <c r="K637" s="25"/>
      <c r="L637" s="25"/>
      <c r="M637" s="25"/>
      <c r="N637" s="25"/>
      <c r="O637" s="25"/>
    </row>
    <row r="638" spans="1:15" ht="54" outlineLevel="2">
      <c r="A638" s="71">
        <v>1045</v>
      </c>
      <c r="B638" s="71">
        <v>12010</v>
      </c>
      <c r="C638" s="332" t="s">
        <v>725</v>
      </c>
      <c r="D638" s="25"/>
      <c r="E638" s="25"/>
      <c r="F638" s="186"/>
      <c r="G638" s="186"/>
      <c r="H638" s="186"/>
      <c r="I638" s="25"/>
      <c r="J638" s="25"/>
      <c r="K638" s="25"/>
      <c r="L638" s="25"/>
      <c r="M638" s="25"/>
      <c r="N638" s="25"/>
      <c r="O638" s="25"/>
    </row>
    <row r="639" spans="1:15" ht="40.5" outlineLevel="2">
      <c r="A639" s="71">
        <v>1045</v>
      </c>
      <c r="B639" s="331">
        <v>32001</v>
      </c>
      <c r="C639" s="332" t="s">
        <v>726</v>
      </c>
      <c r="D639" s="25"/>
      <c r="E639" s="25"/>
      <c r="F639" s="186"/>
      <c r="G639" s="186"/>
      <c r="H639" s="186"/>
      <c r="I639" s="25"/>
      <c r="J639" s="25"/>
      <c r="K639" s="25"/>
      <c r="L639" s="25"/>
      <c r="M639" s="25"/>
      <c r="N639" s="25"/>
      <c r="O639" s="25"/>
    </row>
    <row r="640" spans="1:15" ht="27" outlineLevel="2">
      <c r="A640" s="71">
        <v>1045</v>
      </c>
      <c r="B640" s="71">
        <v>12001</v>
      </c>
      <c r="C640" s="332" t="s">
        <v>727</v>
      </c>
      <c r="D640" s="25"/>
      <c r="E640" s="25"/>
      <c r="F640" s="186"/>
      <c r="G640" s="186"/>
      <c r="H640" s="186"/>
      <c r="I640" s="25"/>
      <c r="J640" s="25"/>
      <c r="K640" s="25"/>
      <c r="L640" s="25"/>
      <c r="M640" s="25"/>
      <c r="N640" s="25"/>
      <c r="O640" s="25"/>
    </row>
    <row r="641" spans="1:15" outlineLevel="2">
      <c r="A641" s="71">
        <v>1045</v>
      </c>
      <c r="B641" s="71">
        <v>12002</v>
      </c>
      <c r="C641" s="332" t="s">
        <v>728</v>
      </c>
      <c r="D641" s="25"/>
      <c r="E641" s="25"/>
      <c r="F641" s="186"/>
      <c r="G641" s="186"/>
      <c r="H641" s="186"/>
      <c r="I641" s="25"/>
      <c r="J641" s="25"/>
      <c r="K641" s="25"/>
      <c r="L641" s="25"/>
      <c r="M641" s="25"/>
      <c r="N641" s="25"/>
      <c r="O641" s="25"/>
    </row>
    <row r="642" spans="1:15" ht="27" outlineLevel="2">
      <c r="A642" s="71">
        <v>1045</v>
      </c>
      <c r="B642" s="71">
        <v>12003</v>
      </c>
      <c r="C642" s="332" t="s">
        <v>729</v>
      </c>
      <c r="D642" s="74"/>
      <c r="E642" s="79"/>
      <c r="F642" s="186"/>
      <c r="G642" s="186"/>
      <c r="H642" s="186"/>
      <c r="I642" s="25"/>
      <c r="J642" s="25"/>
      <c r="K642" s="25"/>
      <c r="L642" s="25"/>
      <c r="M642" s="25"/>
      <c r="N642" s="25"/>
      <c r="O642" s="25"/>
    </row>
    <row r="643" spans="1:15" outlineLevel="2">
      <c r="A643" s="71">
        <v>1045</v>
      </c>
      <c r="B643" s="71">
        <v>12004</v>
      </c>
      <c r="C643" s="332" t="s">
        <v>730</v>
      </c>
      <c r="D643" s="73"/>
      <c r="E643" s="25"/>
      <c r="F643" s="186"/>
      <c r="G643" s="186"/>
      <c r="H643" s="186"/>
      <c r="I643" s="25"/>
      <c r="J643" s="25"/>
      <c r="K643" s="25"/>
      <c r="L643" s="25"/>
      <c r="M643" s="25"/>
      <c r="N643" s="25"/>
      <c r="O643" s="25"/>
    </row>
    <row r="644" spans="1:15" ht="54" outlineLevel="2">
      <c r="A644" s="71">
        <v>1045</v>
      </c>
      <c r="B644" s="71">
        <v>12012</v>
      </c>
      <c r="C644" s="332" t="s">
        <v>731</v>
      </c>
      <c r="D644" s="25"/>
      <c r="E644" s="25"/>
      <c r="F644" s="186"/>
      <c r="G644" s="186"/>
      <c r="H644" s="186"/>
      <c r="I644" s="25"/>
      <c r="J644" s="25"/>
      <c r="K644" s="25"/>
      <c r="L644" s="25"/>
      <c r="M644" s="25"/>
      <c r="N644" s="25"/>
      <c r="O644" s="25"/>
    </row>
    <row r="645" spans="1:15" ht="54" outlineLevel="2">
      <c r="A645" s="71">
        <v>1045</v>
      </c>
      <c r="B645" s="71">
        <v>12013</v>
      </c>
      <c r="C645" s="332" t="s">
        <v>732</v>
      </c>
      <c r="D645" s="25"/>
      <c r="E645" s="25"/>
      <c r="F645" s="186"/>
      <c r="G645" s="186"/>
      <c r="H645" s="186"/>
      <c r="I645" s="25"/>
      <c r="J645" s="25"/>
      <c r="K645" s="25"/>
      <c r="L645" s="25"/>
      <c r="M645" s="25"/>
      <c r="N645" s="25"/>
      <c r="O645" s="25"/>
    </row>
    <row r="646" spans="1:15" ht="54" outlineLevel="2">
      <c r="A646" s="71">
        <v>1045</v>
      </c>
      <c r="B646" s="71">
        <v>12011</v>
      </c>
      <c r="C646" s="332" t="s">
        <v>733</v>
      </c>
      <c r="D646" s="25"/>
      <c r="E646" s="25"/>
      <c r="F646" s="186"/>
      <c r="G646" s="186"/>
      <c r="H646" s="186"/>
      <c r="I646" s="25"/>
      <c r="J646" s="25"/>
      <c r="K646" s="25"/>
      <c r="L646" s="25"/>
      <c r="M646" s="25"/>
      <c r="N646" s="25"/>
      <c r="O646" s="25"/>
    </row>
    <row r="647" spans="1:15" ht="27" outlineLevel="2">
      <c r="A647" s="71">
        <v>1045</v>
      </c>
      <c r="B647" s="331">
        <v>12017</v>
      </c>
      <c r="C647" s="332" t="s">
        <v>723</v>
      </c>
      <c r="D647" s="25"/>
      <c r="E647" s="25"/>
      <c r="F647" s="186"/>
      <c r="G647" s="186"/>
      <c r="H647" s="186"/>
      <c r="I647" s="25"/>
      <c r="J647" s="25"/>
      <c r="K647" s="25"/>
      <c r="L647" s="25"/>
      <c r="M647" s="25"/>
      <c r="N647" s="25"/>
      <c r="O647" s="25"/>
    </row>
    <row r="648" spans="1:15" ht="27" outlineLevel="2">
      <c r="A648" s="71">
        <v>1045</v>
      </c>
      <c r="B648" s="331">
        <v>11006</v>
      </c>
      <c r="C648" s="332" t="s">
        <v>734</v>
      </c>
      <c r="D648" s="25"/>
      <c r="E648" s="25"/>
      <c r="F648" s="186"/>
      <c r="G648" s="186"/>
      <c r="H648" s="186"/>
      <c r="I648" s="25"/>
      <c r="J648" s="25"/>
      <c r="K648" s="25"/>
      <c r="L648" s="25"/>
      <c r="M648" s="25"/>
      <c r="N648" s="25"/>
      <c r="O648" s="25"/>
    </row>
    <row r="649" spans="1:15" ht="27" outlineLevel="2">
      <c r="A649" s="71">
        <v>1045</v>
      </c>
      <c r="B649" s="71">
        <v>32001</v>
      </c>
      <c r="C649" s="332" t="s">
        <v>735</v>
      </c>
      <c r="D649" s="73"/>
      <c r="E649" s="73"/>
      <c r="F649" s="186"/>
      <c r="G649" s="186"/>
      <c r="H649" s="186"/>
      <c r="I649" s="25"/>
      <c r="J649" s="25"/>
      <c r="K649" s="25"/>
      <c r="L649" s="25"/>
      <c r="M649" s="25"/>
      <c r="N649" s="25"/>
      <c r="O649" s="25"/>
    </row>
    <row r="650" spans="1:15" ht="27" outlineLevel="2">
      <c r="A650" s="71">
        <v>1045</v>
      </c>
      <c r="B650" s="71">
        <v>32004</v>
      </c>
      <c r="C650" s="332" t="s">
        <v>736</v>
      </c>
      <c r="D650" s="25"/>
      <c r="E650" s="25"/>
      <c r="F650" s="186"/>
      <c r="G650" s="186"/>
      <c r="H650" s="186"/>
      <c r="I650" s="25"/>
      <c r="J650" s="25"/>
      <c r="K650" s="25"/>
      <c r="L650" s="25"/>
      <c r="M650" s="25"/>
      <c r="N650" s="25"/>
      <c r="O650" s="25"/>
    </row>
    <row r="651" spans="1:15" ht="27" outlineLevel="2">
      <c r="A651" s="71">
        <v>1045</v>
      </c>
      <c r="B651" s="71">
        <v>32005</v>
      </c>
      <c r="C651" s="332" t="s">
        <v>737</v>
      </c>
      <c r="D651" s="25"/>
      <c r="E651" s="25"/>
      <c r="F651" s="186"/>
      <c r="G651" s="186"/>
      <c r="H651" s="186"/>
      <c r="I651" s="25"/>
      <c r="J651" s="25"/>
      <c r="K651" s="25"/>
      <c r="L651" s="25"/>
      <c r="M651" s="25"/>
      <c r="N651" s="25"/>
      <c r="O651" s="25"/>
    </row>
    <row r="652" spans="1:15" outlineLevel="1" collapsed="1">
      <c r="A652" s="19">
        <v>1056</v>
      </c>
      <c r="B652" s="23"/>
      <c r="C652" s="341" t="s">
        <v>738</v>
      </c>
      <c r="D652" s="21">
        <f>SUM(D653:D658)</f>
        <v>0</v>
      </c>
      <c r="E652" s="21">
        <f>SUM(E653:E658)</f>
        <v>0</v>
      </c>
      <c r="F652" s="184">
        <f t="shared" ref="F652:H652" si="151">SUM(F653:F658)</f>
        <v>0</v>
      </c>
      <c r="G652" s="184">
        <f t="shared" si="151"/>
        <v>0</v>
      </c>
      <c r="H652" s="184">
        <f t="shared" si="151"/>
        <v>0</v>
      </c>
      <c r="I652" s="21">
        <f>SUM(I653:I658)</f>
        <v>0</v>
      </c>
      <c r="J652" s="21">
        <f>SUM(J653:J658)</f>
        <v>0</v>
      </c>
      <c r="K652" s="21">
        <f>SUM(K653:K658)</f>
        <v>0</v>
      </c>
      <c r="L652" s="21">
        <f>SUM(L653:L658)</f>
        <v>0</v>
      </c>
      <c r="M652" s="21"/>
      <c r="N652" s="21"/>
      <c r="O652" s="21"/>
    </row>
    <row r="653" spans="1:15" outlineLevel="2">
      <c r="A653" s="71">
        <v>1056</v>
      </c>
      <c r="B653" s="71">
        <v>11001</v>
      </c>
      <c r="C653" s="332" t="s">
        <v>739</v>
      </c>
      <c r="D653" s="73"/>
      <c r="E653" s="73"/>
      <c r="F653" s="196"/>
      <c r="G653" s="186"/>
      <c r="H653" s="196"/>
      <c r="I653" s="28"/>
      <c r="J653" s="28"/>
      <c r="K653" s="28"/>
      <c r="L653" s="28"/>
      <c r="M653" s="28"/>
      <c r="N653" s="28"/>
      <c r="O653" s="28"/>
    </row>
    <row r="654" spans="1:15" outlineLevel="2">
      <c r="A654" s="71">
        <v>1056</v>
      </c>
      <c r="B654" s="71">
        <v>11002</v>
      </c>
      <c r="C654" s="332" t="s">
        <v>740</v>
      </c>
      <c r="D654" s="25"/>
      <c r="E654" s="25"/>
      <c r="F654" s="186"/>
      <c r="G654" s="186"/>
      <c r="H654" s="186"/>
      <c r="I654" s="25"/>
      <c r="J654" s="25"/>
      <c r="K654" s="25"/>
      <c r="L654" s="25"/>
      <c r="M654" s="25"/>
      <c r="N654" s="25"/>
      <c r="O654" s="25"/>
    </row>
    <row r="655" spans="1:15" outlineLevel="2">
      <c r="A655" s="23">
        <v>1056</v>
      </c>
      <c r="B655" s="23">
        <v>11003</v>
      </c>
      <c r="C655" s="332" t="s">
        <v>741</v>
      </c>
      <c r="D655" s="24"/>
      <c r="E655" s="24"/>
      <c r="F655" s="185"/>
      <c r="G655" s="185"/>
      <c r="H655" s="185"/>
      <c r="I655" s="25"/>
      <c r="J655" s="25"/>
      <c r="K655" s="25"/>
      <c r="L655" s="25"/>
      <c r="M655" s="25"/>
      <c r="N655" s="25"/>
      <c r="O655" s="25"/>
    </row>
    <row r="656" spans="1:15" outlineLevel="2">
      <c r="A656" s="23">
        <v>1056</v>
      </c>
      <c r="B656" s="71">
        <v>11005</v>
      </c>
      <c r="C656" s="332" t="s">
        <v>742</v>
      </c>
      <c r="D656" s="25"/>
      <c r="E656" s="25"/>
      <c r="F656" s="186"/>
      <c r="G656" s="186"/>
      <c r="H656" s="186"/>
      <c r="I656" s="25"/>
      <c r="J656" s="25"/>
      <c r="K656" s="25"/>
      <c r="L656" s="25"/>
      <c r="M656" s="25"/>
      <c r="N656" s="25"/>
      <c r="O656" s="25"/>
    </row>
    <row r="657" spans="1:15" outlineLevel="2">
      <c r="A657" s="23">
        <v>1056</v>
      </c>
      <c r="B657" s="331">
        <v>11008</v>
      </c>
      <c r="C657" s="332" t="s">
        <v>743</v>
      </c>
      <c r="D657" s="25"/>
      <c r="E657" s="25"/>
      <c r="F657" s="185"/>
      <c r="G657" s="186"/>
      <c r="H657" s="186"/>
      <c r="I657" s="25"/>
      <c r="J657" s="25"/>
      <c r="K657" s="25"/>
      <c r="L657" s="25"/>
      <c r="M657" s="25"/>
      <c r="N657" s="25"/>
      <c r="O657" s="25"/>
    </row>
    <row r="658" spans="1:15" outlineLevel="2">
      <c r="A658" s="23">
        <v>1056</v>
      </c>
      <c r="B658" s="23">
        <v>32002</v>
      </c>
      <c r="C658" s="332" t="s">
        <v>744</v>
      </c>
      <c r="D658" s="24"/>
      <c r="E658" s="24"/>
      <c r="F658" s="185"/>
      <c r="G658" s="185"/>
      <c r="H658" s="185"/>
      <c r="I658" s="25"/>
      <c r="J658" s="25"/>
      <c r="K658" s="25"/>
      <c r="L658" s="25"/>
      <c r="M658" s="25"/>
      <c r="N658" s="25"/>
      <c r="O658" s="25"/>
    </row>
    <row r="659" spans="1:15" outlineLevel="1" collapsed="1">
      <c r="A659" s="19">
        <v>1075</v>
      </c>
      <c r="B659" s="23"/>
      <c r="C659" s="341" t="s">
        <v>745</v>
      </c>
      <c r="D659" s="21">
        <f>SUM(D660:D673)</f>
        <v>0</v>
      </c>
      <c r="E659" s="21">
        <f>SUM(E660:E673)</f>
        <v>0</v>
      </c>
      <c r="F659" s="184">
        <f t="shared" ref="F659:H659" si="152">SUM(F660:F673)</f>
        <v>0</v>
      </c>
      <c r="G659" s="184">
        <f t="shared" si="152"/>
        <v>0</v>
      </c>
      <c r="H659" s="184">
        <f t="shared" si="152"/>
        <v>0</v>
      </c>
      <c r="I659" s="21">
        <f>SUM(I660:I673)</f>
        <v>0</v>
      </c>
      <c r="J659" s="21">
        <f>SUM(J660:J673)</f>
        <v>0</v>
      </c>
      <c r="K659" s="21">
        <f>SUM(K660:K673)</f>
        <v>0</v>
      </c>
      <c r="L659" s="21">
        <f>SUM(L660:L673)</f>
        <v>0</v>
      </c>
      <c r="M659" s="21"/>
      <c r="N659" s="21"/>
      <c r="O659" s="21"/>
    </row>
    <row r="660" spans="1:15" outlineLevel="2">
      <c r="A660" s="71">
        <v>1075</v>
      </c>
      <c r="B660" s="71">
        <v>11001</v>
      </c>
      <c r="C660" s="332" t="s">
        <v>746</v>
      </c>
      <c r="D660" s="25"/>
      <c r="E660" s="25"/>
      <c r="F660" s="185"/>
      <c r="G660" s="185"/>
      <c r="H660" s="185"/>
      <c r="I660" s="25"/>
      <c r="J660" s="25"/>
      <c r="K660" s="25"/>
      <c r="L660" s="25"/>
      <c r="M660" s="25"/>
      <c r="N660" s="25"/>
      <c r="O660" s="25"/>
    </row>
    <row r="661" spans="1:15" outlineLevel="2">
      <c r="A661" s="71">
        <v>1075</v>
      </c>
      <c r="B661" s="71">
        <v>11002</v>
      </c>
      <c r="C661" s="332" t="s">
        <v>747</v>
      </c>
      <c r="D661" s="25"/>
      <c r="E661" s="25"/>
      <c r="F661" s="185"/>
      <c r="G661" s="185"/>
      <c r="H661" s="185"/>
      <c r="I661" s="25"/>
      <c r="J661" s="25"/>
      <c r="K661" s="25"/>
      <c r="L661" s="25"/>
      <c r="M661" s="25"/>
      <c r="N661" s="25"/>
      <c r="O661" s="25"/>
    </row>
    <row r="662" spans="1:15" outlineLevel="2">
      <c r="A662" s="71">
        <v>1075</v>
      </c>
      <c r="B662" s="71">
        <v>11003</v>
      </c>
      <c r="C662" s="332" t="s">
        <v>748</v>
      </c>
      <c r="D662" s="25"/>
      <c r="E662" s="25"/>
      <c r="F662" s="185"/>
      <c r="G662" s="186"/>
      <c r="H662" s="185"/>
      <c r="I662" s="25"/>
      <c r="J662" s="25"/>
      <c r="K662" s="25"/>
      <c r="L662" s="25"/>
      <c r="M662" s="25"/>
      <c r="N662" s="25"/>
      <c r="O662" s="25"/>
    </row>
    <row r="663" spans="1:15" outlineLevel="2">
      <c r="A663" s="71">
        <v>1075</v>
      </c>
      <c r="B663" s="71">
        <v>11004</v>
      </c>
      <c r="C663" s="337" t="s">
        <v>749</v>
      </c>
      <c r="D663" s="25"/>
      <c r="E663" s="25"/>
      <c r="F663" s="185"/>
      <c r="G663" s="185"/>
      <c r="H663" s="185"/>
      <c r="I663" s="25"/>
      <c r="J663" s="25"/>
      <c r="K663" s="25"/>
      <c r="L663" s="25"/>
      <c r="M663" s="25"/>
      <c r="N663" s="25"/>
      <c r="O663" s="25"/>
    </row>
    <row r="664" spans="1:15" outlineLevel="2">
      <c r="A664" s="71">
        <v>1075</v>
      </c>
      <c r="B664" s="71">
        <v>11005</v>
      </c>
      <c r="C664" s="332" t="s">
        <v>750</v>
      </c>
      <c r="D664" s="25"/>
      <c r="E664" s="25"/>
      <c r="F664" s="185"/>
      <c r="G664" s="186"/>
      <c r="H664" s="185"/>
      <c r="I664" s="25"/>
      <c r="J664" s="25"/>
      <c r="K664" s="25"/>
      <c r="L664" s="25"/>
      <c r="M664" s="25"/>
      <c r="N664" s="25"/>
      <c r="O664" s="25"/>
    </row>
    <row r="665" spans="1:15" outlineLevel="2">
      <c r="A665" s="71">
        <v>1075</v>
      </c>
      <c r="B665" s="71">
        <v>11007</v>
      </c>
      <c r="C665" s="332" t="s">
        <v>751</v>
      </c>
      <c r="D665" s="25"/>
      <c r="E665" s="25"/>
      <c r="F665" s="185"/>
      <c r="G665" s="186"/>
      <c r="H665" s="185"/>
      <c r="I665" s="25"/>
      <c r="J665" s="25"/>
      <c r="K665" s="25"/>
      <c r="L665" s="25"/>
      <c r="M665" s="25"/>
      <c r="N665" s="25"/>
      <c r="O665" s="25"/>
    </row>
    <row r="666" spans="1:15" outlineLevel="2">
      <c r="A666" s="71">
        <v>1075</v>
      </c>
      <c r="B666" s="71">
        <v>21001</v>
      </c>
      <c r="C666" s="332" t="s">
        <v>752</v>
      </c>
      <c r="D666" s="25"/>
      <c r="E666" s="25"/>
      <c r="F666" s="185"/>
      <c r="G666" s="185"/>
      <c r="H666" s="185"/>
      <c r="I666" s="25"/>
      <c r="J666" s="25"/>
      <c r="K666" s="25"/>
      <c r="L666" s="25"/>
      <c r="M666" s="25"/>
      <c r="N666" s="25"/>
      <c r="O666" s="25"/>
    </row>
    <row r="667" spans="1:15" outlineLevel="2">
      <c r="A667" s="71">
        <v>1075</v>
      </c>
      <c r="B667" s="71">
        <v>32001</v>
      </c>
      <c r="C667" s="332" t="s">
        <v>753</v>
      </c>
      <c r="D667" s="25"/>
      <c r="E667" s="25"/>
      <c r="F667" s="185"/>
      <c r="G667" s="185"/>
      <c r="H667" s="185"/>
      <c r="I667" s="25"/>
      <c r="J667" s="25"/>
      <c r="K667" s="25"/>
      <c r="L667" s="25"/>
      <c r="M667" s="25"/>
      <c r="N667" s="25"/>
      <c r="O667" s="25"/>
    </row>
    <row r="668" spans="1:15" ht="27" outlineLevel="2">
      <c r="A668" s="71">
        <v>1075</v>
      </c>
      <c r="B668" s="71">
        <v>32008</v>
      </c>
      <c r="C668" s="332" t="s">
        <v>754</v>
      </c>
      <c r="D668" s="25"/>
      <c r="E668" s="25"/>
      <c r="F668" s="185"/>
      <c r="G668" s="185"/>
      <c r="H668" s="185"/>
      <c r="I668" s="25"/>
      <c r="J668" s="25"/>
      <c r="K668" s="25"/>
      <c r="L668" s="25"/>
      <c r="M668" s="25"/>
      <c r="N668" s="25"/>
      <c r="O668" s="25"/>
    </row>
    <row r="669" spans="1:15" ht="27" outlineLevel="2">
      <c r="A669" s="71">
        <v>1075</v>
      </c>
      <c r="B669" s="71">
        <v>32009</v>
      </c>
      <c r="C669" s="332" t="s">
        <v>755</v>
      </c>
      <c r="D669" s="25"/>
      <c r="E669" s="25"/>
      <c r="F669" s="185"/>
      <c r="G669" s="185"/>
      <c r="H669" s="185"/>
      <c r="I669" s="25"/>
      <c r="J669" s="25"/>
      <c r="K669" s="25"/>
      <c r="L669" s="25"/>
      <c r="M669" s="25"/>
      <c r="N669" s="25"/>
      <c r="O669" s="25"/>
    </row>
    <row r="670" spans="1:15" outlineLevel="2">
      <c r="A670" s="71">
        <v>1075</v>
      </c>
      <c r="B670" s="71">
        <v>32010</v>
      </c>
      <c r="C670" s="332" t="s">
        <v>756</v>
      </c>
      <c r="D670" s="25"/>
      <c r="E670" s="25"/>
      <c r="F670" s="185"/>
      <c r="G670" s="186"/>
      <c r="H670" s="186"/>
      <c r="I670" s="25"/>
      <c r="J670" s="25"/>
      <c r="K670" s="25"/>
      <c r="L670" s="25"/>
      <c r="M670" s="25"/>
      <c r="N670" s="25"/>
      <c r="O670" s="25"/>
    </row>
    <row r="671" spans="1:15" ht="27" outlineLevel="2">
      <c r="A671" s="71">
        <v>1075</v>
      </c>
      <c r="B671" s="71">
        <v>11009</v>
      </c>
      <c r="C671" s="332" t="s">
        <v>757</v>
      </c>
      <c r="D671" s="25"/>
      <c r="E671" s="25"/>
      <c r="F671" s="185"/>
      <c r="G671" s="185"/>
      <c r="H671" s="185"/>
      <c r="I671" s="25"/>
      <c r="J671" s="25"/>
      <c r="K671" s="25"/>
      <c r="L671" s="25"/>
      <c r="M671" s="25"/>
      <c r="N671" s="25"/>
      <c r="O671" s="25"/>
    </row>
    <row r="672" spans="1:15" outlineLevel="2">
      <c r="A672" s="71">
        <v>1075</v>
      </c>
      <c r="B672" s="71">
        <v>11010</v>
      </c>
      <c r="C672" s="332" t="s">
        <v>758</v>
      </c>
      <c r="D672" s="25"/>
      <c r="E672" s="25"/>
      <c r="F672" s="185"/>
      <c r="G672" s="186"/>
      <c r="H672" s="185"/>
      <c r="I672" s="25"/>
      <c r="J672" s="25"/>
      <c r="K672" s="25"/>
      <c r="L672" s="25"/>
      <c r="M672" s="25"/>
      <c r="N672" s="25"/>
      <c r="O672" s="25"/>
    </row>
    <row r="673" spans="1:15" ht="27" outlineLevel="2">
      <c r="A673" s="71">
        <v>1075</v>
      </c>
      <c r="B673" s="71">
        <v>11008</v>
      </c>
      <c r="C673" s="332" t="s">
        <v>759</v>
      </c>
      <c r="D673" s="25"/>
      <c r="E673" s="25"/>
      <c r="F673" s="185"/>
      <c r="G673" s="186"/>
      <c r="H673" s="185"/>
      <c r="I673" s="25"/>
      <c r="J673" s="25"/>
      <c r="K673" s="25"/>
      <c r="L673" s="25"/>
      <c r="M673" s="25"/>
      <c r="N673" s="25"/>
      <c r="O673" s="25"/>
    </row>
    <row r="674" spans="1:15" outlineLevel="1" collapsed="1">
      <c r="A674" s="19">
        <v>1111</v>
      </c>
      <c r="B674" s="23"/>
      <c r="C674" s="341" t="s">
        <v>760</v>
      </c>
      <c r="D674" s="21">
        <f>SUM(D675:D689)</f>
        <v>0</v>
      </c>
      <c r="E674" s="21">
        <f>SUM(E675:E689)</f>
        <v>0</v>
      </c>
      <c r="F674" s="184">
        <f t="shared" ref="F674:H674" si="153">SUM(F675:F689)</f>
        <v>0</v>
      </c>
      <c r="G674" s="184">
        <f t="shared" si="153"/>
        <v>0</v>
      </c>
      <c r="H674" s="184">
        <f t="shared" si="153"/>
        <v>0</v>
      </c>
      <c r="I674" s="21">
        <f>SUM(I675:I689)</f>
        <v>0</v>
      </c>
      <c r="J674" s="21">
        <f>SUM(J675:J689)</f>
        <v>0</v>
      </c>
      <c r="K674" s="21">
        <f>SUM(K675:K689)</f>
        <v>0</v>
      </c>
      <c r="L674" s="21">
        <f>SUM(L675:L689)</f>
        <v>0</v>
      </c>
      <c r="M674" s="21"/>
      <c r="N674" s="21"/>
      <c r="O674" s="21"/>
    </row>
    <row r="675" spans="1:15" outlineLevel="2">
      <c r="A675" s="71">
        <v>1111</v>
      </c>
      <c r="B675" s="71">
        <v>11001</v>
      </c>
      <c r="C675" s="332" t="s">
        <v>761</v>
      </c>
      <c r="D675" s="25"/>
      <c r="E675" s="25"/>
      <c r="F675" s="185"/>
      <c r="G675" s="185"/>
      <c r="H675" s="185"/>
      <c r="I675" s="25"/>
      <c r="J675" s="25"/>
      <c r="K675" s="25"/>
      <c r="L675" s="25"/>
      <c r="M675" s="25"/>
      <c r="N675" s="25"/>
      <c r="O675" s="25"/>
    </row>
    <row r="676" spans="1:15" outlineLevel="2">
      <c r="A676" s="71">
        <v>1111</v>
      </c>
      <c r="B676" s="71">
        <v>11003</v>
      </c>
      <c r="C676" s="332" t="s">
        <v>762</v>
      </c>
      <c r="D676" s="25"/>
      <c r="E676" s="25"/>
      <c r="F676" s="185"/>
      <c r="G676" s="185"/>
      <c r="H676" s="185"/>
      <c r="I676" s="25"/>
      <c r="J676" s="25"/>
      <c r="K676" s="25"/>
      <c r="L676" s="25"/>
      <c r="M676" s="25"/>
      <c r="N676" s="25"/>
      <c r="O676" s="25"/>
    </row>
    <row r="677" spans="1:15" ht="27" outlineLevel="2">
      <c r="A677" s="71">
        <v>1111</v>
      </c>
      <c r="B677" s="331">
        <v>11007</v>
      </c>
      <c r="C677" s="332" t="s">
        <v>763</v>
      </c>
      <c r="D677" s="25"/>
      <c r="E677" s="25"/>
      <c r="F677" s="185"/>
      <c r="G677" s="186"/>
      <c r="H677" s="185"/>
      <c r="I677" s="25"/>
      <c r="J677" s="25"/>
      <c r="K677" s="25"/>
      <c r="L677" s="25"/>
      <c r="M677" s="25"/>
      <c r="N677" s="25"/>
      <c r="O677" s="25"/>
    </row>
    <row r="678" spans="1:15" s="44" customFormat="1" outlineLevel="2">
      <c r="A678" s="71">
        <v>1111</v>
      </c>
      <c r="B678" s="71">
        <v>12001</v>
      </c>
      <c r="C678" s="332" t="s">
        <v>764</v>
      </c>
      <c r="D678" s="83"/>
      <c r="E678" s="83"/>
      <c r="F678" s="185"/>
      <c r="G678" s="185"/>
      <c r="H678" s="185"/>
      <c r="I678" s="25"/>
      <c r="J678" s="25"/>
      <c r="K678" s="25"/>
      <c r="L678" s="25"/>
      <c r="M678" s="25"/>
      <c r="N678" s="25"/>
      <c r="O678" s="25"/>
    </row>
    <row r="679" spans="1:15" s="44" customFormat="1" ht="27" outlineLevel="2">
      <c r="A679" s="71">
        <v>1111</v>
      </c>
      <c r="B679" s="71">
        <v>12002</v>
      </c>
      <c r="C679" s="332" t="s">
        <v>765</v>
      </c>
      <c r="D679" s="25"/>
      <c r="E679" s="25"/>
      <c r="F679" s="185"/>
      <c r="G679" s="185"/>
      <c r="H679" s="185"/>
      <c r="I679" s="25"/>
      <c r="J679" s="25"/>
      <c r="K679" s="25"/>
      <c r="L679" s="25"/>
      <c r="M679" s="25"/>
      <c r="N679" s="25"/>
      <c r="O679" s="25"/>
    </row>
    <row r="680" spans="1:15" outlineLevel="2">
      <c r="A680" s="71">
        <v>1111</v>
      </c>
      <c r="B680" s="71">
        <v>12003</v>
      </c>
      <c r="C680" s="332" t="s">
        <v>766</v>
      </c>
      <c r="D680" s="25"/>
      <c r="E680" s="25"/>
      <c r="F680" s="185"/>
      <c r="G680" s="185"/>
      <c r="H680" s="185"/>
      <c r="I680" s="25"/>
      <c r="J680" s="25"/>
      <c r="K680" s="25"/>
      <c r="L680" s="25"/>
      <c r="M680" s="25"/>
      <c r="N680" s="25"/>
      <c r="O680" s="25"/>
    </row>
    <row r="681" spans="1:15" s="44" customFormat="1" ht="27" outlineLevel="2">
      <c r="A681" s="71">
        <v>1111</v>
      </c>
      <c r="B681" s="71">
        <v>12004</v>
      </c>
      <c r="C681" s="332" t="s">
        <v>767</v>
      </c>
      <c r="D681" s="83"/>
      <c r="E681" s="83"/>
      <c r="F681" s="185"/>
      <c r="G681" s="185"/>
      <c r="H681" s="185"/>
      <c r="I681" s="25"/>
      <c r="J681" s="25"/>
      <c r="K681" s="25"/>
      <c r="L681" s="25"/>
      <c r="M681" s="25"/>
      <c r="N681" s="25"/>
      <c r="O681" s="25"/>
    </row>
    <row r="682" spans="1:15" s="44" customFormat="1" ht="27" outlineLevel="2">
      <c r="A682" s="71">
        <v>1111</v>
      </c>
      <c r="B682" s="71">
        <v>12005</v>
      </c>
      <c r="C682" s="332" t="s">
        <v>768</v>
      </c>
      <c r="D682" s="83"/>
      <c r="E682" s="83"/>
      <c r="F682" s="185"/>
      <c r="G682" s="185"/>
      <c r="H682" s="185"/>
      <c r="I682" s="25"/>
      <c r="J682" s="25"/>
      <c r="K682" s="25"/>
      <c r="L682" s="25"/>
      <c r="M682" s="25"/>
      <c r="N682" s="25"/>
      <c r="O682" s="25"/>
    </row>
    <row r="683" spans="1:15" ht="27" outlineLevel="2">
      <c r="A683" s="71">
        <v>1111</v>
      </c>
      <c r="B683" s="71">
        <v>12006</v>
      </c>
      <c r="C683" s="332" t="s">
        <v>769</v>
      </c>
      <c r="D683" s="25"/>
      <c r="E683" s="25"/>
      <c r="F683" s="185"/>
      <c r="G683" s="185"/>
      <c r="H683" s="185"/>
      <c r="I683" s="25"/>
      <c r="J683" s="25"/>
      <c r="K683" s="25"/>
      <c r="L683" s="25"/>
      <c r="M683" s="25"/>
      <c r="N683" s="25"/>
      <c r="O683" s="25"/>
    </row>
    <row r="684" spans="1:15" ht="40.5" outlineLevel="2">
      <c r="A684" s="71">
        <v>1111</v>
      </c>
      <c r="B684" s="71">
        <v>12007</v>
      </c>
      <c r="C684" s="332" t="s">
        <v>770</v>
      </c>
      <c r="D684" s="25"/>
      <c r="E684" s="25"/>
      <c r="F684" s="185"/>
      <c r="G684" s="185"/>
      <c r="H684" s="185"/>
      <c r="I684" s="25"/>
      <c r="J684" s="25"/>
      <c r="K684" s="25"/>
      <c r="L684" s="25"/>
      <c r="M684" s="25"/>
      <c r="N684" s="25"/>
      <c r="O684" s="25"/>
    </row>
    <row r="685" spans="1:15" outlineLevel="2">
      <c r="A685" s="71">
        <v>1111</v>
      </c>
      <c r="B685" s="71">
        <v>12008</v>
      </c>
      <c r="C685" s="332" t="s">
        <v>771</v>
      </c>
      <c r="D685" s="25"/>
      <c r="E685" s="25"/>
      <c r="F685" s="185"/>
      <c r="G685" s="186"/>
      <c r="H685" s="185"/>
      <c r="I685" s="25"/>
      <c r="J685" s="25"/>
      <c r="K685" s="25"/>
      <c r="L685" s="25"/>
      <c r="M685" s="25"/>
      <c r="N685" s="25"/>
      <c r="O685" s="25"/>
    </row>
    <row r="686" spans="1:15" ht="54" outlineLevel="2">
      <c r="A686" s="71">
        <v>1111</v>
      </c>
      <c r="B686" s="71">
        <v>12011</v>
      </c>
      <c r="C686" s="332" t="s">
        <v>772</v>
      </c>
      <c r="D686" s="25"/>
      <c r="E686" s="25"/>
      <c r="F686" s="186"/>
      <c r="G686" s="186"/>
      <c r="H686" s="185"/>
      <c r="I686" s="25"/>
      <c r="J686" s="25"/>
      <c r="K686" s="25"/>
      <c r="L686" s="25"/>
      <c r="M686" s="25"/>
      <c r="N686" s="25"/>
      <c r="O686" s="25"/>
    </row>
    <row r="687" spans="1:15" ht="67.5" outlineLevel="2">
      <c r="A687" s="71">
        <v>1111</v>
      </c>
      <c r="B687" s="71">
        <v>12012</v>
      </c>
      <c r="C687" s="332" t="s">
        <v>773</v>
      </c>
      <c r="D687" s="25"/>
      <c r="E687" s="25"/>
      <c r="F687" s="186"/>
      <c r="G687" s="186"/>
      <c r="H687" s="185"/>
      <c r="I687" s="25"/>
      <c r="J687" s="25"/>
      <c r="K687" s="25"/>
      <c r="L687" s="25"/>
      <c r="M687" s="25"/>
      <c r="N687" s="25"/>
      <c r="O687" s="25"/>
    </row>
    <row r="688" spans="1:15" ht="27" outlineLevel="2">
      <c r="A688" s="71">
        <v>1111</v>
      </c>
      <c r="B688" s="71">
        <v>32001</v>
      </c>
      <c r="C688" s="332" t="s">
        <v>774</v>
      </c>
      <c r="D688" s="25"/>
      <c r="E688" s="25"/>
      <c r="F688" s="185"/>
      <c r="G688" s="185"/>
      <c r="H688" s="185"/>
      <c r="I688" s="25"/>
      <c r="J688" s="25"/>
      <c r="K688" s="25"/>
      <c r="L688" s="25"/>
      <c r="M688" s="25"/>
      <c r="N688" s="25"/>
      <c r="O688" s="25"/>
    </row>
    <row r="689" spans="1:15" ht="40.5" outlineLevel="2">
      <c r="A689" s="71">
        <v>1111</v>
      </c>
      <c r="B689" s="71">
        <v>32003</v>
      </c>
      <c r="C689" s="332" t="s">
        <v>775</v>
      </c>
      <c r="D689" s="25"/>
      <c r="E689" s="25"/>
      <c r="F689" s="185"/>
      <c r="G689" s="185"/>
      <c r="H689" s="185"/>
      <c r="I689" s="25"/>
      <c r="J689" s="25"/>
      <c r="K689" s="25"/>
      <c r="L689" s="25"/>
      <c r="M689" s="25"/>
      <c r="N689" s="25"/>
      <c r="O689" s="25"/>
    </row>
    <row r="690" spans="1:15" outlineLevel="1" collapsed="1">
      <c r="A690" s="19">
        <v>1115</v>
      </c>
      <c r="B690" s="23"/>
      <c r="C690" s="341" t="s">
        <v>776</v>
      </c>
      <c r="D690" s="21">
        <f>SUM(D691:D696)</f>
        <v>0</v>
      </c>
      <c r="E690" s="21">
        <f>SUM(E691:E696)</f>
        <v>0</v>
      </c>
      <c r="F690" s="184">
        <f t="shared" ref="F690:H690" si="154">SUM(F691:F696)</f>
        <v>0</v>
      </c>
      <c r="G690" s="184">
        <f t="shared" si="154"/>
        <v>0</v>
      </c>
      <c r="H690" s="184">
        <f t="shared" si="154"/>
        <v>0</v>
      </c>
      <c r="I690" s="21">
        <f t="shared" ref="I690:K690" si="155">SUM(I691:I696)</f>
        <v>0</v>
      </c>
      <c r="J690" s="21">
        <f t="shared" si="155"/>
        <v>0</v>
      </c>
      <c r="K690" s="21">
        <f t="shared" si="155"/>
        <v>0</v>
      </c>
      <c r="L690" s="21">
        <f t="shared" ref="L690" si="156">SUM(L691:L696)</f>
        <v>0</v>
      </c>
      <c r="M690" s="21"/>
      <c r="N690" s="21"/>
      <c r="O690" s="21"/>
    </row>
    <row r="691" spans="1:15" ht="27" outlineLevel="2">
      <c r="A691" s="71">
        <v>1115</v>
      </c>
      <c r="B691" s="71">
        <v>11001</v>
      </c>
      <c r="C691" s="332" t="s">
        <v>777</v>
      </c>
      <c r="D691" s="25"/>
      <c r="E691" s="25"/>
      <c r="F691" s="185"/>
      <c r="G691" s="186"/>
      <c r="H691" s="185"/>
      <c r="I691" s="25"/>
      <c r="J691" s="25"/>
      <c r="K691" s="25"/>
      <c r="L691" s="25"/>
      <c r="M691" s="25"/>
      <c r="N691" s="25"/>
      <c r="O691" s="25"/>
    </row>
    <row r="692" spans="1:15" ht="27" outlineLevel="2">
      <c r="A692" s="71">
        <v>1115</v>
      </c>
      <c r="B692" s="71">
        <v>11002</v>
      </c>
      <c r="C692" s="332" t="s">
        <v>778</v>
      </c>
      <c r="D692" s="25"/>
      <c r="E692" s="25"/>
      <c r="F692" s="185"/>
      <c r="G692" s="186"/>
      <c r="H692" s="185"/>
      <c r="I692" s="25"/>
      <c r="J692" s="25"/>
      <c r="K692" s="25"/>
      <c r="L692" s="25"/>
      <c r="M692" s="25"/>
      <c r="N692" s="25"/>
      <c r="O692" s="25"/>
    </row>
    <row r="693" spans="1:15" outlineLevel="2">
      <c r="A693" s="71">
        <v>1115</v>
      </c>
      <c r="B693" s="71">
        <v>11003</v>
      </c>
      <c r="C693" s="332" t="s">
        <v>779</v>
      </c>
      <c r="D693" s="25"/>
      <c r="E693" s="25"/>
      <c r="F693" s="185"/>
      <c r="G693" s="186"/>
      <c r="H693" s="185"/>
      <c r="I693" s="25"/>
      <c r="J693" s="25"/>
      <c r="K693" s="25"/>
      <c r="L693" s="25"/>
      <c r="M693" s="25"/>
      <c r="N693" s="25"/>
      <c r="O693" s="25"/>
    </row>
    <row r="694" spans="1:15" outlineLevel="2">
      <c r="A694" s="71">
        <v>1115</v>
      </c>
      <c r="B694" s="71">
        <v>11006</v>
      </c>
      <c r="C694" s="336" t="s">
        <v>780</v>
      </c>
      <c r="D694" s="25"/>
      <c r="E694" s="25"/>
      <c r="F694" s="185"/>
      <c r="G694" s="186"/>
      <c r="H694" s="185"/>
      <c r="I694" s="25"/>
      <c r="J694" s="25"/>
      <c r="K694" s="25"/>
      <c r="L694" s="25"/>
      <c r="M694" s="25"/>
      <c r="N694" s="25"/>
      <c r="O694" s="25"/>
    </row>
    <row r="695" spans="1:15" outlineLevel="2">
      <c r="A695" s="71">
        <v>1115</v>
      </c>
      <c r="B695" s="71">
        <v>12001</v>
      </c>
      <c r="C695" s="332" t="s">
        <v>781</v>
      </c>
      <c r="D695" s="25"/>
      <c r="E695" s="25"/>
      <c r="F695" s="185"/>
      <c r="G695" s="186"/>
      <c r="H695" s="185"/>
      <c r="I695" s="25"/>
      <c r="J695" s="25"/>
      <c r="K695" s="25"/>
      <c r="L695" s="25"/>
      <c r="M695" s="25"/>
      <c r="N695" s="25"/>
      <c r="O695" s="25"/>
    </row>
    <row r="696" spans="1:15" outlineLevel="2">
      <c r="A696" s="71">
        <v>1115</v>
      </c>
      <c r="B696" s="71">
        <v>32001</v>
      </c>
      <c r="C696" s="332" t="s">
        <v>782</v>
      </c>
      <c r="D696" s="25"/>
      <c r="E696" s="25"/>
      <c r="F696" s="186"/>
      <c r="G696" s="186"/>
      <c r="H696" s="185"/>
      <c r="I696" s="25"/>
      <c r="J696" s="25"/>
      <c r="K696" s="25"/>
      <c r="L696" s="25"/>
      <c r="M696" s="25"/>
      <c r="N696" s="25"/>
      <c r="O696" s="25"/>
    </row>
    <row r="697" spans="1:15" outlineLevel="1">
      <c r="A697" s="19">
        <v>1124</v>
      </c>
      <c r="B697" s="23"/>
      <c r="C697" s="341" t="s">
        <v>783</v>
      </c>
      <c r="D697" s="21">
        <f>SUM(D698:D705)</f>
        <v>0</v>
      </c>
      <c r="E697" s="21">
        <f>SUM(E698:E705)</f>
        <v>0</v>
      </c>
      <c r="F697" s="184">
        <f t="shared" ref="F697:H697" si="157">SUM(F698:F705)</f>
        <v>0</v>
      </c>
      <c r="G697" s="184">
        <f t="shared" si="157"/>
        <v>0</v>
      </c>
      <c r="H697" s="184">
        <f t="shared" si="157"/>
        <v>0</v>
      </c>
      <c r="I697" s="21">
        <f>SUM(I698:I705)</f>
        <v>0</v>
      </c>
      <c r="J697" s="21">
        <f>SUM(J698:J705)</f>
        <v>0</v>
      </c>
      <c r="K697" s="21">
        <f>SUM(K698:K705)</f>
        <v>0</v>
      </c>
      <c r="L697" s="21">
        <f>SUM(L698:L705)</f>
        <v>0</v>
      </c>
      <c r="M697" s="21"/>
      <c r="N697" s="21"/>
      <c r="O697" s="21"/>
    </row>
    <row r="698" spans="1:15" ht="27" outlineLevel="2">
      <c r="A698" s="71">
        <v>1124</v>
      </c>
      <c r="B698" s="71">
        <v>11002</v>
      </c>
      <c r="C698" s="337" t="s">
        <v>784</v>
      </c>
      <c r="D698" s="83"/>
      <c r="E698" s="83"/>
      <c r="F698" s="185"/>
      <c r="G698" s="186"/>
      <c r="H698" s="185"/>
      <c r="I698" s="25"/>
      <c r="J698" s="25"/>
      <c r="K698" s="25"/>
      <c r="L698" s="25"/>
      <c r="M698" s="25"/>
      <c r="N698" s="25"/>
      <c r="O698" s="25"/>
    </row>
    <row r="699" spans="1:15" outlineLevel="2">
      <c r="A699" s="71">
        <v>1124</v>
      </c>
      <c r="B699" s="71">
        <v>11003</v>
      </c>
      <c r="C699" s="337" t="s">
        <v>785</v>
      </c>
      <c r="D699" s="25"/>
      <c r="E699" s="25"/>
      <c r="F699" s="185"/>
      <c r="G699" s="186"/>
      <c r="H699" s="185"/>
      <c r="I699" s="25"/>
      <c r="J699" s="25"/>
      <c r="K699" s="25"/>
      <c r="L699" s="25"/>
      <c r="M699" s="25"/>
      <c r="N699" s="25"/>
      <c r="O699" s="25"/>
    </row>
    <row r="700" spans="1:15" outlineLevel="2">
      <c r="A700" s="71">
        <v>1124</v>
      </c>
      <c r="B700" s="71">
        <v>11004</v>
      </c>
      <c r="C700" s="337" t="s">
        <v>786</v>
      </c>
      <c r="D700" s="83"/>
      <c r="E700" s="83"/>
      <c r="F700" s="185"/>
      <c r="G700" s="185"/>
      <c r="H700" s="185"/>
      <c r="I700" s="25"/>
      <c r="J700" s="25"/>
      <c r="K700" s="25"/>
      <c r="L700" s="25"/>
      <c r="M700" s="25"/>
      <c r="N700" s="25"/>
      <c r="O700" s="25"/>
    </row>
    <row r="701" spans="1:15" ht="27" outlineLevel="2">
      <c r="A701" s="71">
        <v>1124</v>
      </c>
      <c r="B701" s="71">
        <v>11005</v>
      </c>
      <c r="C701" s="337" t="s">
        <v>787</v>
      </c>
      <c r="D701" s="25"/>
      <c r="E701" s="25"/>
      <c r="F701" s="185"/>
      <c r="G701" s="186"/>
      <c r="H701" s="185"/>
      <c r="I701" s="25"/>
      <c r="J701" s="25"/>
      <c r="K701" s="25"/>
      <c r="L701" s="25"/>
      <c r="M701" s="25"/>
      <c r="N701" s="25"/>
      <c r="O701" s="25"/>
    </row>
    <row r="702" spans="1:15" ht="40.5" outlineLevel="2">
      <c r="A702" s="71">
        <v>1124</v>
      </c>
      <c r="B702" s="71">
        <v>11006</v>
      </c>
      <c r="C702" s="337" t="s">
        <v>788</v>
      </c>
      <c r="D702" s="25"/>
      <c r="E702" s="25"/>
      <c r="F702" s="185"/>
      <c r="G702" s="185"/>
      <c r="H702" s="185"/>
      <c r="I702" s="25"/>
      <c r="J702" s="25"/>
      <c r="K702" s="25"/>
      <c r="L702" s="25"/>
      <c r="M702" s="25"/>
      <c r="N702" s="25"/>
      <c r="O702" s="25"/>
    </row>
    <row r="703" spans="1:15" outlineLevel="2">
      <c r="A703" s="71">
        <v>1124</v>
      </c>
      <c r="B703" s="71">
        <v>11007</v>
      </c>
      <c r="C703" s="337" t="s">
        <v>789</v>
      </c>
      <c r="D703" s="25"/>
      <c r="E703" s="25"/>
      <c r="F703" s="185"/>
      <c r="G703" s="186"/>
      <c r="H703" s="185"/>
      <c r="I703" s="25"/>
      <c r="J703" s="25"/>
      <c r="K703" s="25"/>
      <c r="L703" s="25"/>
      <c r="M703" s="25"/>
      <c r="N703" s="25"/>
      <c r="O703" s="25"/>
    </row>
    <row r="704" spans="1:15" outlineLevel="2">
      <c r="A704" s="71">
        <v>1124</v>
      </c>
      <c r="B704" s="71">
        <v>32001</v>
      </c>
      <c r="C704" s="337" t="s">
        <v>790</v>
      </c>
      <c r="D704" s="25"/>
      <c r="E704" s="25"/>
      <c r="F704" s="185"/>
      <c r="G704" s="185"/>
      <c r="H704" s="185"/>
      <c r="I704" s="25"/>
      <c r="J704" s="25"/>
      <c r="K704" s="25"/>
      <c r="L704" s="25"/>
      <c r="M704" s="25"/>
      <c r="N704" s="25"/>
      <c r="O704" s="25"/>
    </row>
    <row r="705" spans="1:15" outlineLevel="2">
      <c r="A705" s="71">
        <v>1124</v>
      </c>
      <c r="B705" s="71">
        <v>32002</v>
      </c>
      <c r="C705" s="337" t="s">
        <v>791</v>
      </c>
      <c r="D705" s="25"/>
      <c r="E705" s="25"/>
      <c r="F705" s="185"/>
      <c r="G705" s="186"/>
      <c r="H705" s="186"/>
      <c r="I705" s="25"/>
      <c r="J705" s="25"/>
      <c r="K705" s="25"/>
      <c r="L705" s="25"/>
      <c r="M705" s="25"/>
      <c r="N705" s="25"/>
      <c r="O705" s="25"/>
    </row>
    <row r="706" spans="1:15" ht="27" outlineLevel="1">
      <c r="A706" s="19">
        <v>1130</v>
      </c>
      <c r="B706" s="23"/>
      <c r="C706" s="341" t="s">
        <v>792</v>
      </c>
      <c r="D706" s="21">
        <f>SUM(D707:D709)</f>
        <v>0</v>
      </c>
      <c r="E706" s="21">
        <f>SUM(E707:E709)</f>
        <v>0</v>
      </c>
      <c r="F706" s="184">
        <f t="shared" ref="F706:H706" si="158">SUM(F707:F709)</f>
        <v>0</v>
      </c>
      <c r="G706" s="184">
        <f t="shared" si="158"/>
        <v>0</v>
      </c>
      <c r="H706" s="184">
        <f t="shared" si="158"/>
        <v>0</v>
      </c>
      <c r="I706" s="21">
        <f>SUM(I707:I709)</f>
        <v>0</v>
      </c>
      <c r="J706" s="21">
        <f>SUM(J707:J709)</f>
        <v>0</v>
      </c>
      <c r="K706" s="21">
        <f>SUM(K707:K709)</f>
        <v>0</v>
      </c>
      <c r="L706" s="21">
        <f>SUM(L707:L709)</f>
        <v>0</v>
      </c>
      <c r="M706" s="21"/>
      <c r="N706" s="21"/>
      <c r="O706" s="21"/>
    </row>
    <row r="707" spans="1:15" ht="40.5" outlineLevel="2">
      <c r="A707" s="71">
        <v>1130</v>
      </c>
      <c r="B707" s="71">
        <v>11001</v>
      </c>
      <c r="C707" s="332" t="s">
        <v>793</v>
      </c>
      <c r="D707" s="73"/>
      <c r="E707" s="73"/>
      <c r="F707" s="185"/>
      <c r="G707" s="185"/>
      <c r="H707" s="185"/>
      <c r="I707" s="25"/>
      <c r="J707" s="25"/>
      <c r="K707" s="25"/>
      <c r="L707" s="25"/>
      <c r="M707" s="25"/>
      <c r="N707" s="25"/>
      <c r="O707" s="25"/>
    </row>
    <row r="708" spans="1:15" ht="27" outlineLevel="2">
      <c r="A708" s="71">
        <v>1130</v>
      </c>
      <c r="B708" s="71">
        <v>11002</v>
      </c>
      <c r="C708" s="332" t="s">
        <v>794</v>
      </c>
      <c r="D708" s="73"/>
      <c r="E708" s="73"/>
      <c r="F708" s="185"/>
      <c r="G708" s="185"/>
      <c r="H708" s="185"/>
      <c r="I708" s="25"/>
      <c r="J708" s="25"/>
      <c r="K708" s="25"/>
      <c r="L708" s="25"/>
      <c r="M708" s="25"/>
      <c r="N708" s="25"/>
      <c r="O708" s="25"/>
    </row>
    <row r="709" spans="1:15" ht="54" outlineLevel="2">
      <c r="A709" s="71">
        <v>1130</v>
      </c>
      <c r="B709" s="71">
        <v>31001</v>
      </c>
      <c r="C709" s="332" t="s">
        <v>795</v>
      </c>
      <c r="D709" s="73"/>
      <c r="E709" s="73"/>
      <c r="F709" s="185"/>
      <c r="G709" s="185"/>
      <c r="H709" s="185"/>
      <c r="I709" s="25"/>
      <c r="J709" s="25"/>
      <c r="K709" s="25"/>
      <c r="L709" s="25"/>
      <c r="M709" s="25"/>
      <c r="N709" s="25"/>
      <c r="O709" s="25"/>
    </row>
    <row r="710" spans="1:15" outlineLevel="1">
      <c r="A710" s="19">
        <v>1146</v>
      </c>
      <c r="B710" s="23"/>
      <c r="C710" s="341" t="s">
        <v>796</v>
      </c>
      <c r="D710" s="21">
        <f>SUM(D711:D744)</f>
        <v>0</v>
      </c>
      <c r="E710" s="21">
        <f>SUM(E711:E744)</f>
        <v>0</v>
      </c>
      <c r="F710" s="184">
        <f t="shared" ref="F710:H710" si="159">SUM(F711:F744)</f>
        <v>0</v>
      </c>
      <c r="G710" s="184">
        <f t="shared" si="159"/>
        <v>0</v>
      </c>
      <c r="H710" s="184">
        <f t="shared" si="159"/>
        <v>0</v>
      </c>
      <c r="I710" s="21">
        <f>SUM(I711:I744)</f>
        <v>0</v>
      </c>
      <c r="J710" s="21">
        <f>SUM(J711:J744)</f>
        <v>0</v>
      </c>
      <c r="K710" s="21">
        <f>SUM(K711:K744)</f>
        <v>0</v>
      </c>
      <c r="L710" s="21">
        <f>SUM(L711:L744)</f>
        <v>0</v>
      </c>
      <c r="M710" s="21"/>
      <c r="N710" s="21"/>
      <c r="O710" s="21"/>
    </row>
    <row r="711" spans="1:15" outlineLevel="2">
      <c r="A711" s="71">
        <v>1146</v>
      </c>
      <c r="B711" s="71">
        <v>11001</v>
      </c>
      <c r="C711" s="332" t="s">
        <v>797</v>
      </c>
      <c r="D711" s="25"/>
      <c r="E711" s="25"/>
      <c r="F711" s="203"/>
      <c r="G711" s="203"/>
      <c r="H711" s="203"/>
      <c r="I711" s="79"/>
      <c r="J711" s="79"/>
      <c r="K711" s="79"/>
      <c r="L711" s="79"/>
      <c r="M711" s="79"/>
      <c r="N711" s="79"/>
      <c r="O711" s="79"/>
    </row>
    <row r="712" spans="1:15" outlineLevel="2">
      <c r="A712" s="71">
        <v>1146</v>
      </c>
      <c r="B712" s="71">
        <v>11002</v>
      </c>
      <c r="C712" s="332" t="s">
        <v>798</v>
      </c>
      <c r="D712" s="25"/>
      <c r="E712" s="25"/>
      <c r="F712" s="201"/>
      <c r="G712" s="201"/>
      <c r="H712" s="201"/>
      <c r="I712" s="79"/>
      <c r="J712" s="79"/>
      <c r="K712" s="79"/>
      <c r="L712" s="79"/>
      <c r="M712" s="79"/>
      <c r="N712" s="79"/>
      <c r="O712" s="79"/>
    </row>
    <row r="713" spans="1:15" outlineLevel="2">
      <c r="A713" s="71">
        <v>1146</v>
      </c>
      <c r="B713" s="71">
        <v>11003</v>
      </c>
      <c r="C713" s="332" t="s">
        <v>799</v>
      </c>
      <c r="D713" s="25"/>
      <c r="E713" s="25"/>
      <c r="F713" s="203"/>
      <c r="G713" s="203"/>
      <c r="H713" s="203"/>
      <c r="I713" s="79"/>
      <c r="J713" s="79"/>
      <c r="K713" s="79"/>
      <c r="L713" s="79"/>
      <c r="M713" s="79"/>
      <c r="N713" s="79"/>
      <c r="O713" s="79"/>
    </row>
    <row r="714" spans="1:15" outlineLevel="2">
      <c r="A714" s="71">
        <v>1146</v>
      </c>
      <c r="B714" s="71">
        <v>11004</v>
      </c>
      <c r="C714" s="332" t="s">
        <v>800</v>
      </c>
      <c r="D714" s="25"/>
      <c r="E714" s="25"/>
      <c r="F714" s="203"/>
      <c r="G714" s="203"/>
      <c r="H714" s="203"/>
      <c r="I714" s="79"/>
      <c r="J714" s="79"/>
      <c r="K714" s="79"/>
      <c r="L714" s="79"/>
      <c r="M714" s="79"/>
      <c r="N714" s="79"/>
      <c r="O714" s="79"/>
    </row>
    <row r="715" spans="1:15" outlineLevel="2">
      <c r="A715" s="71">
        <v>1146</v>
      </c>
      <c r="B715" s="71">
        <v>11005</v>
      </c>
      <c r="C715" s="332" t="s">
        <v>801</v>
      </c>
      <c r="D715" s="25"/>
      <c r="E715" s="25"/>
      <c r="F715" s="203"/>
      <c r="G715" s="203"/>
      <c r="H715" s="203"/>
      <c r="I715" s="79"/>
      <c r="J715" s="79"/>
      <c r="K715" s="79"/>
      <c r="L715" s="79"/>
      <c r="M715" s="79"/>
      <c r="N715" s="79"/>
      <c r="O715" s="79"/>
    </row>
    <row r="716" spans="1:15" outlineLevel="2">
      <c r="A716" s="71">
        <v>1146</v>
      </c>
      <c r="B716" s="71">
        <v>11006</v>
      </c>
      <c r="C716" s="332" t="s">
        <v>802</v>
      </c>
      <c r="D716" s="25"/>
      <c r="E716" s="25"/>
      <c r="F716" s="203"/>
      <c r="G716" s="203"/>
      <c r="H716" s="203"/>
      <c r="I716" s="79"/>
      <c r="J716" s="79"/>
      <c r="K716" s="79"/>
      <c r="L716" s="79"/>
      <c r="M716" s="79"/>
      <c r="N716" s="79"/>
      <c r="O716" s="79"/>
    </row>
    <row r="717" spans="1:15" outlineLevel="2">
      <c r="A717" s="71">
        <v>1146</v>
      </c>
      <c r="B717" s="71">
        <v>11010</v>
      </c>
      <c r="C717" s="332" t="s">
        <v>803</v>
      </c>
      <c r="D717" s="25"/>
      <c r="E717" s="25"/>
      <c r="F717" s="203"/>
      <c r="G717" s="203"/>
      <c r="H717" s="203"/>
      <c r="I717" s="79"/>
      <c r="J717" s="79"/>
      <c r="K717" s="79"/>
      <c r="L717" s="79"/>
      <c r="M717" s="79"/>
      <c r="N717" s="79"/>
      <c r="O717" s="79"/>
    </row>
    <row r="718" spans="1:15" outlineLevel="2">
      <c r="A718" s="71">
        <v>1146</v>
      </c>
      <c r="B718" s="71">
        <v>11011</v>
      </c>
      <c r="C718" s="332" t="s">
        <v>804</v>
      </c>
      <c r="D718" s="25"/>
      <c r="E718" s="25"/>
      <c r="F718" s="203"/>
      <c r="G718" s="203"/>
      <c r="H718" s="203"/>
      <c r="I718" s="79"/>
      <c r="J718" s="79"/>
      <c r="K718" s="79"/>
      <c r="L718" s="79"/>
      <c r="M718" s="79"/>
      <c r="N718" s="79"/>
      <c r="O718" s="79"/>
    </row>
    <row r="719" spans="1:15" outlineLevel="2">
      <c r="A719" s="71">
        <v>1146</v>
      </c>
      <c r="B719" s="71">
        <v>11012</v>
      </c>
      <c r="C719" s="332" t="s">
        <v>805</v>
      </c>
      <c r="D719" s="25"/>
      <c r="E719" s="25"/>
      <c r="F719" s="203"/>
      <c r="G719" s="203"/>
      <c r="H719" s="203"/>
      <c r="I719" s="79"/>
      <c r="J719" s="79"/>
      <c r="K719" s="79"/>
      <c r="L719" s="79"/>
      <c r="M719" s="79"/>
      <c r="N719" s="79"/>
      <c r="O719" s="79"/>
    </row>
    <row r="720" spans="1:15" outlineLevel="2">
      <c r="A720" s="71">
        <v>1146</v>
      </c>
      <c r="B720" s="71">
        <v>11013</v>
      </c>
      <c r="C720" s="332" t="s">
        <v>806</v>
      </c>
      <c r="D720" s="25"/>
      <c r="E720" s="79"/>
      <c r="F720" s="190"/>
      <c r="G720" s="190"/>
      <c r="H720" s="190"/>
      <c r="I720" s="77"/>
      <c r="J720" s="77"/>
      <c r="K720" s="77"/>
      <c r="L720" s="77"/>
      <c r="M720" s="77"/>
      <c r="N720" s="77"/>
      <c r="O720" s="77"/>
    </row>
    <row r="721" spans="1:15" outlineLevel="2">
      <c r="A721" s="71">
        <v>1146</v>
      </c>
      <c r="B721" s="71">
        <v>11014</v>
      </c>
      <c r="C721" s="332" t="s">
        <v>807</v>
      </c>
      <c r="D721" s="25"/>
      <c r="E721" s="25"/>
      <c r="F721" s="203"/>
      <c r="G721" s="186"/>
      <c r="H721" s="203"/>
      <c r="I721" s="79"/>
      <c r="J721" s="79"/>
      <c r="K721" s="79"/>
      <c r="L721" s="79"/>
      <c r="M721" s="79"/>
      <c r="N721" s="79"/>
      <c r="O721" s="79"/>
    </row>
    <row r="722" spans="1:15" outlineLevel="2">
      <c r="A722" s="71">
        <v>1146</v>
      </c>
      <c r="B722" s="71">
        <v>11015</v>
      </c>
      <c r="C722" s="332" t="s">
        <v>808</v>
      </c>
      <c r="D722" s="25"/>
      <c r="E722" s="25"/>
      <c r="F722" s="203"/>
      <c r="G722" s="203"/>
      <c r="H722" s="203"/>
      <c r="I722" s="79"/>
      <c r="J722" s="79"/>
      <c r="K722" s="79"/>
      <c r="L722" s="79"/>
      <c r="M722" s="79"/>
      <c r="N722" s="79"/>
      <c r="O722" s="79"/>
    </row>
    <row r="723" spans="1:15" ht="27" outlineLevel="2">
      <c r="A723" s="71">
        <v>1146</v>
      </c>
      <c r="B723" s="71">
        <v>11016</v>
      </c>
      <c r="C723" s="332" t="s">
        <v>809</v>
      </c>
      <c r="D723" s="25"/>
      <c r="E723" s="25"/>
      <c r="F723" s="203"/>
      <c r="G723" s="203"/>
      <c r="H723" s="203"/>
      <c r="I723" s="79"/>
      <c r="J723" s="79"/>
      <c r="K723" s="79"/>
      <c r="L723" s="79"/>
      <c r="M723" s="79"/>
      <c r="N723" s="79"/>
      <c r="O723" s="79"/>
    </row>
    <row r="724" spans="1:15" outlineLevel="2">
      <c r="A724" s="71">
        <v>1146</v>
      </c>
      <c r="B724" s="71">
        <v>11017</v>
      </c>
      <c r="C724" s="332" t="s">
        <v>810</v>
      </c>
      <c r="D724" s="25"/>
      <c r="E724" s="25"/>
      <c r="F724" s="201"/>
      <c r="G724" s="201"/>
      <c r="H724" s="201"/>
      <c r="I724" s="79"/>
      <c r="J724" s="79"/>
      <c r="K724" s="79"/>
      <c r="L724" s="79"/>
      <c r="M724" s="79"/>
      <c r="N724" s="79"/>
      <c r="O724" s="79"/>
    </row>
    <row r="725" spans="1:15" outlineLevel="2">
      <c r="A725" s="71">
        <v>1146</v>
      </c>
      <c r="B725" s="71">
        <v>11018</v>
      </c>
      <c r="C725" s="332" t="s">
        <v>811</v>
      </c>
      <c r="D725" s="25"/>
      <c r="E725" s="25"/>
      <c r="F725" s="203"/>
      <c r="G725" s="203"/>
      <c r="H725" s="203"/>
      <c r="I725" s="79"/>
      <c r="J725" s="79"/>
      <c r="K725" s="79"/>
      <c r="L725" s="79"/>
      <c r="M725" s="79"/>
      <c r="N725" s="79"/>
      <c r="O725" s="79"/>
    </row>
    <row r="726" spans="1:15" ht="27" outlineLevel="2">
      <c r="A726" s="71">
        <v>1146</v>
      </c>
      <c r="B726" s="71">
        <v>11019</v>
      </c>
      <c r="C726" s="332" t="s">
        <v>812</v>
      </c>
      <c r="D726" s="25"/>
      <c r="E726" s="25"/>
      <c r="F726" s="203"/>
      <c r="G726" s="203"/>
      <c r="H726" s="203"/>
      <c r="I726" s="79"/>
      <c r="J726" s="79"/>
      <c r="K726" s="79"/>
      <c r="L726" s="79"/>
      <c r="M726" s="79"/>
      <c r="N726" s="79"/>
      <c r="O726" s="79"/>
    </row>
    <row r="727" spans="1:15" outlineLevel="2">
      <c r="A727" s="71">
        <v>1146</v>
      </c>
      <c r="B727" s="71">
        <v>11020</v>
      </c>
      <c r="C727" s="332" t="s">
        <v>813</v>
      </c>
      <c r="D727" s="25"/>
      <c r="E727" s="25"/>
      <c r="F727" s="203"/>
      <c r="G727" s="203"/>
      <c r="H727" s="203"/>
      <c r="I727" s="79"/>
      <c r="J727" s="79"/>
      <c r="K727" s="79"/>
      <c r="L727" s="79"/>
      <c r="M727" s="79"/>
      <c r="N727" s="79"/>
      <c r="O727" s="79"/>
    </row>
    <row r="728" spans="1:15" outlineLevel="2">
      <c r="A728" s="71">
        <v>1146</v>
      </c>
      <c r="B728" s="71">
        <v>11025</v>
      </c>
      <c r="C728" s="332" t="s">
        <v>814</v>
      </c>
      <c r="D728" s="25"/>
      <c r="E728" s="25"/>
      <c r="F728" s="203"/>
      <c r="G728" s="203"/>
      <c r="H728" s="203"/>
      <c r="I728" s="79"/>
      <c r="J728" s="79"/>
      <c r="K728" s="79"/>
      <c r="L728" s="79"/>
      <c r="M728" s="79"/>
      <c r="N728" s="79"/>
      <c r="O728" s="79"/>
    </row>
    <row r="729" spans="1:15" outlineLevel="2">
      <c r="A729" s="71">
        <v>1146</v>
      </c>
      <c r="B729" s="71">
        <v>11026</v>
      </c>
      <c r="C729" s="332" t="s">
        <v>815</v>
      </c>
      <c r="D729" s="25"/>
      <c r="E729" s="25"/>
      <c r="F729" s="203"/>
      <c r="G729" s="203"/>
      <c r="H729" s="203"/>
      <c r="I729" s="79"/>
      <c r="J729" s="79"/>
      <c r="K729" s="79"/>
      <c r="L729" s="79"/>
      <c r="M729" s="79"/>
      <c r="N729" s="79"/>
      <c r="O729" s="79"/>
    </row>
    <row r="730" spans="1:15" ht="27" outlineLevel="2">
      <c r="A730" s="71">
        <v>1146</v>
      </c>
      <c r="B730" s="71">
        <v>11029</v>
      </c>
      <c r="C730" s="332" t="s">
        <v>816</v>
      </c>
      <c r="D730" s="25"/>
      <c r="E730" s="25"/>
      <c r="F730" s="203"/>
      <c r="G730" s="186"/>
      <c r="H730" s="203"/>
      <c r="I730" s="79"/>
      <c r="J730" s="79"/>
      <c r="K730" s="79"/>
      <c r="L730" s="79"/>
      <c r="M730" s="79"/>
      <c r="N730" s="79"/>
      <c r="O730" s="79"/>
    </row>
    <row r="731" spans="1:15" ht="27" outlineLevel="2">
      <c r="A731" s="71">
        <v>1146</v>
      </c>
      <c r="B731" s="71">
        <v>12001</v>
      </c>
      <c r="C731" s="332" t="s">
        <v>817</v>
      </c>
      <c r="D731" s="25"/>
      <c r="E731" s="25"/>
      <c r="F731" s="203"/>
      <c r="G731" s="203"/>
      <c r="H731" s="203"/>
      <c r="I731" s="79"/>
      <c r="J731" s="79"/>
      <c r="K731" s="79"/>
      <c r="L731" s="79"/>
      <c r="M731" s="79"/>
      <c r="N731" s="79"/>
      <c r="O731" s="79"/>
    </row>
    <row r="732" spans="1:15" ht="27" outlineLevel="2">
      <c r="A732" s="71">
        <v>1146</v>
      </c>
      <c r="B732" s="71">
        <v>12002</v>
      </c>
      <c r="C732" s="332" t="s">
        <v>818</v>
      </c>
      <c r="D732" s="25"/>
      <c r="E732" s="25"/>
      <c r="F732" s="203"/>
      <c r="G732" s="203"/>
      <c r="H732" s="203"/>
      <c r="I732" s="79"/>
      <c r="J732" s="79"/>
      <c r="K732" s="79"/>
      <c r="L732" s="79"/>
      <c r="M732" s="79"/>
      <c r="N732" s="79"/>
      <c r="O732" s="79"/>
    </row>
    <row r="733" spans="1:15" ht="27" outlineLevel="2">
      <c r="A733" s="71">
        <v>1146</v>
      </c>
      <c r="B733" s="71">
        <v>12003</v>
      </c>
      <c r="C733" s="332" t="s">
        <v>819</v>
      </c>
      <c r="D733" s="25"/>
      <c r="E733" s="25"/>
      <c r="F733" s="203"/>
      <c r="G733" s="203"/>
      <c r="H733" s="203"/>
      <c r="I733" s="79"/>
      <c r="J733" s="79"/>
      <c r="K733" s="79"/>
      <c r="L733" s="79"/>
      <c r="M733" s="79"/>
      <c r="N733" s="79"/>
      <c r="O733" s="79"/>
    </row>
    <row r="734" spans="1:15" ht="27" outlineLevel="2">
      <c r="A734" s="71">
        <v>1146</v>
      </c>
      <c r="B734" s="71">
        <v>12004</v>
      </c>
      <c r="C734" s="332" t="s">
        <v>820</v>
      </c>
      <c r="D734" s="25"/>
      <c r="E734" s="25"/>
      <c r="F734" s="203"/>
      <c r="G734" s="203"/>
      <c r="H734" s="203"/>
      <c r="I734" s="79"/>
      <c r="J734" s="79"/>
      <c r="K734" s="79"/>
      <c r="L734" s="79"/>
      <c r="M734" s="79"/>
      <c r="N734" s="79"/>
      <c r="O734" s="79"/>
    </row>
    <row r="735" spans="1:15" ht="40.5" outlineLevel="2">
      <c r="A735" s="71">
        <v>1146</v>
      </c>
      <c r="B735" s="71">
        <v>12008</v>
      </c>
      <c r="C735" s="332" t="s">
        <v>821</v>
      </c>
      <c r="D735" s="25"/>
      <c r="E735" s="25"/>
      <c r="F735" s="193"/>
      <c r="G735" s="193"/>
      <c r="H735" s="193"/>
      <c r="I735" s="74"/>
      <c r="J735" s="74"/>
      <c r="K735" s="74"/>
      <c r="L735" s="74"/>
      <c r="M735" s="74"/>
      <c r="N735" s="74"/>
      <c r="O735" s="74"/>
    </row>
    <row r="736" spans="1:15" ht="40.5" outlineLevel="2">
      <c r="A736" s="71">
        <v>1146</v>
      </c>
      <c r="B736" s="71">
        <v>12009</v>
      </c>
      <c r="C736" s="332" t="s">
        <v>822</v>
      </c>
      <c r="D736" s="25"/>
      <c r="E736" s="25"/>
      <c r="F736" s="190"/>
      <c r="G736" s="186"/>
      <c r="H736" s="203"/>
      <c r="I736" s="79"/>
      <c r="J736" s="79"/>
      <c r="K736" s="79"/>
      <c r="L736" s="79"/>
      <c r="M736" s="79"/>
      <c r="N736" s="79"/>
      <c r="O736" s="79"/>
    </row>
    <row r="737" spans="1:15" outlineLevel="2">
      <c r="A737" s="71">
        <v>1146</v>
      </c>
      <c r="B737" s="71">
        <v>12010</v>
      </c>
      <c r="C737" s="332" t="s">
        <v>823</v>
      </c>
      <c r="D737" s="25"/>
      <c r="E737" s="25"/>
      <c r="F737" s="203"/>
      <c r="G737" s="203"/>
      <c r="H737" s="203"/>
      <c r="I737" s="79"/>
      <c r="J737" s="79"/>
      <c r="K737" s="79"/>
      <c r="L737" s="79"/>
      <c r="M737" s="79"/>
      <c r="N737" s="79"/>
      <c r="O737" s="79"/>
    </row>
    <row r="738" spans="1:15" ht="27" outlineLevel="2">
      <c r="A738" s="71">
        <v>1146</v>
      </c>
      <c r="B738" s="71">
        <v>12012</v>
      </c>
      <c r="C738" s="332" t="s">
        <v>824</v>
      </c>
      <c r="D738" s="25"/>
      <c r="E738" s="25"/>
      <c r="F738" s="203"/>
      <c r="G738" s="186"/>
      <c r="H738" s="203"/>
      <c r="I738" s="79"/>
      <c r="J738" s="79"/>
      <c r="K738" s="79"/>
      <c r="L738" s="79"/>
      <c r="M738" s="79"/>
      <c r="N738" s="79"/>
      <c r="O738" s="79"/>
    </row>
    <row r="739" spans="1:15" ht="27" outlineLevel="2">
      <c r="A739" s="71">
        <v>1146</v>
      </c>
      <c r="B739" s="71">
        <v>12013</v>
      </c>
      <c r="C739" s="332" t="s">
        <v>825</v>
      </c>
      <c r="D739" s="25"/>
      <c r="E739" s="25"/>
      <c r="F739" s="203"/>
      <c r="G739" s="203"/>
      <c r="H739" s="203"/>
      <c r="I739" s="79"/>
      <c r="J739" s="79"/>
      <c r="K739" s="79"/>
      <c r="L739" s="79"/>
      <c r="M739" s="79"/>
      <c r="N739" s="79"/>
      <c r="O739" s="79"/>
    </row>
    <row r="740" spans="1:15" ht="40.5" outlineLevel="2">
      <c r="A740" s="71">
        <v>1146</v>
      </c>
      <c r="B740" s="71">
        <v>12015</v>
      </c>
      <c r="C740" s="332" t="s">
        <v>828</v>
      </c>
      <c r="D740" s="25"/>
      <c r="E740" s="25"/>
      <c r="F740" s="203"/>
      <c r="G740" s="203"/>
      <c r="H740" s="203"/>
      <c r="I740" s="79"/>
      <c r="J740" s="79"/>
      <c r="K740" s="79"/>
      <c r="L740" s="79"/>
      <c r="M740" s="79"/>
      <c r="N740" s="79"/>
      <c r="O740" s="79"/>
    </row>
    <row r="741" spans="1:15" ht="40.5" outlineLevel="2">
      <c r="A741" s="71">
        <v>1146</v>
      </c>
      <c r="B741" s="71">
        <v>12016</v>
      </c>
      <c r="C741" s="332" t="s">
        <v>829</v>
      </c>
      <c r="D741" s="25"/>
      <c r="E741" s="25"/>
      <c r="F741" s="203"/>
      <c r="G741" s="203"/>
      <c r="H741" s="203"/>
      <c r="I741" s="79"/>
      <c r="J741" s="79"/>
      <c r="K741" s="79"/>
      <c r="L741" s="79"/>
      <c r="M741" s="79"/>
      <c r="N741" s="79"/>
      <c r="O741" s="79"/>
    </row>
    <row r="742" spans="1:15" ht="27" outlineLevel="2">
      <c r="A742" s="71">
        <v>1146</v>
      </c>
      <c r="B742" s="71">
        <v>12017</v>
      </c>
      <c r="C742" s="332" t="s">
        <v>830</v>
      </c>
      <c r="D742" s="25"/>
      <c r="E742" s="25"/>
      <c r="F742" s="203"/>
      <c r="G742" s="203"/>
      <c r="H742" s="203"/>
      <c r="I742" s="79"/>
      <c r="J742" s="79"/>
      <c r="K742" s="79"/>
      <c r="L742" s="79"/>
      <c r="M742" s="79"/>
      <c r="N742" s="79"/>
      <c r="O742" s="79"/>
    </row>
    <row r="743" spans="1:15" ht="27" outlineLevel="2">
      <c r="A743" s="71">
        <v>1146</v>
      </c>
      <c r="B743" s="71">
        <v>11027</v>
      </c>
      <c r="C743" s="332" t="s">
        <v>831</v>
      </c>
      <c r="D743" s="25"/>
      <c r="E743" s="25"/>
      <c r="F743" s="203"/>
      <c r="G743" s="186"/>
      <c r="H743" s="203"/>
      <c r="I743" s="79"/>
      <c r="J743" s="79"/>
      <c r="K743" s="79"/>
      <c r="L743" s="79"/>
      <c r="M743" s="79"/>
      <c r="N743" s="79"/>
      <c r="O743" s="79"/>
    </row>
    <row r="744" spans="1:15" ht="27" outlineLevel="2">
      <c r="A744" s="71">
        <v>1146</v>
      </c>
      <c r="B744" s="71">
        <v>12020</v>
      </c>
      <c r="C744" s="332" t="s">
        <v>832</v>
      </c>
      <c r="D744" s="25"/>
      <c r="E744" s="25"/>
      <c r="F744" s="203"/>
      <c r="G744" s="203"/>
      <c r="H744" s="203"/>
      <c r="I744" s="79"/>
      <c r="J744" s="79"/>
      <c r="K744" s="79"/>
      <c r="L744" s="79"/>
      <c r="M744" s="79"/>
      <c r="N744" s="79"/>
      <c r="O744" s="79"/>
    </row>
    <row r="745" spans="1:15" outlineLevel="1" collapsed="1">
      <c r="A745" s="19">
        <v>1148</v>
      </c>
      <c r="B745" s="23"/>
      <c r="C745" s="341" t="s">
        <v>833</v>
      </c>
      <c r="D745" s="21">
        <f>SUM(D746:D758)</f>
        <v>0</v>
      </c>
      <c r="E745" s="21">
        <f>SUM(E746:E758)</f>
        <v>0</v>
      </c>
      <c r="F745" s="184">
        <f t="shared" ref="F745:H745" si="160">SUM(F746:F758)</f>
        <v>0</v>
      </c>
      <c r="G745" s="184">
        <f t="shared" si="160"/>
        <v>0</v>
      </c>
      <c r="H745" s="184">
        <f t="shared" si="160"/>
        <v>0</v>
      </c>
      <c r="I745" s="21">
        <f>SUM(I746:I758)</f>
        <v>0</v>
      </c>
      <c r="J745" s="21">
        <f>SUM(J746:J758)</f>
        <v>0</v>
      </c>
      <c r="K745" s="21">
        <f>SUM(K746:K758)</f>
        <v>0</v>
      </c>
      <c r="L745" s="21">
        <f>SUM(L746:L758)</f>
        <v>0</v>
      </c>
      <c r="M745" s="21"/>
      <c r="N745" s="21"/>
      <c r="O745" s="21"/>
    </row>
    <row r="746" spans="1:15" outlineLevel="2">
      <c r="A746" s="71">
        <v>1148</v>
      </c>
      <c r="B746" s="71">
        <v>11001</v>
      </c>
      <c r="C746" s="332" t="s">
        <v>834</v>
      </c>
      <c r="D746" s="25"/>
      <c r="E746" s="25"/>
      <c r="F746" s="185"/>
      <c r="G746" s="186"/>
      <c r="H746" s="186"/>
      <c r="I746" s="25"/>
      <c r="J746" s="25"/>
      <c r="K746" s="25"/>
      <c r="L746" s="25"/>
      <c r="M746" s="25"/>
      <c r="N746" s="25"/>
      <c r="O746" s="25"/>
    </row>
    <row r="747" spans="1:15" ht="27" outlineLevel="2">
      <c r="A747" s="71">
        <v>1148</v>
      </c>
      <c r="B747" s="71">
        <v>11005</v>
      </c>
      <c r="C747" s="332" t="s">
        <v>835</v>
      </c>
      <c r="D747" s="25"/>
      <c r="E747" s="25"/>
      <c r="F747" s="203"/>
      <c r="G747" s="186"/>
      <c r="H747" s="186"/>
      <c r="I747" s="25"/>
      <c r="J747" s="25"/>
      <c r="K747" s="25"/>
      <c r="L747" s="25"/>
      <c r="M747" s="25"/>
      <c r="N747" s="25"/>
      <c r="O747" s="25"/>
    </row>
    <row r="748" spans="1:15" ht="27" outlineLevel="2">
      <c r="A748" s="71">
        <v>1148</v>
      </c>
      <c r="B748" s="71">
        <v>11006</v>
      </c>
      <c r="C748" s="332" t="s">
        <v>836</v>
      </c>
      <c r="D748" s="25"/>
      <c r="E748" s="25"/>
      <c r="F748" s="203"/>
      <c r="G748" s="186"/>
      <c r="H748" s="186"/>
      <c r="I748" s="25"/>
      <c r="J748" s="25"/>
      <c r="K748" s="25"/>
      <c r="L748" s="25"/>
      <c r="M748" s="25"/>
      <c r="N748" s="25"/>
      <c r="O748" s="25"/>
    </row>
    <row r="749" spans="1:15" outlineLevel="2">
      <c r="A749" s="71">
        <v>1148</v>
      </c>
      <c r="B749" s="71">
        <v>11007</v>
      </c>
      <c r="C749" s="332" t="s">
        <v>837</v>
      </c>
      <c r="D749" s="25"/>
      <c r="E749" s="25"/>
      <c r="F749" s="203"/>
      <c r="G749" s="186"/>
      <c r="H749" s="186"/>
      <c r="I749" s="25"/>
      <c r="J749" s="25"/>
      <c r="K749" s="25"/>
      <c r="L749" s="25"/>
      <c r="M749" s="25"/>
      <c r="N749" s="25"/>
      <c r="O749" s="25"/>
    </row>
    <row r="750" spans="1:15" ht="27" outlineLevel="2">
      <c r="A750" s="71">
        <v>1148</v>
      </c>
      <c r="B750" s="71">
        <v>11008</v>
      </c>
      <c r="C750" s="332" t="s">
        <v>838</v>
      </c>
      <c r="D750" s="25"/>
      <c r="E750" s="25"/>
      <c r="F750" s="203"/>
      <c r="G750" s="186"/>
      <c r="H750" s="186"/>
      <c r="I750" s="25"/>
      <c r="J750" s="25"/>
      <c r="K750" s="25"/>
      <c r="L750" s="25"/>
      <c r="M750" s="25"/>
      <c r="N750" s="25"/>
      <c r="O750" s="25"/>
    </row>
    <row r="751" spans="1:15" outlineLevel="2">
      <c r="A751" s="71">
        <v>1148</v>
      </c>
      <c r="B751" s="71">
        <v>11012</v>
      </c>
      <c r="C751" s="332" t="s">
        <v>839</v>
      </c>
      <c r="D751" s="25"/>
      <c r="E751" s="25"/>
      <c r="F751" s="203"/>
      <c r="G751" s="186"/>
      <c r="H751" s="186"/>
      <c r="I751" s="25"/>
      <c r="J751" s="25"/>
      <c r="K751" s="25"/>
      <c r="L751" s="25"/>
      <c r="M751" s="25"/>
      <c r="N751" s="25"/>
      <c r="O751" s="25"/>
    </row>
    <row r="752" spans="1:15" outlineLevel="2">
      <c r="A752" s="71">
        <v>1148</v>
      </c>
      <c r="B752" s="71">
        <v>11013</v>
      </c>
      <c r="C752" s="332" t="s">
        <v>840</v>
      </c>
      <c r="D752" s="25"/>
      <c r="E752" s="25"/>
      <c r="F752" s="203"/>
      <c r="G752" s="186"/>
      <c r="H752" s="186"/>
      <c r="I752" s="25"/>
      <c r="J752" s="25"/>
      <c r="K752" s="25"/>
      <c r="L752" s="25"/>
      <c r="M752" s="25"/>
      <c r="N752" s="25"/>
      <c r="O752" s="25"/>
    </row>
    <row r="753" spans="1:15" ht="27" outlineLevel="2">
      <c r="A753" s="71">
        <v>1148</v>
      </c>
      <c r="B753" s="71">
        <v>11014</v>
      </c>
      <c r="C753" s="332" t="s">
        <v>841</v>
      </c>
      <c r="D753" s="25"/>
      <c r="E753" s="25"/>
      <c r="F753" s="186"/>
      <c r="G753" s="186"/>
      <c r="H753" s="186"/>
      <c r="I753" s="25"/>
      <c r="J753" s="25"/>
      <c r="K753" s="25"/>
      <c r="L753" s="25"/>
      <c r="M753" s="25"/>
      <c r="N753" s="25"/>
      <c r="O753" s="25"/>
    </row>
    <row r="754" spans="1:15" ht="40.5" outlineLevel="2">
      <c r="A754" s="71">
        <v>1148</v>
      </c>
      <c r="B754" s="71">
        <v>11015</v>
      </c>
      <c r="C754" s="332" t="s">
        <v>842</v>
      </c>
      <c r="D754" s="25"/>
      <c r="E754" s="25"/>
      <c r="F754" s="186"/>
      <c r="G754" s="186"/>
      <c r="H754" s="186"/>
      <c r="I754" s="25"/>
      <c r="J754" s="25"/>
      <c r="K754" s="25"/>
      <c r="L754" s="25"/>
      <c r="M754" s="25"/>
      <c r="N754" s="25"/>
      <c r="O754" s="25"/>
    </row>
    <row r="755" spans="1:15" ht="27" outlineLevel="2">
      <c r="A755" s="71">
        <v>1148</v>
      </c>
      <c r="B755" s="71">
        <v>11016</v>
      </c>
      <c r="C755" s="332" t="s">
        <v>843</v>
      </c>
      <c r="D755" s="25"/>
      <c r="E755" s="25"/>
      <c r="F755" s="186"/>
      <c r="G755" s="186"/>
      <c r="H755" s="186"/>
      <c r="I755" s="25"/>
      <c r="J755" s="25"/>
      <c r="K755" s="25"/>
      <c r="L755" s="25"/>
      <c r="M755" s="25"/>
      <c r="N755" s="25"/>
      <c r="O755" s="25"/>
    </row>
    <row r="756" spans="1:15" outlineLevel="2">
      <c r="A756" s="71">
        <v>1148</v>
      </c>
      <c r="B756" s="71">
        <v>12001</v>
      </c>
      <c r="C756" s="332" t="s">
        <v>844</v>
      </c>
      <c r="D756" s="73"/>
      <c r="E756" s="73"/>
      <c r="F756" s="185"/>
      <c r="G756" s="186"/>
      <c r="H756" s="186"/>
      <c r="I756" s="25"/>
      <c r="J756" s="25"/>
      <c r="K756" s="25"/>
      <c r="L756" s="25"/>
      <c r="M756" s="25"/>
      <c r="N756" s="25"/>
      <c r="O756" s="25"/>
    </row>
    <row r="757" spans="1:15" ht="40.5" outlineLevel="2">
      <c r="A757" s="71">
        <v>1148</v>
      </c>
      <c r="B757" s="71">
        <v>12002</v>
      </c>
      <c r="C757" s="332" t="s">
        <v>845</v>
      </c>
      <c r="D757" s="25"/>
      <c r="E757" s="25"/>
      <c r="F757" s="186"/>
      <c r="G757" s="186"/>
      <c r="H757" s="186"/>
      <c r="I757" s="25"/>
      <c r="J757" s="25"/>
      <c r="K757" s="25"/>
      <c r="L757" s="25"/>
      <c r="M757" s="25"/>
      <c r="N757" s="25"/>
      <c r="O757" s="25"/>
    </row>
    <row r="758" spans="1:15" ht="27" outlineLevel="2">
      <c r="A758" s="71">
        <v>1148</v>
      </c>
      <c r="B758" s="71">
        <v>32005</v>
      </c>
      <c r="C758" s="332" t="s">
        <v>846</v>
      </c>
      <c r="D758" s="25"/>
      <c r="E758" s="25"/>
      <c r="F758" s="185"/>
      <c r="G758" s="186"/>
      <c r="H758" s="186"/>
      <c r="I758" s="25"/>
      <c r="J758" s="25"/>
      <c r="K758" s="25"/>
      <c r="L758" s="25"/>
      <c r="M758" s="25"/>
      <c r="N758" s="25"/>
      <c r="O758" s="25"/>
    </row>
    <row r="759" spans="1:15" outlineLevel="1">
      <c r="A759" s="19">
        <v>1162</v>
      </c>
      <c r="B759" s="23"/>
      <c r="C759" s="346"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c r="A760" s="71">
        <v>1162</v>
      </c>
      <c r="B760" s="71">
        <v>11001</v>
      </c>
      <c r="C760" s="332" t="s">
        <v>848</v>
      </c>
      <c r="D760" s="74"/>
      <c r="E760" s="74"/>
      <c r="F760" s="213"/>
      <c r="G760" s="213"/>
      <c r="H760" s="213"/>
      <c r="I760" s="31"/>
      <c r="J760" s="31"/>
      <c r="K760" s="31"/>
      <c r="L760" s="31"/>
      <c r="M760" s="31"/>
      <c r="N760" s="31"/>
      <c r="O760" s="31"/>
    </row>
    <row r="761" spans="1:15" outlineLevel="2">
      <c r="A761" s="71">
        <v>1162</v>
      </c>
      <c r="B761" s="71">
        <v>11002</v>
      </c>
      <c r="C761" s="332" t="s">
        <v>849</v>
      </c>
      <c r="D761" s="74"/>
      <c r="E761" s="87"/>
      <c r="F761" s="214"/>
      <c r="G761" s="214"/>
      <c r="H761" s="214"/>
      <c r="I761" s="87"/>
      <c r="J761" s="87"/>
      <c r="K761" s="87"/>
      <c r="L761" s="87"/>
      <c r="M761" s="87"/>
      <c r="N761" s="87"/>
      <c r="O761" s="87"/>
    </row>
    <row r="762" spans="1:15" outlineLevel="2">
      <c r="A762" s="71">
        <v>1162</v>
      </c>
      <c r="B762" s="71">
        <v>11004</v>
      </c>
      <c r="C762" s="332" t="s">
        <v>850</v>
      </c>
      <c r="D762" s="74"/>
      <c r="E762" s="79"/>
      <c r="F762" s="214"/>
      <c r="G762" s="214"/>
      <c r="H762" s="214"/>
      <c r="I762" s="87"/>
      <c r="J762" s="87"/>
      <c r="K762" s="87"/>
      <c r="L762" s="87"/>
      <c r="M762" s="87"/>
      <c r="N762" s="87"/>
      <c r="O762" s="87"/>
    </row>
    <row r="763" spans="1:15" outlineLevel="2">
      <c r="A763" s="71">
        <v>1162</v>
      </c>
      <c r="B763" s="71">
        <v>11005</v>
      </c>
      <c r="C763" s="332" t="s">
        <v>851</v>
      </c>
      <c r="D763" s="74"/>
      <c r="E763" s="31"/>
      <c r="F763" s="203"/>
      <c r="G763" s="186"/>
      <c r="H763" s="213"/>
      <c r="I763" s="31"/>
      <c r="J763" s="31"/>
      <c r="K763" s="31"/>
      <c r="L763" s="31"/>
      <c r="M763" s="31"/>
      <c r="N763" s="31"/>
      <c r="O763" s="31"/>
    </row>
    <row r="764" spans="1:15" outlineLevel="2">
      <c r="A764" s="71">
        <v>1162</v>
      </c>
      <c r="B764" s="71">
        <v>11006</v>
      </c>
      <c r="C764" s="332" t="s">
        <v>852</v>
      </c>
      <c r="D764" s="74"/>
      <c r="E764" s="74"/>
      <c r="F764" s="203"/>
      <c r="G764" s="213"/>
      <c r="H764" s="213"/>
      <c r="I764" s="31"/>
      <c r="J764" s="31"/>
      <c r="K764" s="31"/>
      <c r="L764" s="31"/>
      <c r="M764" s="31"/>
      <c r="N764" s="31"/>
      <c r="O764" s="31"/>
    </row>
    <row r="765" spans="1:15" outlineLevel="2">
      <c r="A765" s="71">
        <v>1162</v>
      </c>
      <c r="B765" s="71">
        <v>11007</v>
      </c>
      <c r="C765" s="332" t="s">
        <v>853</v>
      </c>
      <c r="D765" s="74"/>
      <c r="E765" s="74"/>
      <c r="F765" s="203"/>
      <c r="G765" s="186"/>
      <c r="H765" s="213"/>
      <c r="I765" s="31"/>
      <c r="J765" s="31"/>
      <c r="K765" s="31"/>
      <c r="L765" s="31"/>
      <c r="M765" s="31"/>
      <c r="N765" s="31"/>
      <c r="O765" s="31"/>
    </row>
    <row r="766" spans="1:15" ht="27" outlineLevel="2">
      <c r="A766" s="71">
        <v>1162</v>
      </c>
      <c r="B766" s="71">
        <v>11008</v>
      </c>
      <c r="C766" s="332" t="s">
        <v>854</v>
      </c>
      <c r="D766" s="74"/>
      <c r="E766" s="79"/>
      <c r="F766" s="203"/>
      <c r="G766" s="214"/>
      <c r="H766" s="214"/>
      <c r="I766" s="87"/>
      <c r="J766" s="87"/>
      <c r="K766" s="87"/>
      <c r="L766" s="87"/>
      <c r="M766" s="87"/>
      <c r="N766" s="87"/>
      <c r="O766" s="87"/>
    </row>
    <row r="767" spans="1:15" outlineLevel="2">
      <c r="A767" s="71">
        <v>1162</v>
      </c>
      <c r="B767" s="71">
        <v>11009</v>
      </c>
      <c r="C767" s="332" t="s">
        <v>855</v>
      </c>
      <c r="D767" s="74"/>
      <c r="E767" s="79"/>
      <c r="F767" s="203"/>
      <c r="G767" s="214"/>
      <c r="H767" s="214"/>
      <c r="I767" s="87"/>
      <c r="J767" s="87"/>
      <c r="K767" s="87"/>
      <c r="L767" s="87"/>
      <c r="M767" s="87"/>
      <c r="N767" s="87"/>
      <c r="O767" s="87"/>
    </row>
    <row r="768" spans="1:15" outlineLevel="2">
      <c r="A768" s="71">
        <v>1162</v>
      </c>
      <c r="B768" s="71">
        <v>11010</v>
      </c>
      <c r="C768" s="332" t="s">
        <v>856</v>
      </c>
      <c r="D768" s="74"/>
      <c r="E768" s="74"/>
      <c r="F768" s="203"/>
      <c r="G768" s="213"/>
      <c r="H768" s="213"/>
      <c r="I768" s="31"/>
      <c r="J768" s="31"/>
      <c r="K768" s="31"/>
      <c r="L768" s="31"/>
      <c r="M768" s="31"/>
      <c r="N768" s="31"/>
      <c r="O768" s="31"/>
    </row>
    <row r="769" spans="1:15" outlineLevel="2">
      <c r="A769" s="71">
        <v>1162</v>
      </c>
      <c r="B769" s="71">
        <v>11012</v>
      </c>
      <c r="C769" s="332" t="s">
        <v>857</v>
      </c>
      <c r="D769" s="74"/>
      <c r="E769" s="74"/>
      <c r="F769" s="203"/>
      <c r="G769" s="213"/>
      <c r="H769" s="213"/>
      <c r="I769" s="31"/>
      <c r="J769" s="31"/>
      <c r="K769" s="31"/>
      <c r="L769" s="31"/>
      <c r="M769" s="31"/>
      <c r="N769" s="31"/>
      <c r="O769" s="31"/>
    </row>
    <row r="770" spans="1:15" outlineLevel="2">
      <c r="A770" s="71">
        <v>1162</v>
      </c>
      <c r="B770" s="71">
        <v>11013</v>
      </c>
      <c r="C770" s="332" t="s">
        <v>858</v>
      </c>
      <c r="D770" s="74"/>
      <c r="E770" s="74"/>
      <c r="F770" s="203"/>
      <c r="G770" s="213"/>
      <c r="H770" s="213"/>
      <c r="I770" s="31"/>
      <c r="J770" s="31"/>
      <c r="K770" s="31"/>
      <c r="L770" s="31"/>
      <c r="M770" s="31"/>
      <c r="N770" s="31"/>
      <c r="O770" s="31"/>
    </row>
    <row r="771" spans="1:15" ht="27" outlineLevel="2">
      <c r="A771" s="71">
        <v>1162</v>
      </c>
      <c r="B771" s="71">
        <v>11018</v>
      </c>
      <c r="C771" s="332" t="s">
        <v>859</v>
      </c>
      <c r="D771" s="86"/>
      <c r="E771" s="80"/>
      <c r="F771" s="203"/>
      <c r="G771" s="186"/>
      <c r="H771" s="213"/>
      <c r="I771" s="31"/>
      <c r="J771" s="31"/>
      <c r="K771" s="31"/>
      <c r="L771" s="31"/>
      <c r="M771" s="31"/>
      <c r="N771" s="31"/>
      <c r="O771" s="31"/>
    </row>
    <row r="772" spans="1:15" outlineLevel="2">
      <c r="A772" s="71">
        <v>1162</v>
      </c>
      <c r="B772" s="331">
        <v>11019</v>
      </c>
      <c r="C772" s="332" t="s">
        <v>860</v>
      </c>
      <c r="D772" s="88"/>
      <c r="E772" s="73"/>
      <c r="F772" s="202"/>
      <c r="G772" s="186"/>
      <c r="H772" s="202"/>
      <c r="I772" s="77"/>
      <c r="J772" s="77"/>
      <c r="K772" s="77"/>
      <c r="L772" s="77"/>
      <c r="M772" s="77"/>
      <c r="N772" s="77"/>
      <c r="O772" s="77"/>
    </row>
    <row r="773" spans="1:15" outlineLevel="2">
      <c r="A773" s="71">
        <v>1162</v>
      </c>
      <c r="B773" s="71">
        <v>12001</v>
      </c>
      <c r="C773" s="332" t="s">
        <v>861</v>
      </c>
      <c r="D773" s="74"/>
      <c r="E773" s="74"/>
      <c r="F773" s="213"/>
      <c r="G773" s="213"/>
      <c r="H773" s="213"/>
      <c r="I773" s="31"/>
      <c r="J773" s="31"/>
      <c r="K773" s="31"/>
      <c r="L773" s="31"/>
      <c r="M773" s="31"/>
      <c r="N773" s="31"/>
      <c r="O773" s="31"/>
    </row>
    <row r="774" spans="1:15" outlineLevel="2">
      <c r="A774" s="71">
        <v>1162</v>
      </c>
      <c r="B774" s="71">
        <v>12002</v>
      </c>
      <c r="C774" s="332" t="s">
        <v>862</v>
      </c>
      <c r="D774" s="74"/>
      <c r="E774" s="74"/>
      <c r="F774" s="213"/>
      <c r="G774" s="213"/>
      <c r="H774" s="213"/>
      <c r="I774" s="31"/>
      <c r="J774" s="31"/>
      <c r="K774" s="31"/>
      <c r="L774" s="31"/>
      <c r="M774" s="31"/>
      <c r="N774" s="31"/>
      <c r="O774" s="31"/>
    </row>
    <row r="775" spans="1:15" ht="27" outlineLevel="2">
      <c r="A775" s="71">
        <v>1162</v>
      </c>
      <c r="B775" s="71">
        <v>32003</v>
      </c>
      <c r="C775" s="332" t="s">
        <v>863</v>
      </c>
      <c r="D775" s="74"/>
      <c r="E775" s="79"/>
      <c r="F775" s="214"/>
      <c r="G775" s="214"/>
      <c r="H775" s="214"/>
      <c r="I775" s="87"/>
      <c r="J775" s="87"/>
      <c r="K775" s="87"/>
      <c r="L775" s="87"/>
      <c r="M775" s="87"/>
      <c r="N775" s="87"/>
      <c r="O775" s="87"/>
    </row>
    <row r="776" spans="1:15" ht="27" outlineLevel="2">
      <c r="A776" s="71">
        <v>1162</v>
      </c>
      <c r="B776" s="71">
        <v>32004</v>
      </c>
      <c r="C776" s="332" t="s">
        <v>864</v>
      </c>
      <c r="D776" s="74"/>
      <c r="E776" s="74"/>
      <c r="F776" s="213"/>
      <c r="G776" s="213"/>
      <c r="H776" s="213"/>
      <c r="I776" s="31"/>
      <c r="J776" s="31"/>
      <c r="K776" s="31"/>
      <c r="L776" s="31"/>
      <c r="M776" s="31"/>
      <c r="N776" s="31"/>
      <c r="O776" s="31"/>
    </row>
    <row r="777" spans="1:15" outlineLevel="2">
      <c r="A777" s="71">
        <v>1162</v>
      </c>
      <c r="B777" s="71">
        <v>32005</v>
      </c>
      <c r="C777" s="332" t="s">
        <v>865</v>
      </c>
      <c r="D777" s="74"/>
      <c r="E777" s="74"/>
      <c r="F777" s="213"/>
      <c r="G777" s="213"/>
      <c r="H777" s="213"/>
      <c r="I777" s="31"/>
      <c r="J777" s="31"/>
      <c r="K777" s="31"/>
      <c r="L777" s="31"/>
      <c r="M777" s="31"/>
      <c r="N777" s="31"/>
      <c r="O777" s="31"/>
    </row>
    <row r="778" spans="1:15" ht="27" outlineLevel="2">
      <c r="A778" s="71">
        <v>1162</v>
      </c>
      <c r="B778" s="71">
        <v>31001</v>
      </c>
      <c r="C778" s="332" t="s">
        <v>866</v>
      </c>
      <c r="D778" s="74"/>
      <c r="E778" s="74"/>
      <c r="F778" s="213"/>
      <c r="G778" s="213"/>
      <c r="H778" s="213"/>
      <c r="I778" s="31"/>
      <c r="J778" s="31"/>
      <c r="K778" s="31"/>
      <c r="L778" s="31"/>
      <c r="M778" s="31"/>
      <c r="N778" s="31"/>
      <c r="O778" s="31"/>
    </row>
    <row r="779" spans="1:15" outlineLevel="1">
      <c r="A779" s="19">
        <v>1163</v>
      </c>
      <c r="B779" s="23"/>
      <c r="C779" s="345" t="s">
        <v>867</v>
      </c>
      <c r="D779" s="42">
        <f>SUM(D780:D793)</f>
        <v>0</v>
      </c>
      <c r="E779" s="42">
        <f>SUM(E780:E793)</f>
        <v>0</v>
      </c>
      <c r="F779" s="205">
        <f t="shared" ref="F779:H779" si="162">SUM(F780:F793)</f>
        <v>0</v>
      </c>
      <c r="G779" s="205">
        <f t="shared" si="162"/>
        <v>0</v>
      </c>
      <c r="H779" s="205">
        <f t="shared" si="162"/>
        <v>0</v>
      </c>
      <c r="I779" s="42">
        <f>SUM(I780:I793)</f>
        <v>0</v>
      </c>
      <c r="J779" s="42">
        <f>SUM(J780:J793)</f>
        <v>0</v>
      </c>
      <c r="K779" s="42">
        <f>SUM(K780:K793)</f>
        <v>0</v>
      </c>
      <c r="L779" s="42">
        <f>SUM(L780:L793)</f>
        <v>0</v>
      </c>
      <c r="M779" s="42"/>
      <c r="N779" s="42"/>
      <c r="O779" s="42"/>
    </row>
    <row r="780" spans="1:15" outlineLevel="2">
      <c r="A780" s="19">
        <v>1163</v>
      </c>
      <c r="B780" s="71">
        <v>11007</v>
      </c>
      <c r="C780" s="332" t="s">
        <v>868</v>
      </c>
      <c r="D780" s="25"/>
      <c r="E780" s="74"/>
      <c r="F780" s="213"/>
      <c r="G780" s="186"/>
      <c r="H780" s="213"/>
      <c r="I780" s="31"/>
      <c r="J780" s="31"/>
      <c r="K780" s="31"/>
      <c r="L780" s="31"/>
      <c r="M780" s="31"/>
      <c r="N780" s="31"/>
      <c r="O780" s="31"/>
    </row>
    <row r="781" spans="1:15" ht="27" outlineLevel="2">
      <c r="A781" s="19">
        <v>1163</v>
      </c>
      <c r="B781" s="71">
        <v>11017</v>
      </c>
      <c r="C781" s="332" t="s">
        <v>869</v>
      </c>
      <c r="D781" s="25"/>
      <c r="E781" s="25"/>
      <c r="F781" s="203"/>
      <c r="G781" s="213"/>
      <c r="H781" s="213"/>
      <c r="I781" s="31"/>
      <c r="J781" s="31"/>
      <c r="K781" s="31"/>
      <c r="L781" s="31"/>
      <c r="M781" s="31"/>
      <c r="N781" s="31"/>
      <c r="O781" s="31"/>
    </row>
    <row r="782" spans="1:15" ht="27" outlineLevel="2">
      <c r="A782" s="19">
        <v>1163</v>
      </c>
      <c r="B782" s="71">
        <v>11018</v>
      </c>
      <c r="C782" s="332" t="s">
        <v>870</v>
      </c>
      <c r="D782" s="25"/>
      <c r="E782" s="25"/>
      <c r="F782" s="203"/>
      <c r="G782" s="186"/>
      <c r="H782" s="213"/>
      <c r="I782" s="31"/>
      <c r="J782" s="31"/>
      <c r="K782" s="31"/>
      <c r="L782" s="31"/>
      <c r="M782" s="31"/>
      <c r="N782" s="31"/>
      <c r="O782" s="31"/>
    </row>
    <row r="783" spans="1:15" ht="27" outlineLevel="2">
      <c r="A783" s="19">
        <v>1163</v>
      </c>
      <c r="B783" s="71">
        <v>11019</v>
      </c>
      <c r="C783" s="332" t="s">
        <v>871</v>
      </c>
      <c r="D783" s="25"/>
      <c r="E783" s="25"/>
      <c r="F783" s="203"/>
      <c r="G783" s="186"/>
      <c r="H783" s="213"/>
      <c r="I783" s="31"/>
      <c r="J783" s="31"/>
      <c r="K783" s="31"/>
      <c r="L783" s="31"/>
      <c r="M783" s="31"/>
      <c r="N783" s="31"/>
      <c r="O783" s="31"/>
    </row>
    <row r="784" spans="1:15" ht="27" outlineLevel="2">
      <c r="A784" s="19">
        <v>1163</v>
      </c>
      <c r="B784" s="71">
        <v>11020</v>
      </c>
      <c r="C784" s="332" t="s">
        <v>872</v>
      </c>
      <c r="D784" s="25"/>
      <c r="E784" s="25"/>
      <c r="F784" s="203"/>
      <c r="G784" s="186"/>
      <c r="H784" s="213"/>
      <c r="I784" s="31"/>
      <c r="J784" s="31"/>
      <c r="K784" s="31"/>
      <c r="L784" s="31"/>
      <c r="M784" s="31"/>
      <c r="N784" s="31"/>
      <c r="O784" s="31"/>
    </row>
    <row r="785" spans="1:15" ht="27" outlineLevel="2">
      <c r="A785" s="19">
        <v>1163</v>
      </c>
      <c r="B785" s="71">
        <v>11021</v>
      </c>
      <c r="C785" s="332" t="s">
        <v>873</v>
      </c>
      <c r="D785" s="25"/>
      <c r="E785" s="25"/>
      <c r="F785" s="203"/>
      <c r="G785" s="186"/>
      <c r="H785" s="213"/>
      <c r="I785" s="31"/>
      <c r="J785" s="31"/>
      <c r="K785" s="31"/>
      <c r="L785" s="31"/>
      <c r="M785" s="31"/>
      <c r="N785" s="31"/>
      <c r="O785" s="31"/>
    </row>
    <row r="786" spans="1:15" outlineLevel="2">
      <c r="A786" s="19">
        <v>1163</v>
      </c>
      <c r="B786" s="71">
        <v>11022</v>
      </c>
      <c r="C786" s="332" t="s">
        <v>874</v>
      </c>
      <c r="D786" s="25"/>
      <c r="E786" s="25"/>
      <c r="F786" s="203"/>
      <c r="G786" s="186"/>
      <c r="H786" s="213"/>
      <c r="I786" s="31"/>
      <c r="J786" s="31"/>
      <c r="K786" s="31"/>
      <c r="L786" s="31"/>
      <c r="M786" s="31"/>
      <c r="N786" s="31"/>
      <c r="O786" s="31"/>
    </row>
    <row r="787" spans="1:15" ht="27" outlineLevel="2">
      <c r="A787" s="19">
        <v>1163</v>
      </c>
      <c r="B787" s="71">
        <v>11023</v>
      </c>
      <c r="C787" s="332" t="s">
        <v>875</v>
      </c>
      <c r="D787" s="25"/>
      <c r="E787" s="25"/>
      <c r="F787" s="203"/>
      <c r="G787" s="186"/>
      <c r="H787" s="213"/>
      <c r="I787" s="31"/>
      <c r="J787" s="31"/>
      <c r="K787" s="31"/>
      <c r="L787" s="31"/>
      <c r="M787" s="31"/>
      <c r="N787" s="31"/>
      <c r="O787" s="31"/>
    </row>
    <row r="788" spans="1:15" ht="27" outlineLevel="2">
      <c r="A788" s="19">
        <v>1163</v>
      </c>
      <c r="B788" s="71">
        <v>11024</v>
      </c>
      <c r="C788" s="332" t="s">
        <v>876</v>
      </c>
      <c r="D788" s="82"/>
      <c r="E788" s="80"/>
      <c r="F788" s="203"/>
      <c r="G788" s="186"/>
      <c r="H788" s="213"/>
      <c r="I788" s="31"/>
      <c r="J788" s="31"/>
      <c r="K788" s="31"/>
      <c r="L788" s="31"/>
      <c r="M788" s="31"/>
      <c r="N788" s="31"/>
      <c r="O788" s="31"/>
    </row>
    <row r="789" spans="1:15" s="44" customFormat="1" ht="27" outlineLevel="2">
      <c r="A789" s="19">
        <v>1163</v>
      </c>
      <c r="B789" s="71">
        <v>12001</v>
      </c>
      <c r="C789" s="332" t="s">
        <v>877</v>
      </c>
      <c r="D789" s="25"/>
      <c r="E789" s="25"/>
      <c r="F789" s="203"/>
      <c r="G789" s="213"/>
      <c r="H789" s="213"/>
      <c r="I789" s="31"/>
      <c r="J789" s="31"/>
      <c r="K789" s="31"/>
      <c r="L789" s="31"/>
      <c r="M789" s="31"/>
      <c r="N789" s="31"/>
      <c r="O789" s="31"/>
    </row>
    <row r="790" spans="1:15" s="44" customFormat="1" outlineLevel="2">
      <c r="A790" s="19">
        <v>1163</v>
      </c>
      <c r="B790" s="71">
        <v>32001</v>
      </c>
      <c r="C790" s="332" t="s">
        <v>878</v>
      </c>
      <c r="D790" s="25"/>
      <c r="E790" s="25"/>
      <c r="F790" s="213"/>
      <c r="G790" s="213"/>
      <c r="H790" s="213"/>
      <c r="I790" s="31"/>
      <c r="J790" s="31"/>
      <c r="K790" s="31"/>
      <c r="L790" s="31"/>
      <c r="M790" s="31"/>
      <c r="N790" s="31"/>
      <c r="O790" s="31"/>
    </row>
    <row r="791" spans="1:15" outlineLevel="2">
      <c r="A791" s="19">
        <v>1163</v>
      </c>
      <c r="B791" s="71">
        <v>32002</v>
      </c>
      <c r="C791" s="332" t="s">
        <v>879</v>
      </c>
      <c r="D791" s="25"/>
      <c r="E791" s="25"/>
      <c r="F791" s="213"/>
      <c r="G791" s="213"/>
      <c r="H791" s="213"/>
      <c r="I791" s="31"/>
      <c r="J791" s="31"/>
      <c r="K791" s="31"/>
      <c r="L791" s="31"/>
      <c r="M791" s="31"/>
      <c r="N791" s="31"/>
      <c r="O791" s="31"/>
    </row>
    <row r="792" spans="1:15" outlineLevel="2">
      <c r="A792" s="19">
        <v>1163</v>
      </c>
      <c r="B792" s="71">
        <v>32003</v>
      </c>
      <c r="C792" s="332" t="s">
        <v>880</v>
      </c>
      <c r="D792" s="25"/>
      <c r="E792" s="25"/>
      <c r="F792" s="213"/>
      <c r="G792" s="213"/>
      <c r="H792" s="213"/>
      <c r="I792" s="31"/>
      <c r="J792" s="31"/>
      <c r="K792" s="31"/>
      <c r="L792" s="31"/>
      <c r="M792" s="31"/>
      <c r="N792" s="31"/>
      <c r="O792" s="31"/>
    </row>
    <row r="793" spans="1:15" ht="27" outlineLevel="2">
      <c r="A793" s="19">
        <v>1163</v>
      </c>
      <c r="B793" s="71">
        <v>32004</v>
      </c>
      <c r="C793" s="332" t="s">
        <v>881</v>
      </c>
      <c r="D793" s="25"/>
      <c r="E793" s="25"/>
      <c r="F793" s="213"/>
      <c r="G793" s="213"/>
      <c r="H793" s="213"/>
      <c r="I793" s="31"/>
      <c r="J793" s="31"/>
      <c r="K793" s="31"/>
      <c r="L793" s="31"/>
      <c r="M793" s="31"/>
      <c r="N793" s="31"/>
      <c r="O793" s="31"/>
    </row>
    <row r="794" spans="1:15" outlineLevel="1" collapsed="1">
      <c r="A794" s="38">
        <v>1168</v>
      </c>
      <c r="B794" s="23"/>
      <c r="C794" s="341" t="s">
        <v>882</v>
      </c>
      <c r="D794" s="21">
        <f>SUM(D795:D808)</f>
        <v>0</v>
      </c>
      <c r="E794" s="21">
        <f>SUM(E795:E808)</f>
        <v>0</v>
      </c>
      <c r="F794" s="184">
        <f t="shared" ref="F794:H794" si="163">SUM(F795:F808)</f>
        <v>0</v>
      </c>
      <c r="G794" s="184">
        <f t="shared" si="163"/>
        <v>0</v>
      </c>
      <c r="H794" s="184">
        <f t="shared" si="163"/>
        <v>0</v>
      </c>
      <c r="I794" s="21">
        <f>SUM(I795:I808)</f>
        <v>0</v>
      </c>
      <c r="J794" s="21">
        <f>SUM(J795:J808)</f>
        <v>0</v>
      </c>
      <c r="K794" s="21">
        <f>SUM(K795:K808)</f>
        <v>0</v>
      </c>
      <c r="L794" s="21">
        <f>SUM(L795:L808)</f>
        <v>0</v>
      </c>
      <c r="M794" s="21"/>
      <c r="N794" s="21"/>
      <c r="O794" s="21"/>
    </row>
    <row r="795" spans="1:15" outlineLevel="2">
      <c r="A795" s="71">
        <v>1168</v>
      </c>
      <c r="B795" s="71">
        <v>11001</v>
      </c>
      <c r="C795" s="332" t="s">
        <v>883</v>
      </c>
      <c r="D795" s="25"/>
      <c r="E795" s="25"/>
      <c r="F795" s="213"/>
      <c r="G795" s="213"/>
      <c r="H795" s="213"/>
      <c r="I795" s="31"/>
      <c r="J795" s="31"/>
      <c r="K795" s="31"/>
      <c r="L795" s="31"/>
      <c r="M795" s="31"/>
      <c r="N795" s="31"/>
      <c r="O795" s="31"/>
    </row>
    <row r="796" spans="1:15" outlineLevel="2">
      <c r="A796" s="71">
        <v>1168</v>
      </c>
      <c r="B796" s="71">
        <v>11002</v>
      </c>
      <c r="C796" s="332" t="s">
        <v>884</v>
      </c>
      <c r="D796" s="25"/>
      <c r="E796" s="25"/>
      <c r="F796" s="213"/>
      <c r="G796" s="213"/>
      <c r="H796" s="213"/>
      <c r="I796" s="31"/>
      <c r="J796" s="31"/>
      <c r="K796" s="31"/>
      <c r="L796" s="31"/>
      <c r="M796" s="31"/>
      <c r="N796" s="31"/>
      <c r="O796" s="31"/>
    </row>
    <row r="797" spans="1:15" outlineLevel="2">
      <c r="A797" s="71">
        <v>1168</v>
      </c>
      <c r="B797" s="71">
        <v>11003</v>
      </c>
      <c r="C797" s="332" t="s">
        <v>885</v>
      </c>
      <c r="D797" s="83"/>
      <c r="E797" s="83"/>
      <c r="F797" s="213"/>
      <c r="G797" s="213"/>
      <c r="H797" s="213"/>
      <c r="I797" s="31"/>
      <c r="J797" s="31"/>
      <c r="K797" s="31"/>
      <c r="L797" s="31"/>
      <c r="M797" s="31"/>
      <c r="N797" s="31"/>
      <c r="O797" s="31"/>
    </row>
    <row r="798" spans="1:15" outlineLevel="2">
      <c r="A798" s="71">
        <v>1168</v>
      </c>
      <c r="B798" s="71">
        <v>11004</v>
      </c>
      <c r="C798" s="332" t="s">
        <v>886</v>
      </c>
      <c r="D798" s="25"/>
      <c r="E798" s="25"/>
      <c r="F798" s="213"/>
      <c r="G798" s="213"/>
      <c r="H798" s="213"/>
      <c r="I798" s="31"/>
      <c r="J798" s="31"/>
      <c r="K798" s="31"/>
      <c r="L798" s="31"/>
      <c r="M798" s="31"/>
      <c r="N798" s="31"/>
      <c r="O798" s="31"/>
    </row>
    <row r="799" spans="1:15" outlineLevel="2">
      <c r="A799" s="71">
        <v>1168</v>
      </c>
      <c r="B799" s="71">
        <v>11005</v>
      </c>
      <c r="C799" s="332" t="s">
        <v>887</v>
      </c>
      <c r="D799" s="25"/>
      <c r="E799" s="25"/>
      <c r="F799" s="203"/>
      <c r="G799" s="186"/>
      <c r="H799" s="213"/>
      <c r="I799" s="31"/>
      <c r="J799" s="31"/>
      <c r="K799" s="31"/>
      <c r="L799" s="31"/>
      <c r="M799" s="31"/>
      <c r="N799" s="31"/>
      <c r="O799" s="31"/>
    </row>
    <row r="800" spans="1:15" outlineLevel="2">
      <c r="A800" s="71">
        <v>1168</v>
      </c>
      <c r="B800" s="71">
        <v>11006</v>
      </c>
      <c r="C800" s="332" t="s">
        <v>888</v>
      </c>
      <c r="D800" s="25"/>
      <c r="E800" s="25"/>
      <c r="F800" s="203"/>
      <c r="G800" s="213"/>
      <c r="H800" s="213"/>
      <c r="I800" s="31"/>
      <c r="J800" s="31"/>
      <c r="K800" s="31"/>
      <c r="L800" s="31"/>
      <c r="M800" s="31"/>
      <c r="N800" s="31"/>
      <c r="O800" s="31"/>
    </row>
    <row r="801" spans="1:15" ht="27" outlineLevel="2">
      <c r="A801" s="71">
        <v>1168</v>
      </c>
      <c r="B801" s="71">
        <v>11008</v>
      </c>
      <c r="C801" s="332" t="s">
        <v>889</v>
      </c>
      <c r="D801" s="25"/>
      <c r="E801" s="25"/>
      <c r="F801" s="203"/>
      <c r="G801" s="213"/>
      <c r="H801" s="213"/>
      <c r="I801" s="31"/>
      <c r="J801" s="31"/>
      <c r="K801" s="31"/>
      <c r="L801" s="31"/>
      <c r="M801" s="31"/>
      <c r="N801" s="31"/>
      <c r="O801" s="31"/>
    </row>
    <row r="802" spans="1:15" outlineLevel="2">
      <c r="A802" s="71">
        <v>1168</v>
      </c>
      <c r="B802" s="71">
        <v>11010</v>
      </c>
      <c r="C802" s="332" t="s">
        <v>890</v>
      </c>
      <c r="D802" s="25"/>
      <c r="E802" s="25"/>
      <c r="F802" s="203"/>
      <c r="G802" s="213"/>
      <c r="H802" s="213"/>
      <c r="I802" s="31"/>
      <c r="J802" s="31"/>
      <c r="K802" s="31"/>
      <c r="L802" s="31"/>
      <c r="M802" s="31"/>
      <c r="N802" s="31"/>
      <c r="O802" s="31"/>
    </row>
    <row r="803" spans="1:15" ht="40.5" outlineLevel="2">
      <c r="A803" s="71">
        <v>1168</v>
      </c>
      <c r="B803" s="331">
        <v>11052</v>
      </c>
      <c r="C803" s="332" t="s">
        <v>1513</v>
      </c>
      <c r="D803" s="25"/>
      <c r="E803" s="25"/>
      <c r="F803" s="203"/>
      <c r="G803" s="186"/>
      <c r="H803" s="213"/>
      <c r="I803" s="31"/>
      <c r="J803" s="31"/>
      <c r="K803" s="31"/>
      <c r="L803" s="31"/>
      <c r="M803" s="31"/>
      <c r="N803" s="31"/>
      <c r="O803" s="31"/>
    </row>
    <row r="804" spans="1:15" outlineLevel="2">
      <c r="A804" s="71">
        <v>1168</v>
      </c>
      <c r="B804" s="71">
        <v>12001</v>
      </c>
      <c r="C804" s="332" t="s">
        <v>892</v>
      </c>
      <c r="D804" s="25"/>
      <c r="E804" s="25"/>
      <c r="F804" s="203"/>
      <c r="G804" s="213"/>
      <c r="H804" s="213"/>
      <c r="I804" s="31"/>
      <c r="J804" s="31"/>
      <c r="K804" s="31"/>
      <c r="L804" s="31"/>
      <c r="M804" s="31"/>
      <c r="N804" s="31"/>
      <c r="O804" s="31"/>
    </row>
    <row r="805" spans="1:15" outlineLevel="2">
      <c r="A805" s="71">
        <v>1168</v>
      </c>
      <c r="B805" s="71">
        <v>32001</v>
      </c>
      <c r="C805" s="332" t="s">
        <v>893</v>
      </c>
      <c r="D805" s="73"/>
      <c r="E805" s="73"/>
      <c r="F805" s="203"/>
      <c r="G805" s="213"/>
      <c r="H805" s="213"/>
      <c r="I805" s="31"/>
      <c r="J805" s="31"/>
      <c r="K805" s="31"/>
      <c r="L805" s="31"/>
      <c r="M805" s="31"/>
      <c r="N805" s="31"/>
      <c r="O805" s="31"/>
    </row>
    <row r="806" spans="1:15" ht="27" outlineLevel="2">
      <c r="A806" s="71">
        <v>1168</v>
      </c>
      <c r="B806" s="71">
        <v>32007</v>
      </c>
      <c r="C806" s="332" t="s">
        <v>894</v>
      </c>
      <c r="D806" s="25"/>
      <c r="E806" s="25"/>
      <c r="F806" s="203"/>
      <c r="G806" s="213"/>
      <c r="H806" s="213"/>
      <c r="I806" s="31"/>
      <c r="J806" s="31"/>
      <c r="K806" s="31"/>
      <c r="L806" s="31"/>
      <c r="M806" s="31"/>
      <c r="N806" s="31"/>
      <c r="O806" s="31"/>
    </row>
    <row r="807" spans="1:15" outlineLevel="2">
      <c r="A807" s="71">
        <v>1168</v>
      </c>
      <c r="B807" s="71">
        <v>32008</v>
      </c>
      <c r="C807" s="332" t="s">
        <v>895</v>
      </c>
      <c r="D807" s="25"/>
      <c r="E807" s="25"/>
      <c r="F807" s="203"/>
      <c r="G807" s="213"/>
      <c r="H807" s="213"/>
      <c r="I807" s="31"/>
      <c r="J807" s="31"/>
      <c r="K807" s="31"/>
      <c r="L807" s="31"/>
      <c r="M807" s="31"/>
      <c r="N807" s="31"/>
      <c r="O807" s="31"/>
    </row>
    <row r="808" spans="1:15" ht="27" outlineLevel="2">
      <c r="A808" s="71">
        <v>1168</v>
      </c>
      <c r="B808" s="71">
        <v>11025</v>
      </c>
      <c r="C808" s="332" t="s">
        <v>896</v>
      </c>
      <c r="D808" s="25"/>
      <c r="E808" s="25"/>
      <c r="F808" s="213"/>
      <c r="G808" s="186"/>
      <c r="H808" s="213"/>
      <c r="I808" s="31"/>
      <c r="J808" s="31"/>
      <c r="K808" s="31"/>
      <c r="L808" s="31"/>
      <c r="M808" s="31"/>
      <c r="N808" s="31"/>
      <c r="O808" s="31"/>
    </row>
    <row r="809" spans="1:15" outlineLevel="1" collapsed="1">
      <c r="A809" s="19">
        <v>1183</v>
      </c>
      <c r="B809" s="23"/>
      <c r="C809" s="341" t="s">
        <v>897</v>
      </c>
      <c r="D809" s="21">
        <f>SUM(D810:D818)</f>
        <v>0</v>
      </c>
      <c r="E809" s="21">
        <f>SUM(E810:E818)</f>
        <v>0</v>
      </c>
      <c r="F809" s="184">
        <f t="shared" ref="F809:H809" si="164">SUM(F810:F818)</f>
        <v>0</v>
      </c>
      <c r="G809" s="184">
        <f t="shared" si="164"/>
        <v>0</v>
      </c>
      <c r="H809" s="184">
        <f t="shared" si="164"/>
        <v>0</v>
      </c>
      <c r="I809" s="21">
        <f>SUM(I810:I818)</f>
        <v>0</v>
      </c>
      <c r="J809" s="21">
        <f>SUM(J810:J818)</f>
        <v>0</v>
      </c>
      <c r="K809" s="21">
        <f>SUM(K810:K818)</f>
        <v>0</v>
      </c>
      <c r="L809" s="21">
        <f>SUM(L810:L818)</f>
        <v>0</v>
      </c>
      <c r="M809" s="21"/>
      <c r="N809" s="21"/>
      <c r="O809" s="21"/>
    </row>
    <row r="810" spans="1:15" ht="27" outlineLevel="2">
      <c r="A810" s="19">
        <v>1183</v>
      </c>
      <c r="B810" s="71">
        <v>11002</v>
      </c>
      <c r="C810" s="332" t="s">
        <v>898</v>
      </c>
      <c r="D810" s="25"/>
      <c r="E810" s="25"/>
      <c r="F810" s="213"/>
      <c r="G810" s="186"/>
      <c r="H810" s="213"/>
      <c r="I810" s="31"/>
      <c r="J810" s="31"/>
      <c r="K810" s="31"/>
      <c r="L810" s="31"/>
      <c r="M810" s="31"/>
      <c r="N810" s="31"/>
      <c r="O810" s="31"/>
    </row>
    <row r="811" spans="1:15" outlineLevel="2">
      <c r="A811" s="19">
        <v>1183</v>
      </c>
      <c r="B811" s="71">
        <v>32001</v>
      </c>
      <c r="C811" s="332" t="s">
        <v>899</v>
      </c>
      <c r="D811" s="25"/>
      <c r="E811" s="25"/>
      <c r="F811" s="213"/>
      <c r="G811" s="213"/>
      <c r="H811" s="213"/>
      <c r="I811" s="31"/>
      <c r="J811" s="31"/>
      <c r="K811" s="31"/>
      <c r="L811" s="31"/>
      <c r="M811" s="31"/>
      <c r="N811" s="31"/>
      <c r="O811" s="31"/>
    </row>
    <row r="812" spans="1:15" outlineLevel="2">
      <c r="A812" s="19">
        <v>1183</v>
      </c>
      <c r="B812" s="71">
        <v>32002</v>
      </c>
      <c r="C812" s="332" t="s">
        <v>900</v>
      </c>
      <c r="D812" s="25"/>
      <c r="E812" s="25"/>
      <c r="F812" s="213"/>
      <c r="G812" s="213"/>
      <c r="H812" s="213"/>
      <c r="I812" s="31"/>
      <c r="J812" s="31"/>
      <c r="K812" s="31"/>
      <c r="L812" s="31"/>
      <c r="M812" s="31"/>
      <c r="N812" s="31"/>
      <c r="O812" s="31"/>
    </row>
    <row r="813" spans="1:15" ht="27" outlineLevel="2">
      <c r="A813" s="19">
        <v>1183</v>
      </c>
      <c r="B813" s="71">
        <v>32003</v>
      </c>
      <c r="C813" s="332" t="s">
        <v>901</v>
      </c>
      <c r="D813" s="73"/>
      <c r="E813" s="73"/>
      <c r="F813" s="213"/>
      <c r="G813" s="213"/>
      <c r="H813" s="213"/>
      <c r="I813" s="31"/>
      <c r="J813" s="31"/>
      <c r="K813" s="31"/>
      <c r="L813" s="31"/>
      <c r="M813" s="31"/>
      <c r="N813" s="31"/>
      <c r="O813" s="31"/>
    </row>
    <row r="814" spans="1:15" ht="27" outlineLevel="2">
      <c r="A814" s="19">
        <v>1183</v>
      </c>
      <c r="B814" s="71">
        <v>32004</v>
      </c>
      <c r="C814" s="332" t="s">
        <v>902</v>
      </c>
      <c r="D814" s="25"/>
      <c r="E814" s="25"/>
      <c r="F814" s="213"/>
      <c r="G814" s="213"/>
      <c r="H814" s="213"/>
      <c r="I814" s="31"/>
      <c r="J814" s="31"/>
      <c r="K814" s="31"/>
      <c r="L814" s="31"/>
      <c r="M814" s="31"/>
      <c r="N814" s="31"/>
      <c r="O814" s="31"/>
    </row>
    <row r="815" spans="1:15" ht="27" outlineLevel="2">
      <c r="A815" s="19">
        <v>1183</v>
      </c>
      <c r="B815" s="71">
        <v>32007</v>
      </c>
      <c r="C815" s="332" t="s">
        <v>903</v>
      </c>
      <c r="D815" s="73"/>
      <c r="E815" s="73"/>
      <c r="F815" s="213"/>
      <c r="G815" s="213"/>
      <c r="H815" s="213"/>
      <c r="I815" s="31"/>
      <c r="J815" s="31"/>
      <c r="K815" s="31"/>
      <c r="L815" s="31"/>
      <c r="M815" s="31"/>
      <c r="N815" s="31"/>
      <c r="O815" s="31"/>
    </row>
    <row r="816" spans="1:15" ht="27" outlineLevel="2">
      <c r="A816" s="19">
        <v>1183</v>
      </c>
      <c r="B816" s="71">
        <v>32009</v>
      </c>
      <c r="C816" s="332" t="s">
        <v>904</v>
      </c>
      <c r="D816" s="73"/>
      <c r="E816" s="73"/>
      <c r="F816" s="213"/>
      <c r="G816" s="213"/>
      <c r="H816" s="213"/>
      <c r="I816" s="31"/>
      <c r="J816" s="31"/>
      <c r="K816" s="31"/>
      <c r="L816" s="31"/>
      <c r="M816" s="31"/>
      <c r="N816" s="31"/>
      <c r="O816" s="31"/>
    </row>
    <row r="817" spans="1:15" outlineLevel="2">
      <c r="A817" s="19">
        <v>1183</v>
      </c>
      <c r="B817" s="71">
        <v>32012</v>
      </c>
      <c r="C817" s="332" t="s">
        <v>905</v>
      </c>
      <c r="D817" s="73"/>
      <c r="E817" s="73"/>
      <c r="F817" s="213"/>
      <c r="G817" s="213"/>
      <c r="H817" s="213"/>
      <c r="I817" s="31"/>
      <c r="J817" s="31"/>
      <c r="K817" s="31"/>
      <c r="L817" s="31"/>
      <c r="M817" s="31"/>
      <c r="N817" s="31"/>
      <c r="O817" s="31"/>
    </row>
    <row r="818" spans="1:15" ht="27" outlineLevel="2">
      <c r="A818" s="19">
        <v>1183</v>
      </c>
      <c r="B818" s="71">
        <v>32013</v>
      </c>
      <c r="C818" s="332" t="s">
        <v>906</v>
      </c>
      <c r="D818" s="25"/>
      <c r="E818" s="25"/>
      <c r="F818" s="193"/>
      <c r="G818" s="193"/>
      <c r="H818" s="193"/>
      <c r="I818" s="74"/>
      <c r="J818" s="74"/>
      <c r="K818" s="74"/>
      <c r="L818" s="74"/>
      <c r="M818" s="74"/>
      <c r="N818" s="74"/>
      <c r="O818" s="74"/>
    </row>
    <row r="819" spans="1:15" outlineLevel="2">
      <c r="A819" s="38">
        <v>1189</v>
      </c>
      <c r="B819" s="23"/>
      <c r="C819" s="341" t="s">
        <v>399</v>
      </c>
      <c r="D819" s="50">
        <f>SUM(D820:D823)</f>
        <v>0</v>
      </c>
      <c r="E819" s="50">
        <f>SUM(E820:E823)</f>
        <v>0</v>
      </c>
      <c r="F819" s="215">
        <f t="shared" ref="F819:H819" si="165">SUM(F820:F823)</f>
        <v>0</v>
      </c>
      <c r="G819" s="215">
        <f t="shared" si="165"/>
        <v>0</v>
      </c>
      <c r="H819" s="215">
        <f t="shared" si="165"/>
        <v>0</v>
      </c>
      <c r="I819" s="50"/>
      <c r="J819" s="50"/>
      <c r="K819" s="50"/>
      <c r="L819" s="50"/>
      <c r="M819" s="50"/>
      <c r="N819" s="50"/>
      <c r="O819" s="50"/>
    </row>
    <row r="820" spans="1:15" ht="27" outlineLevel="2">
      <c r="A820" s="71">
        <v>1189</v>
      </c>
      <c r="B820" s="71">
        <v>11001</v>
      </c>
      <c r="C820" s="332" t="s">
        <v>400</v>
      </c>
      <c r="D820" s="25"/>
      <c r="E820" s="25"/>
      <c r="F820" s="202"/>
      <c r="G820" s="185"/>
      <c r="H820" s="186"/>
      <c r="I820" s="25"/>
      <c r="J820" s="25"/>
      <c r="K820" s="25"/>
      <c r="L820" s="25"/>
      <c r="M820" s="25"/>
      <c r="N820" s="25"/>
      <c r="O820" s="25"/>
    </row>
    <row r="821" spans="1:15" ht="27" outlineLevel="2">
      <c r="A821" s="71">
        <v>1189</v>
      </c>
      <c r="B821" s="71">
        <v>11002</v>
      </c>
      <c r="C821" s="332" t="s">
        <v>401</v>
      </c>
      <c r="D821" s="25"/>
      <c r="E821" s="25"/>
      <c r="F821" s="185"/>
      <c r="G821" s="186"/>
      <c r="H821" s="186"/>
      <c r="I821" s="25"/>
      <c r="J821" s="25"/>
      <c r="K821" s="25"/>
      <c r="L821" s="25"/>
      <c r="M821" s="25"/>
      <c r="N821" s="25"/>
      <c r="O821" s="25"/>
    </row>
    <row r="822" spans="1:15" ht="40.5" outlineLevel="2">
      <c r="A822" s="71">
        <v>1189</v>
      </c>
      <c r="B822" s="71">
        <v>12003</v>
      </c>
      <c r="C822" s="332" t="s">
        <v>907</v>
      </c>
      <c r="D822" s="25"/>
      <c r="E822" s="25"/>
      <c r="F822" s="201"/>
      <c r="G822" s="186"/>
      <c r="H822" s="186"/>
      <c r="I822" s="25"/>
      <c r="J822" s="25"/>
      <c r="K822" s="25"/>
      <c r="L822" s="25"/>
      <c r="M822" s="25"/>
      <c r="N822" s="25"/>
      <c r="O822" s="25"/>
    </row>
    <row r="823" spans="1:15" ht="40.5" outlineLevel="2">
      <c r="A823" s="71">
        <v>1189</v>
      </c>
      <c r="B823" s="71">
        <v>12001</v>
      </c>
      <c r="C823" s="332" t="s">
        <v>402</v>
      </c>
      <c r="D823" s="25"/>
      <c r="E823" s="25"/>
      <c r="F823" s="201"/>
      <c r="G823" s="186"/>
      <c r="H823" s="186"/>
      <c r="I823" s="25"/>
      <c r="J823" s="25"/>
      <c r="K823" s="25"/>
      <c r="L823" s="25"/>
      <c r="M823" s="25"/>
      <c r="N823" s="25"/>
      <c r="O823" s="25"/>
    </row>
    <row r="824" spans="1:15" outlineLevel="1" collapsed="1">
      <c r="A824" s="19">
        <v>1192</v>
      </c>
      <c r="B824" s="23"/>
      <c r="C824" s="341" t="s">
        <v>908</v>
      </c>
      <c r="D824" s="21">
        <f>SUM(D825:D839)</f>
        <v>0</v>
      </c>
      <c r="E824" s="21">
        <f>SUM(E825:E839)</f>
        <v>0</v>
      </c>
      <c r="F824" s="184">
        <f t="shared" ref="F824:H824" si="166">SUM(F825:F839)</f>
        <v>0</v>
      </c>
      <c r="G824" s="184">
        <f t="shared" si="166"/>
        <v>0</v>
      </c>
      <c r="H824" s="184">
        <f t="shared" si="166"/>
        <v>0</v>
      </c>
      <c r="I824" s="21">
        <f>SUM(I825:I839)</f>
        <v>0</v>
      </c>
      <c r="J824" s="21">
        <f>SUM(J825:J839)</f>
        <v>0</v>
      </c>
      <c r="K824" s="21">
        <f>SUM(K825:K839)</f>
        <v>0</v>
      </c>
      <c r="L824" s="21">
        <f>SUM(L825:L839)</f>
        <v>0</v>
      </c>
      <c r="M824" s="21"/>
      <c r="N824" s="21"/>
      <c r="O824" s="21"/>
    </row>
    <row r="825" spans="1:15" ht="27" outlineLevel="2">
      <c r="A825" s="71">
        <v>1192</v>
      </c>
      <c r="B825" s="71">
        <v>11001</v>
      </c>
      <c r="C825" s="332" t="s">
        <v>909</v>
      </c>
      <c r="D825" s="25"/>
      <c r="E825" s="25"/>
      <c r="F825" s="186"/>
      <c r="G825" s="186"/>
      <c r="H825" s="186"/>
      <c r="I825" s="25"/>
      <c r="J825" s="25"/>
      <c r="K825" s="25"/>
      <c r="L825" s="25"/>
      <c r="M825" s="25"/>
      <c r="N825" s="25"/>
      <c r="O825" s="25"/>
    </row>
    <row r="826" spans="1:15" ht="27" outlineLevel="2">
      <c r="A826" s="71">
        <v>1192</v>
      </c>
      <c r="B826" s="71">
        <v>11003</v>
      </c>
      <c r="C826" s="332" t="s">
        <v>763</v>
      </c>
      <c r="D826" s="25"/>
      <c r="E826" s="25"/>
      <c r="F826" s="186"/>
      <c r="G826" s="186"/>
      <c r="H826" s="186"/>
      <c r="I826" s="25"/>
      <c r="J826" s="25"/>
      <c r="K826" s="25"/>
      <c r="L826" s="25"/>
      <c r="M826" s="25"/>
      <c r="N826" s="25"/>
      <c r="O826" s="25"/>
    </row>
    <row r="827" spans="1:15" outlineLevel="2">
      <c r="A827" s="71">
        <v>1192</v>
      </c>
      <c r="B827" s="71">
        <v>11004</v>
      </c>
      <c r="C827" s="332" t="s">
        <v>910</v>
      </c>
      <c r="D827" s="25"/>
      <c r="E827" s="25"/>
      <c r="F827" s="186"/>
      <c r="G827" s="186"/>
      <c r="H827" s="186"/>
      <c r="I827" s="25"/>
      <c r="J827" s="25"/>
      <c r="K827" s="25"/>
      <c r="L827" s="25"/>
      <c r="M827" s="25"/>
      <c r="N827" s="25"/>
      <c r="O827" s="25"/>
    </row>
    <row r="828" spans="1:15" outlineLevel="2">
      <c r="A828" s="71">
        <v>1192</v>
      </c>
      <c r="B828" s="71">
        <v>11005</v>
      </c>
      <c r="C828" s="332" t="s">
        <v>860</v>
      </c>
      <c r="D828" s="25"/>
      <c r="E828" s="25"/>
      <c r="F828" s="186"/>
      <c r="G828" s="186"/>
      <c r="H828" s="186"/>
      <c r="I828" s="25"/>
      <c r="J828" s="25"/>
      <c r="K828" s="25"/>
      <c r="L828" s="25"/>
      <c r="M828" s="25"/>
      <c r="N828" s="25"/>
      <c r="O828" s="25"/>
    </row>
    <row r="829" spans="1:15" outlineLevel="2">
      <c r="A829" s="71">
        <v>1192</v>
      </c>
      <c r="B829" s="71">
        <v>11006</v>
      </c>
      <c r="C829" s="332" t="s">
        <v>911</v>
      </c>
      <c r="D829" s="25"/>
      <c r="E829" s="25"/>
      <c r="F829" s="186"/>
      <c r="G829" s="186"/>
      <c r="H829" s="186"/>
      <c r="I829" s="25"/>
      <c r="J829" s="25"/>
      <c r="K829" s="25"/>
      <c r="L829" s="25"/>
      <c r="M829" s="25"/>
      <c r="N829" s="25"/>
      <c r="O829" s="25"/>
    </row>
    <row r="830" spans="1:15" ht="27" outlineLevel="2">
      <c r="A830" s="71">
        <v>1192</v>
      </c>
      <c r="B830" s="71">
        <v>11010</v>
      </c>
      <c r="C830" s="332" t="s">
        <v>912</v>
      </c>
      <c r="D830" s="25"/>
      <c r="E830" s="25"/>
      <c r="F830" s="203"/>
      <c r="G830" s="186"/>
      <c r="H830" s="186"/>
      <c r="I830" s="25"/>
      <c r="J830" s="25"/>
      <c r="K830" s="25"/>
      <c r="L830" s="25"/>
      <c r="M830" s="25"/>
      <c r="N830" s="25"/>
      <c r="O830" s="25"/>
    </row>
    <row r="831" spans="1:15" ht="40.5" outlineLevel="2">
      <c r="A831" s="71">
        <v>1192</v>
      </c>
      <c r="B831" s="71">
        <v>11018</v>
      </c>
      <c r="C831" s="332" t="s">
        <v>913</v>
      </c>
      <c r="D831" s="25"/>
      <c r="E831" s="25"/>
      <c r="F831" s="203"/>
      <c r="G831" s="186"/>
      <c r="H831" s="186"/>
      <c r="I831" s="25"/>
      <c r="J831" s="25"/>
      <c r="K831" s="25"/>
      <c r="L831" s="25"/>
      <c r="M831" s="25"/>
      <c r="N831" s="25"/>
      <c r="O831" s="25"/>
    </row>
    <row r="832" spans="1:15" ht="54" outlineLevel="2">
      <c r="A832" s="71">
        <v>1192</v>
      </c>
      <c r="B832" s="71">
        <v>11020</v>
      </c>
      <c r="C832" s="332" t="s">
        <v>914</v>
      </c>
      <c r="D832" s="25"/>
      <c r="E832" s="25"/>
      <c r="F832" s="203"/>
      <c r="G832" s="186"/>
      <c r="H832" s="186"/>
      <c r="I832" s="25"/>
      <c r="J832" s="25"/>
      <c r="K832" s="25"/>
      <c r="L832" s="25"/>
      <c r="M832" s="25"/>
      <c r="N832" s="25"/>
      <c r="O832" s="25"/>
    </row>
    <row r="833" spans="1:15" ht="40.5" outlineLevel="2">
      <c r="A833" s="71">
        <v>1192</v>
      </c>
      <c r="B833" s="71">
        <v>11022</v>
      </c>
      <c r="C833" s="332" t="s">
        <v>915</v>
      </c>
      <c r="D833" s="25"/>
      <c r="E833" s="25"/>
      <c r="F833" s="203"/>
      <c r="G833" s="186"/>
      <c r="H833" s="186"/>
      <c r="I833" s="25"/>
      <c r="J833" s="25"/>
      <c r="K833" s="25"/>
      <c r="L833" s="25"/>
      <c r="M833" s="25"/>
      <c r="N833" s="25"/>
      <c r="O833" s="25"/>
    </row>
    <row r="834" spans="1:15" ht="27" outlineLevel="2">
      <c r="A834" s="71">
        <v>1192</v>
      </c>
      <c r="B834" s="71">
        <v>11023</v>
      </c>
      <c r="C834" s="332" t="s">
        <v>916</v>
      </c>
      <c r="D834" s="25"/>
      <c r="E834" s="25"/>
      <c r="F834" s="203"/>
      <c r="G834" s="185"/>
      <c r="H834" s="186"/>
      <c r="I834" s="25"/>
      <c r="J834" s="25"/>
      <c r="K834" s="25"/>
      <c r="L834" s="25"/>
      <c r="M834" s="25"/>
      <c r="N834" s="25"/>
      <c r="O834" s="25"/>
    </row>
    <row r="835" spans="1:15" ht="54" outlineLevel="2">
      <c r="A835" s="71">
        <v>1192</v>
      </c>
      <c r="B835" s="71">
        <v>32003</v>
      </c>
      <c r="C835" s="332" t="s">
        <v>917</v>
      </c>
      <c r="D835" s="25"/>
      <c r="E835" s="25"/>
      <c r="F835" s="203"/>
      <c r="G835" s="186"/>
      <c r="H835" s="186"/>
      <c r="I835" s="25"/>
      <c r="J835" s="25"/>
      <c r="K835" s="25"/>
      <c r="L835" s="25"/>
      <c r="M835" s="25"/>
      <c r="N835" s="25"/>
      <c r="O835" s="25"/>
    </row>
    <row r="836" spans="1:15" ht="27" outlineLevel="2">
      <c r="A836" s="71">
        <v>1192</v>
      </c>
      <c r="B836" s="71">
        <v>11024</v>
      </c>
      <c r="C836" s="332" t="s">
        <v>918</v>
      </c>
      <c r="D836" s="25"/>
      <c r="E836" s="25"/>
      <c r="F836" s="203"/>
      <c r="G836" s="186"/>
      <c r="H836" s="186"/>
      <c r="I836" s="25"/>
      <c r="J836" s="25"/>
      <c r="K836" s="25"/>
      <c r="L836" s="25"/>
      <c r="M836" s="25"/>
      <c r="N836" s="25"/>
      <c r="O836" s="25"/>
    </row>
    <row r="837" spans="1:15" outlineLevel="2">
      <c r="A837" s="71">
        <v>1192</v>
      </c>
      <c r="B837" s="71">
        <v>32007</v>
      </c>
      <c r="C837" s="332" t="s">
        <v>919</v>
      </c>
      <c r="D837" s="25"/>
      <c r="E837" s="25"/>
      <c r="F837" s="203"/>
      <c r="G837" s="186"/>
      <c r="H837" s="186"/>
      <c r="I837" s="25"/>
      <c r="J837" s="25"/>
      <c r="K837" s="25"/>
      <c r="L837" s="25"/>
      <c r="M837" s="25"/>
      <c r="N837" s="25"/>
      <c r="O837" s="25"/>
    </row>
    <row r="838" spans="1:15" ht="40.5" outlineLevel="2">
      <c r="A838" s="71">
        <v>1192</v>
      </c>
      <c r="B838" s="71">
        <v>12004</v>
      </c>
      <c r="C838" s="332" t="s">
        <v>827</v>
      </c>
      <c r="D838" s="25"/>
      <c r="E838" s="25"/>
      <c r="F838" s="203"/>
      <c r="G838" s="186"/>
      <c r="H838" s="186"/>
      <c r="I838" s="25"/>
      <c r="J838" s="25"/>
      <c r="K838" s="25"/>
      <c r="L838" s="25"/>
      <c r="M838" s="25"/>
      <c r="N838" s="25"/>
      <c r="O838" s="25"/>
    </row>
    <row r="839" spans="1:15" ht="40.5" outlineLevel="2">
      <c r="A839" s="71">
        <v>1192</v>
      </c>
      <c r="B839" s="71">
        <v>32006</v>
      </c>
      <c r="C839" s="332" t="s">
        <v>920</v>
      </c>
      <c r="D839" s="25"/>
      <c r="E839" s="25"/>
      <c r="F839" s="202"/>
      <c r="G839" s="185"/>
      <c r="H839" s="186"/>
      <c r="I839" s="25"/>
      <c r="J839" s="25"/>
      <c r="K839" s="25"/>
      <c r="L839" s="25"/>
      <c r="M839" s="25"/>
      <c r="N839" s="25"/>
      <c r="O839" s="25"/>
    </row>
    <row r="840" spans="1:15" s="227" customFormat="1" outlineLevel="1">
      <c r="A840" s="19">
        <v>1193</v>
      </c>
      <c r="B840" s="23"/>
      <c r="C840" s="341" t="s">
        <v>921</v>
      </c>
      <c r="D840" s="21">
        <f>SUM(D841:D845)</f>
        <v>0</v>
      </c>
      <c r="E840" s="21">
        <f>SUM(E841:E845)</f>
        <v>0</v>
      </c>
      <c r="F840" s="184">
        <f t="shared" ref="F840:H840" si="167">SUM(F841:F845)</f>
        <v>0</v>
      </c>
      <c r="G840" s="184">
        <f t="shared" si="167"/>
        <v>0</v>
      </c>
      <c r="H840" s="184">
        <f t="shared" si="167"/>
        <v>0</v>
      </c>
      <c r="I840" s="21">
        <f>SUM(I841:I845)</f>
        <v>0</v>
      </c>
      <c r="J840" s="21">
        <f>SUM(J841:J845)</f>
        <v>0</v>
      </c>
      <c r="K840" s="21">
        <f>SUM(K841:K845)</f>
        <v>0</v>
      </c>
      <c r="L840" s="21">
        <f>SUM(L841:L845)</f>
        <v>0</v>
      </c>
      <c r="M840" s="21"/>
      <c r="N840" s="21"/>
      <c r="O840" s="21"/>
    </row>
    <row r="841" spans="1:15" s="227" customFormat="1" ht="40.5" outlineLevel="2">
      <c r="A841" s="71">
        <v>1193</v>
      </c>
      <c r="B841" s="71">
        <v>11001</v>
      </c>
      <c r="C841" s="332" t="s">
        <v>922</v>
      </c>
      <c r="D841" s="25"/>
      <c r="E841" s="25"/>
      <c r="F841" s="186"/>
      <c r="G841" s="186"/>
      <c r="H841" s="186"/>
      <c r="I841" s="25"/>
      <c r="J841" s="25"/>
      <c r="K841" s="25"/>
      <c r="L841" s="25"/>
      <c r="M841" s="25"/>
      <c r="N841" s="25"/>
      <c r="O841" s="25"/>
    </row>
    <row r="842" spans="1:15" s="227" customFormat="1" ht="27" outlineLevel="2">
      <c r="A842" s="71">
        <v>1193</v>
      </c>
      <c r="B842" s="71">
        <v>11002</v>
      </c>
      <c r="C842" s="332" t="s">
        <v>923</v>
      </c>
      <c r="D842" s="25"/>
      <c r="E842" s="25"/>
      <c r="F842" s="186"/>
      <c r="G842" s="186"/>
      <c r="H842" s="186"/>
      <c r="I842" s="25"/>
      <c r="J842" s="25"/>
      <c r="K842" s="25"/>
      <c r="L842" s="25"/>
      <c r="M842" s="25"/>
      <c r="N842" s="25"/>
      <c r="O842" s="25"/>
    </row>
    <row r="843" spans="1:15" s="227" customFormat="1" ht="54" outlineLevel="2">
      <c r="A843" s="71">
        <v>1193</v>
      </c>
      <c r="B843" s="71">
        <v>11003</v>
      </c>
      <c r="C843" s="332" t="s">
        <v>924</v>
      </c>
      <c r="D843" s="25"/>
      <c r="E843" s="25"/>
      <c r="F843" s="185"/>
      <c r="G843" s="186"/>
      <c r="H843" s="186"/>
      <c r="I843" s="25"/>
      <c r="J843" s="25"/>
      <c r="K843" s="25"/>
      <c r="L843" s="25"/>
      <c r="M843" s="25"/>
      <c r="N843" s="25"/>
      <c r="O843" s="25"/>
    </row>
    <row r="844" spans="1:15" s="227" customFormat="1" ht="67.5" outlineLevel="2">
      <c r="A844" s="71">
        <v>1193</v>
      </c>
      <c r="B844" s="331">
        <v>12018</v>
      </c>
      <c r="C844" s="332" t="s">
        <v>925</v>
      </c>
      <c r="D844" s="25"/>
      <c r="E844" s="25"/>
      <c r="F844" s="186"/>
      <c r="G844" s="186"/>
      <c r="H844" s="186"/>
      <c r="I844" s="25"/>
      <c r="J844" s="25"/>
      <c r="K844" s="25"/>
      <c r="L844" s="25"/>
      <c r="M844" s="25"/>
      <c r="N844" s="25"/>
      <c r="O844" s="25"/>
    </row>
    <row r="845" spans="1:15" s="227" customFormat="1" ht="40.5" outlineLevel="2">
      <c r="A845" s="71">
        <v>1193</v>
      </c>
      <c r="B845" s="71">
        <v>31001</v>
      </c>
      <c r="C845" s="332" t="s">
        <v>926</v>
      </c>
      <c r="D845" s="25"/>
      <c r="E845" s="25"/>
      <c r="F845" s="185"/>
      <c r="G845" s="186"/>
      <c r="H845" s="186"/>
      <c r="I845" s="25"/>
      <c r="J845" s="25"/>
      <c r="K845" s="25"/>
      <c r="L845" s="25"/>
      <c r="M845" s="25"/>
      <c r="N845" s="25"/>
      <c r="O845" s="25"/>
    </row>
    <row r="846" spans="1:15" s="227" customFormat="1" outlineLevel="1">
      <c r="A846" s="19">
        <v>1196</v>
      </c>
      <c r="B846" s="23"/>
      <c r="C846" s="341" t="s">
        <v>927</v>
      </c>
      <c r="D846" s="21">
        <f>SUM(D847:D849)</f>
        <v>0</v>
      </c>
      <c r="E846" s="21">
        <f>SUM(E847:E849)</f>
        <v>0</v>
      </c>
      <c r="F846" s="184">
        <f t="shared" ref="F846:H846" si="168">SUM(F847:F849)</f>
        <v>0</v>
      </c>
      <c r="G846" s="184">
        <f t="shared" si="168"/>
        <v>0</v>
      </c>
      <c r="H846" s="184">
        <f t="shared" si="168"/>
        <v>0</v>
      </c>
      <c r="I846" s="21">
        <f>SUM(I847:I849)</f>
        <v>0</v>
      </c>
      <c r="J846" s="21">
        <f>SUM(J847:J849)</f>
        <v>0</v>
      </c>
      <c r="K846" s="21">
        <f>SUM(K847:K849)</f>
        <v>0</v>
      </c>
      <c r="L846" s="21">
        <f>SUM(L847:L849)</f>
        <v>0</v>
      </c>
      <c r="M846" s="21"/>
      <c r="N846" s="21"/>
      <c r="O846" s="21"/>
    </row>
    <row r="847" spans="1:15" s="227" customFormat="1" outlineLevel="2">
      <c r="A847" s="71">
        <v>1196</v>
      </c>
      <c r="B847" s="71">
        <v>11001</v>
      </c>
      <c r="C847" s="332" t="s">
        <v>928</v>
      </c>
      <c r="D847" s="25"/>
      <c r="E847" s="25"/>
      <c r="F847" s="186"/>
      <c r="G847" s="186"/>
      <c r="H847" s="186"/>
      <c r="I847" s="25"/>
      <c r="J847" s="25"/>
      <c r="K847" s="25"/>
      <c r="L847" s="25"/>
      <c r="M847" s="25"/>
      <c r="N847" s="25"/>
      <c r="O847" s="25"/>
    </row>
    <row r="848" spans="1:15" s="227" customFormat="1" outlineLevel="2">
      <c r="A848" s="71">
        <v>1196</v>
      </c>
      <c r="B848" s="71">
        <v>11002</v>
      </c>
      <c r="C848" s="337" t="s">
        <v>929</v>
      </c>
      <c r="D848" s="83"/>
      <c r="E848" s="25"/>
      <c r="F848" s="186"/>
      <c r="G848" s="186"/>
      <c r="H848" s="186"/>
      <c r="I848" s="25"/>
      <c r="J848" s="25"/>
      <c r="K848" s="25"/>
      <c r="L848" s="25"/>
      <c r="M848" s="25"/>
      <c r="N848" s="25"/>
      <c r="O848" s="25"/>
    </row>
    <row r="849" spans="1:15" s="227" customFormat="1" ht="27" outlineLevel="2">
      <c r="A849" s="71">
        <v>1196</v>
      </c>
      <c r="B849" s="71">
        <v>12001</v>
      </c>
      <c r="C849" s="332" t="s">
        <v>930</v>
      </c>
      <c r="D849" s="25"/>
      <c r="E849" s="25"/>
      <c r="F849" s="185"/>
      <c r="G849" s="186"/>
      <c r="H849" s="186"/>
      <c r="I849" s="25"/>
      <c r="J849" s="25"/>
      <c r="K849" s="25"/>
      <c r="L849" s="25"/>
      <c r="M849" s="25"/>
      <c r="N849" s="25"/>
      <c r="O849" s="25"/>
    </row>
    <row r="850" spans="1:15" s="227" customFormat="1" outlineLevel="1">
      <c r="A850" s="19">
        <v>1198</v>
      </c>
      <c r="B850" s="23"/>
      <c r="C850" s="341" t="s">
        <v>931</v>
      </c>
      <c r="D850" s="21">
        <f>SUM(D851:D859)</f>
        <v>0</v>
      </c>
      <c r="E850" s="21">
        <f>SUM(E851:E859)</f>
        <v>0</v>
      </c>
      <c r="F850" s="184">
        <f t="shared" ref="F850:H850" si="169">SUM(F851:F859)</f>
        <v>0</v>
      </c>
      <c r="G850" s="184">
        <f t="shared" si="169"/>
        <v>0</v>
      </c>
      <c r="H850" s="184">
        <f t="shared" si="169"/>
        <v>0</v>
      </c>
      <c r="I850" s="21">
        <f t="shared" ref="I850:K850" si="170">SUM(I851:I859)</f>
        <v>0</v>
      </c>
      <c r="J850" s="21">
        <f t="shared" si="170"/>
        <v>0</v>
      </c>
      <c r="K850" s="21">
        <f t="shared" si="170"/>
        <v>0</v>
      </c>
      <c r="L850" s="21">
        <f t="shared" ref="L850" si="171">SUM(L851:L859)</f>
        <v>0</v>
      </c>
      <c r="M850" s="21"/>
      <c r="N850" s="21"/>
      <c r="O850" s="21"/>
    </row>
    <row r="851" spans="1:15" s="227" customFormat="1" ht="27" outlineLevel="2">
      <c r="A851" s="71">
        <v>1198</v>
      </c>
      <c r="B851" s="71">
        <v>11001</v>
      </c>
      <c r="C851" s="332" t="s">
        <v>932</v>
      </c>
      <c r="D851" s="25"/>
      <c r="E851" s="25"/>
      <c r="F851" s="186"/>
      <c r="G851" s="186"/>
      <c r="H851" s="186"/>
      <c r="I851" s="25"/>
      <c r="J851" s="25"/>
      <c r="K851" s="25"/>
      <c r="L851" s="25"/>
      <c r="M851" s="25"/>
      <c r="N851" s="25"/>
      <c r="O851" s="25"/>
    </row>
    <row r="852" spans="1:15" s="227" customFormat="1" ht="27" outlineLevel="2">
      <c r="A852" s="71">
        <v>1198</v>
      </c>
      <c r="B852" s="71">
        <v>11002</v>
      </c>
      <c r="C852" s="332" t="s">
        <v>933</v>
      </c>
      <c r="D852" s="25"/>
      <c r="E852" s="25"/>
      <c r="F852" s="185"/>
      <c r="G852" s="186"/>
      <c r="H852" s="186"/>
      <c r="I852" s="25"/>
      <c r="J852" s="25"/>
      <c r="K852" s="25"/>
      <c r="L852" s="25"/>
      <c r="M852" s="25"/>
      <c r="N852" s="25"/>
      <c r="O852" s="25"/>
    </row>
    <row r="853" spans="1:15" s="227" customFormat="1" ht="27" outlineLevel="2">
      <c r="A853" s="71">
        <v>1198</v>
      </c>
      <c r="B853" s="71">
        <v>11003</v>
      </c>
      <c r="C853" s="332" t="s">
        <v>934</v>
      </c>
      <c r="D853" s="25"/>
      <c r="E853" s="25"/>
      <c r="F853" s="186"/>
      <c r="G853" s="186"/>
      <c r="H853" s="186"/>
      <c r="I853" s="25"/>
      <c r="J853" s="25"/>
      <c r="K853" s="25"/>
      <c r="L853" s="25"/>
      <c r="M853" s="25"/>
      <c r="N853" s="25"/>
      <c r="O853" s="25"/>
    </row>
    <row r="854" spans="1:15" s="227" customFormat="1" ht="27" outlineLevel="2">
      <c r="A854" s="71">
        <v>1198</v>
      </c>
      <c r="B854" s="71">
        <v>11004</v>
      </c>
      <c r="C854" s="332" t="s">
        <v>935</v>
      </c>
      <c r="D854" s="25"/>
      <c r="E854" s="25"/>
      <c r="F854" s="186"/>
      <c r="G854" s="186"/>
      <c r="H854" s="186"/>
      <c r="I854" s="25"/>
      <c r="J854" s="25"/>
      <c r="K854" s="25"/>
      <c r="L854" s="25"/>
      <c r="M854" s="25"/>
      <c r="N854" s="25"/>
      <c r="O854" s="25"/>
    </row>
    <row r="855" spans="1:15" s="227" customFormat="1" outlineLevel="2">
      <c r="A855" s="71">
        <v>1198</v>
      </c>
      <c r="B855" s="71">
        <v>11005</v>
      </c>
      <c r="C855" s="332" t="s">
        <v>936</v>
      </c>
      <c r="D855" s="25"/>
      <c r="E855" s="25"/>
      <c r="F855" s="186"/>
      <c r="G855" s="186"/>
      <c r="H855" s="186"/>
      <c r="I855" s="25"/>
      <c r="J855" s="25"/>
      <c r="K855" s="25"/>
      <c r="L855" s="25"/>
      <c r="M855" s="25"/>
      <c r="N855" s="25"/>
      <c r="O855" s="25"/>
    </row>
    <row r="856" spans="1:15" s="227" customFormat="1" outlineLevel="2">
      <c r="A856" s="71">
        <v>1198</v>
      </c>
      <c r="B856" s="71">
        <v>11006</v>
      </c>
      <c r="C856" s="332" t="s">
        <v>839</v>
      </c>
      <c r="D856" s="25"/>
      <c r="E856" s="25"/>
      <c r="F856" s="186"/>
      <c r="G856" s="186"/>
      <c r="H856" s="186"/>
      <c r="I856" s="25"/>
      <c r="J856" s="25"/>
      <c r="K856" s="25"/>
      <c r="L856" s="25"/>
      <c r="M856" s="25"/>
      <c r="N856" s="25"/>
      <c r="O856" s="25"/>
    </row>
    <row r="857" spans="1:15" s="227" customFormat="1" outlineLevel="2">
      <c r="A857" s="71">
        <v>1198</v>
      </c>
      <c r="B857" s="71">
        <v>11007</v>
      </c>
      <c r="C857" s="332" t="s">
        <v>840</v>
      </c>
      <c r="D857" s="25"/>
      <c r="E857" s="25"/>
      <c r="F857" s="186"/>
      <c r="G857" s="186"/>
      <c r="H857" s="186"/>
      <c r="I857" s="25"/>
      <c r="J857" s="25"/>
      <c r="K857" s="25"/>
      <c r="L857" s="25"/>
      <c r="M857" s="25"/>
      <c r="N857" s="25"/>
      <c r="O857" s="25"/>
    </row>
    <row r="858" spans="1:15" s="227" customFormat="1" outlineLevel="2">
      <c r="A858" s="71">
        <v>1198</v>
      </c>
      <c r="B858" s="71">
        <v>11008</v>
      </c>
      <c r="C858" s="332" t="s">
        <v>937</v>
      </c>
      <c r="D858" s="25"/>
      <c r="E858" s="25"/>
      <c r="F858" s="186"/>
      <c r="G858" s="186"/>
      <c r="H858" s="186"/>
      <c r="I858" s="25"/>
      <c r="J858" s="25"/>
      <c r="K858" s="25"/>
      <c r="L858" s="25"/>
      <c r="M858" s="25"/>
      <c r="N858" s="25"/>
      <c r="O858" s="25"/>
    </row>
    <row r="859" spans="1:15" s="227" customFormat="1" outlineLevel="2">
      <c r="A859" s="71">
        <v>1198</v>
      </c>
      <c r="B859" s="71">
        <v>11009</v>
      </c>
      <c r="C859" s="332" t="s">
        <v>938</v>
      </c>
      <c r="D859" s="25"/>
      <c r="E859" s="25"/>
      <c r="F859" s="185"/>
      <c r="G859" s="186"/>
      <c r="H859" s="185"/>
      <c r="I859" s="25"/>
      <c r="J859" s="25"/>
      <c r="K859" s="25"/>
      <c r="L859" s="25"/>
      <c r="M859" s="25"/>
      <c r="N859" s="25"/>
      <c r="O859" s="25"/>
    </row>
    <row r="860" spans="1:15" s="227" customFormat="1" ht="27" outlineLevel="1">
      <c r="A860" s="19">
        <v>1215</v>
      </c>
      <c r="B860" s="23"/>
      <c r="C860" s="341" t="s">
        <v>939</v>
      </c>
      <c r="D860" s="21">
        <f>SUM(D861:D871)</f>
        <v>0</v>
      </c>
      <c r="E860" s="21">
        <f>SUM(E861:E871)</f>
        <v>0</v>
      </c>
      <c r="F860" s="184">
        <f t="shared" ref="F860:H860" si="172">SUM(F861:F871)</f>
        <v>0</v>
      </c>
      <c r="G860" s="184">
        <f t="shared" si="172"/>
        <v>0</v>
      </c>
      <c r="H860" s="184">
        <f t="shared" si="172"/>
        <v>0</v>
      </c>
      <c r="I860" s="21">
        <f>SUM(I861:I871)</f>
        <v>0</v>
      </c>
      <c r="J860" s="21">
        <f>SUM(J861:J871)</f>
        <v>0</v>
      </c>
      <c r="K860" s="21">
        <f>SUM(K861:K871)</f>
        <v>0</v>
      </c>
      <c r="L860" s="21">
        <f>SUM(L861:L871)</f>
        <v>0</v>
      </c>
      <c r="M860" s="21"/>
      <c r="N860" s="21"/>
      <c r="O860" s="21"/>
    </row>
    <row r="861" spans="1:15" s="227" customFormat="1" outlineLevel="2">
      <c r="A861" s="71">
        <v>1215</v>
      </c>
      <c r="B861" s="71">
        <v>11001</v>
      </c>
      <c r="C861" s="332" t="s">
        <v>940</v>
      </c>
      <c r="D861" s="25"/>
      <c r="E861" s="25"/>
      <c r="F861" s="186"/>
      <c r="G861" s="186"/>
      <c r="H861" s="186"/>
      <c r="I861" s="25"/>
      <c r="J861" s="25"/>
      <c r="K861" s="25"/>
      <c r="L861" s="25"/>
      <c r="M861" s="25"/>
      <c r="N861" s="25"/>
      <c r="O861" s="25"/>
    </row>
    <row r="862" spans="1:15" s="227" customFormat="1" outlineLevel="2">
      <c r="A862" s="71">
        <v>1215</v>
      </c>
      <c r="B862" s="71">
        <v>11002</v>
      </c>
      <c r="C862" s="332" t="s">
        <v>941</v>
      </c>
      <c r="D862" s="25"/>
      <c r="E862" s="25"/>
      <c r="F862" s="186"/>
      <c r="G862" s="186"/>
      <c r="H862" s="186"/>
      <c r="I862" s="25"/>
      <c r="J862" s="25"/>
      <c r="K862" s="25"/>
      <c r="L862" s="25"/>
      <c r="M862" s="25"/>
      <c r="N862" s="25"/>
      <c r="O862" s="25"/>
    </row>
    <row r="863" spans="1:15" s="227" customFormat="1" ht="54" outlineLevel="2">
      <c r="A863" s="71">
        <v>1215</v>
      </c>
      <c r="B863" s="71">
        <v>11003</v>
      </c>
      <c r="C863" s="332" t="s">
        <v>942</v>
      </c>
      <c r="D863" s="25"/>
      <c r="E863" s="25"/>
      <c r="F863" s="186"/>
      <c r="G863" s="186"/>
      <c r="H863" s="186"/>
      <c r="I863" s="25"/>
      <c r="J863" s="25"/>
      <c r="K863" s="25"/>
      <c r="L863" s="25"/>
      <c r="M863" s="25"/>
      <c r="N863" s="25"/>
      <c r="O863" s="25"/>
    </row>
    <row r="864" spans="1:15" s="227" customFormat="1" ht="27" outlineLevel="2">
      <c r="A864" s="71">
        <v>1215</v>
      </c>
      <c r="B864" s="71">
        <v>12001</v>
      </c>
      <c r="C864" s="332" t="s">
        <v>943</v>
      </c>
      <c r="D864" s="25"/>
      <c r="E864" s="25"/>
      <c r="F864" s="186"/>
      <c r="G864" s="186"/>
      <c r="H864" s="186"/>
      <c r="I864" s="25"/>
      <c r="J864" s="25"/>
      <c r="K864" s="25"/>
      <c r="L864" s="25"/>
      <c r="M864" s="25"/>
      <c r="N864" s="25"/>
      <c r="O864" s="25"/>
    </row>
    <row r="865" spans="1:15" s="227" customFormat="1" ht="54" outlineLevel="2">
      <c r="A865" s="71">
        <v>1215</v>
      </c>
      <c r="B865" s="71">
        <v>12002</v>
      </c>
      <c r="C865" s="332" t="s">
        <v>944</v>
      </c>
      <c r="D865" s="25"/>
      <c r="E865" s="25"/>
      <c r="F865" s="186"/>
      <c r="G865" s="186"/>
      <c r="H865" s="186"/>
      <c r="I865" s="25"/>
      <c r="J865" s="25"/>
      <c r="K865" s="25"/>
      <c r="L865" s="25"/>
      <c r="M865" s="25"/>
      <c r="N865" s="25"/>
      <c r="O865" s="25"/>
    </row>
    <row r="866" spans="1:15" s="227" customFormat="1" ht="40.5" outlineLevel="2">
      <c r="A866" s="71">
        <v>1215</v>
      </c>
      <c r="B866" s="71">
        <v>12003</v>
      </c>
      <c r="C866" s="332" t="s">
        <v>945</v>
      </c>
      <c r="D866" s="25"/>
      <c r="E866" s="25"/>
      <c r="F866" s="186"/>
      <c r="G866" s="186"/>
      <c r="H866" s="186"/>
      <c r="I866" s="25"/>
      <c r="J866" s="25"/>
      <c r="K866" s="25"/>
      <c r="L866" s="25"/>
      <c r="M866" s="25"/>
      <c r="N866" s="25"/>
      <c r="O866" s="25"/>
    </row>
    <row r="867" spans="1:15" s="227" customFormat="1" ht="54" outlineLevel="2">
      <c r="A867" s="71">
        <v>1215</v>
      </c>
      <c r="B867" s="71">
        <v>12004</v>
      </c>
      <c r="C867" s="332" t="s">
        <v>946</v>
      </c>
      <c r="D867" s="25"/>
      <c r="E867" s="25"/>
      <c r="F867" s="186"/>
      <c r="G867" s="186"/>
      <c r="H867" s="186"/>
      <c r="I867" s="25"/>
      <c r="J867" s="25"/>
      <c r="K867" s="25"/>
      <c r="L867" s="25"/>
      <c r="M867" s="25"/>
      <c r="N867" s="25"/>
      <c r="O867" s="25"/>
    </row>
    <row r="868" spans="1:15" s="227" customFormat="1" ht="40.5" outlineLevel="2">
      <c r="A868" s="71">
        <v>1215</v>
      </c>
      <c r="B868" s="71">
        <v>12005</v>
      </c>
      <c r="C868" s="332" t="s">
        <v>947</v>
      </c>
      <c r="D868" s="25"/>
      <c r="E868" s="25"/>
      <c r="F868" s="186"/>
      <c r="G868" s="186"/>
      <c r="H868" s="186"/>
      <c r="I868" s="25"/>
      <c r="J868" s="25"/>
      <c r="K868" s="25"/>
      <c r="L868" s="25"/>
      <c r="M868" s="25"/>
      <c r="N868" s="25"/>
      <c r="O868" s="25"/>
    </row>
    <row r="869" spans="1:15" s="227" customFormat="1" ht="27" outlineLevel="2">
      <c r="A869" s="71">
        <v>1215</v>
      </c>
      <c r="B869" s="71">
        <v>12006</v>
      </c>
      <c r="C869" s="332" t="s">
        <v>948</v>
      </c>
      <c r="D869" s="25"/>
      <c r="E869" s="25"/>
      <c r="F869" s="186"/>
      <c r="G869" s="186"/>
      <c r="H869" s="186"/>
      <c r="I869" s="25"/>
      <c r="J869" s="25"/>
      <c r="K869" s="25"/>
      <c r="L869" s="25"/>
      <c r="M869" s="25"/>
      <c r="N869" s="25"/>
      <c r="O869" s="25"/>
    </row>
    <row r="870" spans="1:15" s="227" customFormat="1" outlineLevel="2">
      <c r="A870" s="71">
        <v>1215</v>
      </c>
      <c r="B870" s="71">
        <v>12007</v>
      </c>
      <c r="C870" s="332" t="s">
        <v>949</v>
      </c>
      <c r="D870" s="25"/>
      <c r="E870" s="25"/>
      <c r="F870" s="186"/>
      <c r="G870" s="186"/>
      <c r="H870" s="186"/>
      <c r="I870" s="25"/>
      <c r="J870" s="25"/>
      <c r="K870" s="25"/>
      <c r="L870" s="25"/>
      <c r="M870" s="25"/>
      <c r="N870" s="25"/>
      <c r="O870" s="25"/>
    </row>
    <row r="871" spans="1:15" s="227" customFormat="1" ht="27" outlineLevel="2">
      <c r="A871" s="71">
        <v>1215</v>
      </c>
      <c r="B871" s="71">
        <v>11005</v>
      </c>
      <c r="C871" s="332" t="s">
        <v>950</v>
      </c>
      <c r="D871" s="25">
        <v>0</v>
      </c>
      <c r="E871" s="25"/>
      <c r="F871" s="186"/>
      <c r="G871" s="186"/>
      <c r="H871" s="186"/>
      <c r="I871" s="25"/>
      <c r="J871" s="25"/>
      <c r="K871" s="25"/>
      <c r="L871" s="25"/>
      <c r="M871" s="25"/>
      <c r="N871" s="25"/>
      <c r="O871" s="25"/>
    </row>
    <row r="872" spans="1:15" s="227" customFormat="1" ht="27" outlineLevel="1" collapsed="1">
      <c r="A872" s="19">
        <v>1227</v>
      </c>
      <c r="B872" s="23"/>
      <c r="C872" s="341" t="s">
        <v>951</v>
      </c>
      <c r="D872" s="21">
        <f>SUM(D873:D875)</f>
        <v>0</v>
      </c>
      <c r="E872" s="21">
        <f>SUM(E873:E875)</f>
        <v>0</v>
      </c>
      <c r="F872" s="184">
        <f t="shared" ref="F872:H872" si="173">SUM(F873:F875)</f>
        <v>0</v>
      </c>
      <c r="G872" s="184">
        <f t="shared" si="173"/>
        <v>0</v>
      </c>
      <c r="H872" s="184">
        <f t="shared" si="173"/>
        <v>0</v>
      </c>
      <c r="I872" s="21">
        <f>SUM(I873:I875)</f>
        <v>0</v>
      </c>
      <c r="J872" s="21">
        <f>SUM(J873:J875)</f>
        <v>0</v>
      </c>
      <c r="K872" s="21">
        <f>SUM(K873:K875)</f>
        <v>0</v>
      </c>
      <c r="L872" s="21">
        <f>SUM(L873:L875)</f>
        <v>0</v>
      </c>
      <c r="M872" s="21"/>
      <c r="N872" s="21"/>
      <c r="O872" s="21"/>
    </row>
    <row r="873" spans="1:15" s="227" customFormat="1" outlineLevel="2">
      <c r="A873" s="71">
        <v>1227</v>
      </c>
      <c r="B873" s="71">
        <v>11001</v>
      </c>
      <c r="C873" s="332" t="s">
        <v>952</v>
      </c>
      <c r="D873" s="25"/>
      <c r="E873" s="25"/>
      <c r="F873" s="186"/>
      <c r="G873" s="186"/>
      <c r="H873" s="186"/>
      <c r="I873" s="25"/>
      <c r="J873" s="25"/>
      <c r="K873" s="25"/>
      <c r="L873" s="25"/>
      <c r="M873" s="25"/>
      <c r="N873" s="25"/>
      <c r="O873" s="25"/>
    </row>
    <row r="874" spans="1:15" s="227" customFormat="1" outlineLevel="2">
      <c r="A874" s="71">
        <v>1227</v>
      </c>
      <c r="B874" s="71">
        <v>11002</v>
      </c>
      <c r="C874" s="332" t="s">
        <v>953</v>
      </c>
      <c r="D874" s="25"/>
      <c r="E874" s="25"/>
      <c r="F874" s="186"/>
      <c r="G874" s="186"/>
      <c r="H874" s="186"/>
      <c r="I874" s="25"/>
      <c r="J874" s="25"/>
      <c r="K874" s="25"/>
      <c r="L874" s="25"/>
      <c r="M874" s="25"/>
      <c r="N874" s="25"/>
      <c r="O874" s="25"/>
    </row>
    <row r="875" spans="1:15" s="227" customFormat="1" ht="27" outlineLevel="2">
      <c r="A875" s="71">
        <v>1227</v>
      </c>
      <c r="B875" s="71">
        <v>11003</v>
      </c>
      <c r="C875" s="332" t="s">
        <v>954</v>
      </c>
      <c r="D875" s="25"/>
      <c r="E875" s="25"/>
      <c r="F875" s="186"/>
      <c r="G875" s="186"/>
      <c r="H875" s="186"/>
      <c r="I875" s="25"/>
      <c r="J875" s="25"/>
      <c r="K875" s="25"/>
      <c r="L875" s="25"/>
      <c r="M875" s="25"/>
      <c r="N875" s="25"/>
      <c r="O875" s="25"/>
    </row>
    <row r="876" spans="1:15" s="227" customFormat="1" ht="27" outlineLevel="1" collapsed="1">
      <c r="A876" s="72">
        <v>1236</v>
      </c>
      <c r="B876" s="71"/>
      <c r="C876" s="341" t="s">
        <v>955</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s="227" customFormat="1" outlineLevel="2">
      <c r="A877" s="71">
        <v>1236</v>
      </c>
      <c r="B877" s="71">
        <v>32001</v>
      </c>
      <c r="C877" s="332" t="s">
        <v>956</v>
      </c>
      <c r="D877" s="25">
        <v>0</v>
      </c>
      <c r="E877" s="25"/>
      <c r="F877" s="186"/>
      <c r="G877" s="186"/>
      <c r="H877" s="186"/>
      <c r="I877" s="25"/>
      <c r="J877" s="25"/>
      <c r="K877" s="25"/>
      <c r="L877" s="25"/>
      <c r="M877" s="25"/>
      <c r="N877" s="25"/>
      <c r="O877" s="25"/>
    </row>
    <row r="878" spans="1:15" s="227" customFormat="1" outlineLevel="2">
      <c r="A878" s="71">
        <v>1236</v>
      </c>
      <c r="B878" s="71">
        <v>32002</v>
      </c>
      <c r="C878" s="332" t="s">
        <v>957</v>
      </c>
      <c r="D878" s="25">
        <v>0</v>
      </c>
      <c r="E878" s="25"/>
      <c r="F878" s="186"/>
      <c r="G878" s="186"/>
      <c r="H878" s="186"/>
      <c r="I878" s="25"/>
      <c r="J878" s="25"/>
      <c r="K878" s="25"/>
      <c r="L878" s="25"/>
      <c r="M878" s="25"/>
      <c r="N878" s="25"/>
      <c r="O878" s="25"/>
    </row>
    <row r="879" spans="1:15" s="227" customFormat="1" outlineLevel="2">
      <c r="A879" s="71">
        <v>1236</v>
      </c>
      <c r="B879" s="71">
        <v>32003</v>
      </c>
      <c r="C879" s="332" t="s">
        <v>958</v>
      </c>
      <c r="D879" s="25">
        <v>0</v>
      </c>
      <c r="E879" s="25"/>
      <c r="F879" s="204"/>
      <c r="G879" s="186"/>
      <c r="H879" s="186"/>
      <c r="I879" s="25"/>
      <c r="J879" s="25"/>
      <c r="K879" s="25"/>
      <c r="L879" s="25"/>
      <c r="M879" s="25"/>
      <c r="N879" s="25"/>
      <c r="O879" s="25"/>
    </row>
    <row r="880" spans="1:15" s="227" customFormat="1" outlineLevel="2">
      <c r="A880" s="71">
        <v>1236</v>
      </c>
      <c r="B880" s="71">
        <v>32004</v>
      </c>
      <c r="C880" s="332" t="s">
        <v>959</v>
      </c>
      <c r="D880" s="25">
        <v>0</v>
      </c>
      <c r="E880" s="25"/>
      <c r="F880" s="186"/>
      <c r="G880" s="186"/>
      <c r="H880" s="186"/>
      <c r="I880" s="25"/>
      <c r="J880" s="25"/>
      <c r="K880" s="25"/>
      <c r="L880" s="25"/>
      <c r="M880" s="25"/>
      <c r="N880" s="25"/>
      <c r="O880" s="25"/>
    </row>
    <row r="881" spans="1:15" s="227" customFormat="1" outlineLevel="2">
      <c r="A881" s="71">
        <v>1236</v>
      </c>
      <c r="B881" s="71">
        <v>32005</v>
      </c>
      <c r="C881" s="332" t="s">
        <v>960</v>
      </c>
      <c r="D881" s="25">
        <v>0</v>
      </c>
      <c r="E881" s="25"/>
      <c r="F881" s="186"/>
      <c r="G881" s="186"/>
      <c r="H881" s="186"/>
      <c r="I881" s="25"/>
      <c r="J881" s="25"/>
      <c r="K881" s="25"/>
      <c r="L881" s="25"/>
      <c r="M881" s="25"/>
      <c r="N881" s="25"/>
      <c r="O881" s="25"/>
    </row>
    <row r="882" spans="1:15" s="227" customFormat="1" ht="27" outlineLevel="2">
      <c r="A882" s="71">
        <v>1236</v>
      </c>
      <c r="B882" s="71">
        <v>32006</v>
      </c>
      <c r="C882" s="332" t="s">
        <v>961</v>
      </c>
      <c r="D882" s="25">
        <v>0</v>
      </c>
      <c r="E882" s="25"/>
      <c r="F882" s="186"/>
      <c r="G882" s="186"/>
      <c r="H882" s="186"/>
      <c r="I882" s="25"/>
      <c r="J882" s="25"/>
      <c r="K882" s="25"/>
      <c r="L882" s="25"/>
      <c r="M882" s="25"/>
      <c r="N882" s="25"/>
      <c r="O882" s="25"/>
    </row>
    <row r="883" spans="1:15" s="227" customFormat="1" outlineLevel="1" collapsed="1">
      <c r="A883" s="72">
        <v>1238</v>
      </c>
      <c r="B883" s="71"/>
      <c r="C883" s="348" t="s">
        <v>962</v>
      </c>
      <c r="D883" s="51">
        <f>SUM(D884:D890)</f>
        <v>0</v>
      </c>
      <c r="E883" s="51">
        <f>SUM(E884:E887)</f>
        <v>0</v>
      </c>
      <c r="F883" s="216">
        <f t="shared" ref="F883:H883" si="177">SUM(F884:F887)</f>
        <v>0</v>
      </c>
      <c r="G883" s="216">
        <f t="shared" si="177"/>
        <v>0</v>
      </c>
      <c r="H883" s="216">
        <f t="shared" si="177"/>
        <v>0</v>
      </c>
      <c r="I883" s="51">
        <f>SUM(I884:I887)</f>
        <v>0</v>
      </c>
      <c r="J883" s="51">
        <f>SUM(J884:J887)</f>
        <v>0</v>
      </c>
      <c r="K883" s="51">
        <f>SUM(K884:K887)</f>
        <v>0</v>
      </c>
      <c r="L883" s="51">
        <f>SUM(L884:L887)</f>
        <v>0</v>
      </c>
      <c r="M883" s="51"/>
      <c r="N883" s="51"/>
      <c r="O883" s="51"/>
    </row>
    <row r="884" spans="1:15" s="227" customFormat="1" outlineLevel="2">
      <c r="A884" s="71">
        <v>1238</v>
      </c>
      <c r="B884" s="71">
        <v>11001</v>
      </c>
      <c r="C884" s="332" t="s">
        <v>806</v>
      </c>
      <c r="D884" s="25">
        <v>0</v>
      </c>
      <c r="E884" s="25"/>
      <c r="F884" s="186"/>
      <c r="G884" s="186"/>
      <c r="H884" s="186"/>
      <c r="I884" s="25"/>
      <c r="J884" s="25"/>
      <c r="K884" s="25"/>
      <c r="L884" s="25"/>
      <c r="M884" s="25"/>
      <c r="N884" s="25"/>
      <c r="O884" s="25"/>
    </row>
    <row r="885" spans="1:15" s="227" customFormat="1" ht="27" outlineLevel="2">
      <c r="A885" s="71">
        <v>1238</v>
      </c>
      <c r="B885" s="71">
        <v>11002</v>
      </c>
      <c r="C885" s="332" t="s">
        <v>826</v>
      </c>
      <c r="D885" s="25">
        <v>0</v>
      </c>
      <c r="E885" s="25"/>
      <c r="F885" s="186"/>
      <c r="G885" s="186"/>
      <c r="H885" s="186"/>
      <c r="I885" s="25"/>
      <c r="J885" s="25"/>
      <c r="K885" s="25"/>
      <c r="L885" s="25"/>
      <c r="M885" s="25"/>
      <c r="N885" s="25"/>
      <c r="O885" s="25"/>
    </row>
    <row r="886" spans="1:15" s="227" customFormat="1" ht="27" outlineLevel="2">
      <c r="A886" s="71">
        <v>1238</v>
      </c>
      <c r="B886" s="71">
        <v>12001</v>
      </c>
      <c r="C886" s="332" t="s">
        <v>825</v>
      </c>
      <c r="D886" s="25">
        <v>0</v>
      </c>
      <c r="E886" s="25"/>
      <c r="F886" s="186"/>
      <c r="G886" s="186"/>
      <c r="H886" s="186"/>
      <c r="I886" s="25"/>
      <c r="J886" s="25"/>
      <c r="K886" s="25"/>
      <c r="L886" s="25"/>
      <c r="M886" s="25"/>
      <c r="N886" s="25"/>
      <c r="O886" s="25"/>
    </row>
    <row r="887" spans="1:15" s="227" customFormat="1" ht="40.5" outlineLevel="2">
      <c r="A887" s="71">
        <v>1238</v>
      </c>
      <c r="B887" s="71">
        <v>12002</v>
      </c>
      <c r="C887" s="332" t="s">
        <v>827</v>
      </c>
      <c r="D887" s="25">
        <v>0</v>
      </c>
      <c r="E887" s="25"/>
      <c r="F887" s="186"/>
      <c r="G887" s="186"/>
      <c r="H887" s="186"/>
      <c r="I887" s="25"/>
      <c r="J887" s="25"/>
      <c r="K887" s="25"/>
      <c r="L887" s="25"/>
      <c r="M887" s="25"/>
      <c r="N887" s="25"/>
      <c r="O887" s="25"/>
    </row>
    <row r="888" spans="1:15" s="227" customFormat="1" outlineLevel="2">
      <c r="A888" s="72">
        <v>1240</v>
      </c>
      <c r="B888" s="71"/>
      <c r="C888" s="348" t="s">
        <v>963</v>
      </c>
      <c r="D888" s="51">
        <f t="shared" ref="D888:H888" si="178">+D889+D890</f>
        <v>0</v>
      </c>
      <c r="E888" s="51">
        <f t="shared" si="178"/>
        <v>0</v>
      </c>
      <c r="F888" s="216">
        <f t="shared" si="178"/>
        <v>0</v>
      </c>
      <c r="G888" s="216">
        <f t="shared" si="178"/>
        <v>0</v>
      </c>
      <c r="H888" s="216">
        <f t="shared" si="178"/>
        <v>0</v>
      </c>
      <c r="I888" s="51"/>
      <c r="J888" s="51"/>
      <c r="K888" s="51"/>
      <c r="L888" s="51"/>
      <c r="M888" s="51"/>
      <c r="N888" s="51"/>
      <c r="O888" s="51"/>
    </row>
    <row r="889" spans="1:15" s="227" customFormat="1" outlineLevel="2">
      <c r="A889" s="72">
        <v>1240</v>
      </c>
      <c r="B889" s="331">
        <v>11001</v>
      </c>
      <c r="C889" s="332" t="s">
        <v>964</v>
      </c>
      <c r="D889" s="25"/>
      <c r="E889" s="25"/>
      <c r="F889" s="185"/>
      <c r="G889" s="185"/>
      <c r="H889" s="185"/>
      <c r="I889" s="25"/>
      <c r="J889" s="25"/>
      <c r="K889" s="25"/>
      <c r="L889" s="25"/>
      <c r="M889" s="25"/>
      <c r="N889" s="25"/>
      <c r="O889" s="25"/>
    </row>
    <row r="890" spans="1:15" s="227" customFormat="1" outlineLevel="2">
      <c r="A890" s="72">
        <v>1240</v>
      </c>
      <c r="B890" s="331">
        <v>32001</v>
      </c>
      <c r="C890" s="332" t="s">
        <v>965</v>
      </c>
      <c r="D890" s="25"/>
      <c r="E890" s="25"/>
      <c r="F890" s="186"/>
      <c r="G890" s="186"/>
      <c r="H890" s="186"/>
      <c r="I890" s="25"/>
      <c r="J890" s="25"/>
      <c r="K890" s="25"/>
      <c r="L890" s="25"/>
      <c r="M890" s="25"/>
      <c r="N890" s="25"/>
      <c r="O890" s="25"/>
    </row>
    <row r="891" spans="1:15" s="227" customFormat="1" outlineLevel="1">
      <c r="A891" s="72">
        <v>9999</v>
      </c>
      <c r="B891" s="71"/>
      <c r="C891" s="332" t="s">
        <v>104</v>
      </c>
      <c r="D891" s="25"/>
      <c r="E891" s="25">
        <v>0</v>
      </c>
      <c r="F891" s="185"/>
      <c r="G891" s="186"/>
      <c r="H891" s="186"/>
      <c r="I891" s="25"/>
      <c r="J891" s="25"/>
      <c r="K891" s="25"/>
      <c r="L891" s="25"/>
      <c r="M891" s="25"/>
      <c r="N891" s="25"/>
      <c r="O891" s="25"/>
    </row>
    <row r="892" spans="1:15" s="227" customFormat="1">
      <c r="A892" s="26" t="s">
        <v>0</v>
      </c>
      <c r="B892" s="23"/>
      <c r="C892" s="342" t="s">
        <v>966</v>
      </c>
      <c r="D892" s="27">
        <f>D893+D895+D902+D904+D906+D912</f>
        <v>0</v>
      </c>
      <c r="E892" s="27">
        <f>E893+E895+E902+E904+E906+E912</f>
        <v>0</v>
      </c>
      <c r="F892" s="187">
        <f t="shared" ref="F892:H892" si="179">F893+F895+F902+F904+F906+F912</f>
        <v>0</v>
      </c>
      <c r="G892" s="187">
        <f t="shared" si="179"/>
        <v>0</v>
      </c>
      <c r="H892" s="187">
        <f t="shared" si="179"/>
        <v>0</v>
      </c>
      <c r="I892" s="27">
        <f>I893+I895+I902+I904+I906+I912</f>
        <v>0</v>
      </c>
      <c r="J892" s="27">
        <f>J893+J895+J902+J904+J906+J912</f>
        <v>0</v>
      </c>
      <c r="K892" s="27">
        <f>K893+K895+K902+K904+K906+K912</f>
        <v>0</v>
      </c>
      <c r="L892" s="27">
        <f>L893+L895+L902+L904+L906+L912</f>
        <v>0</v>
      </c>
      <c r="M892" s="27"/>
      <c r="N892" s="27"/>
      <c r="O892" s="27"/>
    </row>
    <row r="893" spans="1:15" s="227" customFormat="1" outlineLevel="1">
      <c r="A893" s="19">
        <v>1125</v>
      </c>
      <c r="B893" s="23"/>
      <c r="C893" s="341" t="s">
        <v>967</v>
      </c>
      <c r="D893" s="21">
        <f>SUM(D894)</f>
        <v>0</v>
      </c>
      <c r="E893" s="21">
        <f>SUM(E894)</f>
        <v>0</v>
      </c>
      <c r="F893" s="184">
        <f t="shared" ref="F893:H893" si="180">SUM(F894)</f>
        <v>0</v>
      </c>
      <c r="G893" s="184">
        <f t="shared" si="180"/>
        <v>0</v>
      </c>
      <c r="H893" s="184">
        <f t="shared" si="180"/>
        <v>0</v>
      </c>
      <c r="I893" s="21">
        <f t="shared" ref="I893:L893" si="181">SUM(I894)</f>
        <v>0</v>
      </c>
      <c r="J893" s="21">
        <f t="shared" si="181"/>
        <v>0</v>
      </c>
      <c r="K893" s="21">
        <f t="shared" si="181"/>
        <v>0</v>
      </c>
      <c r="L893" s="21">
        <f t="shared" si="181"/>
        <v>0</v>
      </c>
      <c r="M893" s="21"/>
      <c r="N893" s="21"/>
      <c r="O893" s="21"/>
    </row>
    <row r="894" spans="1:15" s="227" customFormat="1" ht="27" outlineLevel="2">
      <c r="A894" s="71">
        <v>1125</v>
      </c>
      <c r="B894" s="71">
        <v>11001</v>
      </c>
      <c r="C894" s="332" t="s">
        <v>968</v>
      </c>
      <c r="D894" s="25"/>
      <c r="E894" s="25"/>
      <c r="F894" s="185"/>
      <c r="G894" s="186"/>
      <c r="H894" s="186"/>
      <c r="I894" s="25"/>
      <c r="J894" s="25"/>
      <c r="K894" s="25"/>
      <c r="L894" s="25"/>
      <c r="M894" s="25"/>
      <c r="N894" s="25"/>
      <c r="O894" s="25"/>
    </row>
    <row r="895" spans="1:15" s="227" customFormat="1" outlineLevel="1">
      <c r="A895" s="19">
        <v>1169</v>
      </c>
      <c r="B895" s="23"/>
      <c r="C895" s="341" t="s">
        <v>969</v>
      </c>
      <c r="D895" s="21">
        <f>SUM(D896:D901)</f>
        <v>0</v>
      </c>
      <c r="E895" s="21">
        <f>SUM(E896:E901)</f>
        <v>0</v>
      </c>
      <c r="F895" s="184">
        <f t="shared" ref="F895:H895" si="182">SUM(F896:F901)</f>
        <v>0</v>
      </c>
      <c r="G895" s="184">
        <f t="shared" si="182"/>
        <v>0</v>
      </c>
      <c r="H895" s="184">
        <f t="shared" si="182"/>
        <v>0</v>
      </c>
      <c r="I895" s="21">
        <f>SUM(I896:I901)</f>
        <v>0</v>
      </c>
      <c r="J895" s="21">
        <f>SUM(J896:J901)</f>
        <v>0</v>
      </c>
      <c r="K895" s="21">
        <f>SUM(K896:K901)</f>
        <v>0</v>
      </c>
      <c r="L895" s="21">
        <f>SUM(L896:L901)</f>
        <v>0</v>
      </c>
      <c r="M895" s="21"/>
      <c r="N895" s="21"/>
      <c r="O895" s="21"/>
    </row>
    <row r="896" spans="1:15" s="227" customFormat="1" outlineLevel="2">
      <c r="A896" s="71">
        <v>1169</v>
      </c>
      <c r="B896" s="71">
        <v>11001</v>
      </c>
      <c r="C896" s="332" t="s">
        <v>970</v>
      </c>
      <c r="D896" s="25"/>
      <c r="E896" s="25"/>
      <c r="F896" s="186"/>
      <c r="G896" s="186"/>
      <c r="H896" s="186"/>
      <c r="I896" s="25"/>
      <c r="J896" s="25"/>
      <c r="K896" s="25"/>
      <c r="L896" s="25"/>
      <c r="M896" s="25"/>
      <c r="N896" s="25"/>
      <c r="O896" s="25"/>
    </row>
    <row r="897" spans="1:15" s="227" customFormat="1" ht="27" outlineLevel="2">
      <c r="A897" s="71">
        <v>1169</v>
      </c>
      <c r="B897" s="71">
        <v>11002</v>
      </c>
      <c r="C897" s="332" t="s">
        <v>971</v>
      </c>
      <c r="D897" s="25"/>
      <c r="E897" s="25"/>
      <c r="F897" s="186"/>
      <c r="G897" s="186"/>
      <c r="H897" s="186"/>
      <c r="I897" s="25"/>
      <c r="J897" s="25"/>
      <c r="K897" s="25"/>
      <c r="L897" s="25"/>
      <c r="M897" s="25"/>
      <c r="N897" s="25"/>
      <c r="O897" s="25"/>
    </row>
    <row r="898" spans="1:15" s="227" customFormat="1" outlineLevel="2">
      <c r="A898" s="71">
        <v>1169</v>
      </c>
      <c r="B898" s="71">
        <v>11003</v>
      </c>
      <c r="C898" s="332" t="s">
        <v>972</v>
      </c>
      <c r="D898" s="25"/>
      <c r="E898" s="25"/>
      <c r="F898" s="186"/>
      <c r="G898" s="186"/>
      <c r="H898" s="186"/>
      <c r="I898" s="25"/>
      <c r="J898" s="25"/>
      <c r="K898" s="25"/>
      <c r="L898" s="25"/>
      <c r="M898" s="25"/>
      <c r="N898" s="25"/>
      <c r="O898" s="25"/>
    </row>
    <row r="899" spans="1:15" s="227" customFormat="1" ht="27" outlineLevel="2">
      <c r="A899" s="71">
        <v>1169</v>
      </c>
      <c r="B899" s="71">
        <v>11006</v>
      </c>
      <c r="C899" s="332" t="s">
        <v>973</v>
      </c>
      <c r="D899" s="25"/>
      <c r="E899" s="25"/>
      <c r="F899" s="186"/>
      <c r="G899" s="186"/>
      <c r="H899" s="186"/>
      <c r="I899" s="25"/>
      <c r="J899" s="25"/>
      <c r="K899" s="25"/>
      <c r="L899" s="25"/>
      <c r="M899" s="25"/>
      <c r="N899" s="25"/>
      <c r="O899" s="25"/>
    </row>
    <row r="900" spans="1:15" s="227" customFormat="1" outlineLevel="2">
      <c r="A900" s="71">
        <v>1169</v>
      </c>
      <c r="B900" s="71">
        <v>31001</v>
      </c>
      <c r="C900" s="332" t="s">
        <v>974</v>
      </c>
      <c r="D900" s="25"/>
      <c r="E900" s="25"/>
      <c r="F900" s="186"/>
      <c r="G900" s="186"/>
      <c r="H900" s="186"/>
      <c r="I900" s="25"/>
      <c r="J900" s="25"/>
      <c r="K900" s="25"/>
      <c r="L900" s="25"/>
      <c r="M900" s="25"/>
      <c r="N900" s="25"/>
      <c r="O900" s="25"/>
    </row>
    <row r="901" spans="1:15" s="227" customFormat="1" outlineLevel="2">
      <c r="A901" s="71">
        <v>1169</v>
      </c>
      <c r="B901" s="71">
        <v>31008</v>
      </c>
      <c r="C901" s="332" t="s">
        <v>975</v>
      </c>
      <c r="D901" s="25"/>
      <c r="E901" s="25"/>
      <c r="F901" s="186"/>
      <c r="G901" s="186"/>
      <c r="H901" s="186"/>
      <c r="I901" s="25"/>
      <c r="J901" s="25"/>
      <c r="K901" s="25"/>
      <c r="L901" s="25"/>
      <c r="M901" s="25"/>
      <c r="N901" s="25"/>
      <c r="O901" s="25"/>
    </row>
    <row r="902" spans="1:15" s="227" customFormat="1" outlineLevel="1">
      <c r="A902" s="19">
        <v>1177</v>
      </c>
      <c r="B902" s="23"/>
      <c r="C902" s="341" t="s">
        <v>976</v>
      </c>
      <c r="D902" s="21">
        <f>SUM(D903:D903)</f>
        <v>0</v>
      </c>
      <c r="E902" s="21">
        <f>SUM(E903:E903)</f>
        <v>0</v>
      </c>
      <c r="F902" s="184">
        <f t="shared" ref="F902:H902" si="183">SUM(F903:F903)</f>
        <v>0</v>
      </c>
      <c r="G902" s="184">
        <f t="shared" si="183"/>
        <v>0</v>
      </c>
      <c r="H902" s="184">
        <f t="shared" si="183"/>
        <v>0</v>
      </c>
      <c r="I902" s="21">
        <f>SUM(I903:I903)</f>
        <v>0</v>
      </c>
      <c r="J902" s="21">
        <f>SUM(J903:J903)</f>
        <v>0</v>
      </c>
      <c r="K902" s="21">
        <f>SUM(K903:K903)</f>
        <v>0</v>
      </c>
      <c r="L902" s="21">
        <f>SUM(L903:L903)</f>
        <v>0</v>
      </c>
      <c r="M902" s="21"/>
      <c r="N902" s="21"/>
      <c r="O902" s="21"/>
    </row>
    <row r="903" spans="1:15" s="227" customFormat="1" ht="27" outlineLevel="2">
      <c r="A903" s="71">
        <v>1177</v>
      </c>
      <c r="B903" s="71">
        <v>11001</v>
      </c>
      <c r="C903" s="332" t="s">
        <v>977</v>
      </c>
      <c r="D903" s="25"/>
      <c r="E903" s="25"/>
      <c r="F903" s="185"/>
      <c r="G903" s="186"/>
      <c r="H903" s="186"/>
      <c r="I903" s="25"/>
      <c r="J903" s="25"/>
      <c r="K903" s="25"/>
      <c r="L903" s="25"/>
      <c r="M903" s="25"/>
      <c r="N903" s="25"/>
      <c r="O903" s="25"/>
    </row>
    <row r="904" spans="1:15" s="227" customFormat="1" outlineLevel="1">
      <c r="A904" s="19">
        <v>1197</v>
      </c>
      <c r="B904" s="23"/>
      <c r="C904" s="341" t="s">
        <v>978</v>
      </c>
      <c r="D904" s="21">
        <f>SUM(D905)</f>
        <v>0</v>
      </c>
      <c r="E904" s="21">
        <f>SUM(E905)</f>
        <v>0</v>
      </c>
      <c r="F904" s="184">
        <f t="shared" ref="F904:H904" si="184">SUM(F905)</f>
        <v>0</v>
      </c>
      <c r="G904" s="184">
        <f t="shared" si="184"/>
        <v>0</v>
      </c>
      <c r="H904" s="184">
        <f t="shared" si="184"/>
        <v>0</v>
      </c>
      <c r="I904" s="21">
        <f t="shared" ref="I904:L904" si="185">SUM(I905)</f>
        <v>0</v>
      </c>
      <c r="J904" s="21">
        <f t="shared" si="185"/>
        <v>0</v>
      </c>
      <c r="K904" s="21">
        <f t="shared" si="185"/>
        <v>0</v>
      </c>
      <c r="L904" s="21">
        <f t="shared" si="185"/>
        <v>0</v>
      </c>
      <c r="M904" s="21"/>
      <c r="N904" s="21"/>
      <c r="O904" s="21"/>
    </row>
    <row r="905" spans="1:15" s="227" customFormat="1" outlineLevel="2">
      <c r="A905" s="71">
        <v>1197</v>
      </c>
      <c r="B905" s="71">
        <v>11001</v>
      </c>
      <c r="C905" s="332" t="s">
        <v>979</v>
      </c>
      <c r="D905" s="74"/>
      <c r="E905" s="74"/>
      <c r="F905" s="185"/>
      <c r="G905" s="186"/>
      <c r="H905" s="186"/>
      <c r="I905" s="25"/>
      <c r="J905" s="25"/>
      <c r="K905" s="25"/>
      <c r="L905" s="25"/>
      <c r="M905" s="25"/>
      <c r="N905" s="25"/>
      <c r="O905" s="25"/>
    </row>
    <row r="906" spans="1:15" s="227" customFormat="1" outlineLevel="1">
      <c r="A906" s="19">
        <v>1204</v>
      </c>
      <c r="B906" s="23"/>
      <c r="C906" s="341" t="s">
        <v>980</v>
      </c>
      <c r="D906" s="21">
        <f>SUM(D907:D911)</f>
        <v>0</v>
      </c>
      <c r="E906" s="21">
        <f>SUM(E907:E911)</f>
        <v>0</v>
      </c>
      <c r="F906" s="184">
        <f t="shared" ref="F906:H906" si="186">SUM(F907:F911)</f>
        <v>0</v>
      </c>
      <c r="G906" s="184">
        <f t="shared" si="186"/>
        <v>0</v>
      </c>
      <c r="H906" s="184">
        <f t="shared" si="186"/>
        <v>0</v>
      </c>
      <c r="I906" s="21">
        <f t="shared" ref="I906:K906" si="187">SUM(I907:I911)</f>
        <v>0</v>
      </c>
      <c r="J906" s="21">
        <f t="shared" si="187"/>
        <v>0</v>
      </c>
      <c r="K906" s="21">
        <f t="shared" si="187"/>
        <v>0</v>
      </c>
      <c r="L906" s="21">
        <f t="shared" ref="L906" si="188">SUM(L907:L911)</f>
        <v>0</v>
      </c>
      <c r="M906" s="21"/>
      <c r="N906" s="21"/>
      <c r="O906" s="21"/>
    </row>
    <row r="907" spans="1:15" s="227" customFormat="1" ht="27" outlineLevel="2">
      <c r="A907" s="71">
        <v>1204</v>
      </c>
      <c r="B907" s="71">
        <v>11001</v>
      </c>
      <c r="C907" s="332" t="s">
        <v>981</v>
      </c>
      <c r="D907" s="25"/>
      <c r="E907" s="25"/>
      <c r="F907" s="185"/>
      <c r="G907" s="186"/>
      <c r="H907" s="186"/>
      <c r="I907" s="25"/>
      <c r="J907" s="25"/>
      <c r="K907" s="25"/>
      <c r="L907" s="25"/>
      <c r="M907" s="25"/>
      <c r="N907" s="25"/>
      <c r="O907" s="25"/>
    </row>
    <row r="908" spans="1:15" s="227" customFormat="1" outlineLevel="2">
      <c r="A908" s="71">
        <v>1204</v>
      </c>
      <c r="B908" s="71">
        <v>11002</v>
      </c>
      <c r="C908" s="332" t="s">
        <v>982</v>
      </c>
      <c r="D908" s="25"/>
      <c r="E908" s="25"/>
      <c r="F908" s="185"/>
      <c r="G908" s="186"/>
      <c r="H908" s="186"/>
      <c r="I908" s="25"/>
      <c r="J908" s="25"/>
      <c r="K908" s="25"/>
      <c r="L908" s="25"/>
      <c r="M908" s="25"/>
      <c r="N908" s="25"/>
      <c r="O908" s="25"/>
    </row>
    <row r="909" spans="1:15" s="227" customFormat="1" ht="27" outlineLevel="2">
      <c r="A909" s="71">
        <v>1204</v>
      </c>
      <c r="B909" s="71">
        <v>11003</v>
      </c>
      <c r="C909" s="332" t="s">
        <v>983</v>
      </c>
      <c r="D909" s="25"/>
      <c r="E909" s="25"/>
      <c r="F909" s="185"/>
      <c r="G909" s="186"/>
      <c r="H909" s="186"/>
      <c r="I909" s="25"/>
      <c r="J909" s="25"/>
      <c r="K909" s="25"/>
      <c r="L909" s="25"/>
      <c r="M909" s="25"/>
      <c r="N909" s="25"/>
      <c r="O909" s="25"/>
    </row>
    <row r="910" spans="1:15" s="227" customFormat="1" ht="27" outlineLevel="2">
      <c r="A910" s="71">
        <v>1204</v>
      </c>
      <c r="B910" s="71">
        <v>11004</v>
      </c>
      <c r="C910" s="332" t="s">
        <v>984</v>
      </c>
      <c r="D910" s="25"/>
      <c r="E910" s="25"/>
      <c r="F910" s="185"/>
      <c r="G910" s="186"/>
      <c r="H910" s="186"/>
      <c r="I910" s="25"/>
      <c r="J910" s="25"/>
      <c r="K910" s="25"/>
      <c r="L910" s="25"/>
      <c r="M910" s="25"/>
      <c r="N910" s="25"/>
      <c r="O910" s="25"/>
    </row>
    <row r="911" spans="1:15" s="227" customFormat="1" outlineLevel="2">
      <c r="A911" s="71">
        <v>1204</v>
      </c>
      <c r="B911" s="71">
        <v>31001</v>
      </c>
      <c r="C911" s="332" t="s">
        <v>985</v>
      </c>
      <c r="D911" s="25"/>
      <c r="E911" s="25"/>
      <c r="F911" s="185"/>
      <c r="G911" s="186"/>
      <c r="H911" s="186"/>
      <c r="I911" s="25"/>
      <c r="J911" s="25"/>
      <c r="K911" s="25"/>
      <c r="L911" s="25"/>
      <c r="M911" s="25"/>
      <c r="N911" s="25"/>
      <c r="O911" s="25"/>
    </row>
    <row r="912" spans="1:15" s="227" customFormat="1" outlineLevel="1">
      <c r="A912" s="72">
        <v>9999</v>
      </c>
      <c r="B912" s="71"/>
      <c r="C912" s="332" t="s">
        <v>104</v>
      </c>
      <c r="D912" s="25"/>
      <c r="E912" s="25"/>
      <c r="F912" s="185"/>
      <c r="G912" s="186"/>
      <c r="H912" s="186"/>
      <c r="I912" s="25"/>
      <c r="J912" s="25"/>
      <c r="K912" s="25"/>
      <c r="L912" s="25"/>
      <c r="M912" s="25"/>
      <c r="N912" s="25"/>
      <c r="O912" s="25"/>
    </row>
    <row r="913" spans="1:15" s="227" customFormat="1">
      <c r="A913" s="26" t="s">
        <v>0</v>
      </c>
      <c r="B913" s="23"/>
      <c r="C913" s="347" t="s">
        <v>986</v>
      </c>
      <c r="D913" s="47">
        <f>D914+D919+D932+D934+D943+D950+D955+D964+D972+D982+D988+D1003+D1006+D1014+D1017+D1031+D1039+D980+D1035</f>
        <v>0</v>
      </c>
      <c r="E913" s="47">
        <f>E914+E919+E932+E934+E943+E950+E955+E964+E972+E982+E988+E1003+E1006+E1014+E1017+E1031+E1039+E980+E1035</f>
        <v>0</v>
      </c>
      <c r="F913" s="212">
        <f t="shared" ref="F913:H913" si="189">F914+F919+F932+F934+F943+F950+F955+F964+F972+F982+F988+F1003+F1006+F1014+F1017+F1031+F1039+F980+F1035</f>
        <v>0</v>
      </c>
      <c r="G913" s="212">
        <f t="shared" si="189"/>
        <v>0</v>
      </c>
      <c r="H913" s="212">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s="227" customFormat="1" outlineLevel="1">
      <c r="A914" s="19">
        <v>1005</v>
      </c>
      <c r="B914" s="23"/>
      <c r="C914" s="349" t="s">
        <v>987</v>
      </c>
      <c r="D914" s="21">
        <f>SUM(D915:D918)</f>
        <v>0</v>
      </c>
      <c r="E914" s="21">
        <f>SUM(E915:E918)</f>
        <v>0</v>
      </c>
      <c r="F914" s="184">
        <f t="shared" ref="F914:H914" si="190">SUM(F915:F918)</f>
        <v>0</v>
      </c>
      <c r="G914" s="184">
        <f t="shared" si="190"/>
        <v>0</v>
      </c>
      <c r="H914" s="184">
        <f t="shared" si="190"/>
        <v>0</v>
      </c>
      <c r="I914" s="21">
        <f>SUM(I915:I918)</f>
        <v>0</v>
      </c>
      <c r="J914" s="21">
        <f>SUM(J915:J918)</f>
        <v>0</v>
      </c>
      <c r="K914" s="21">
        <f>SUM(K915:K918)</f>
        <v>0</v>
      </c>
      <c r="L914" s="21">
        <f>SUM(L915:L918)</f>
        <v>0</v>
      </c>
      <c r="M914" s="21"/>
      <c r="N914" s="21"/>
      <c r="O914" s="21"/>
    </row>
    <row r="915" spans="1:15" s="227" customFormat="1" ht="40.5" outlineLevel="2">
      <c r="A915" s="19">
        <v>1005</v>
      </c>
      <c r="B915" s="48">
        <v>12001</v>
      </c>
      <c r="C915" s="350" t="s">
        <v>988</v>
      </c>
      <c r="D915" s="25"/>
      <c r="E915" s="25"/>
      <c r="F915" s="185"/>
      <c r="G915" s="185"/>
      <c r="H915" s="185"/>
      <c r="I915" s="25"/>
      <c r="J915" s="25"/>
      <c r="K915" s="25"/>
      <c r="L915" s="25"/>
      <c r="M915" s="25"/>
      <c r="N915" s="25"/>
      <c r="O915" s="25"/>
    </row>
    <row r="916" spans="1:15" s="227" customFormat="1" outlineLevel="2">
      <c r="A916" s="19">
        <v>1005</v>
      </c>
      <c r="B916" s="48">
        <v>12002</v>
      </c>
      <c r="C916" s="350" t="s">
        <v>989</v>
      </c>
      <c r="D916" s="25"/>
      <c r="E916" s="25"/>
      <c r="F916" s="185"/>
      <c r="G916" s="185"/>
      <c r="H916" s="185"/>
      <c r="I916" s="25"/>
      <c r="J916" s="25"/>
      <c r="K916" s="25"/>
      <c r="L916" s="25"/>
      <c r="M916" s="25"/>
      <c r="N916" s="25"/>
      <c r="O916" s="25"/>
    </row>
    <row r="917" spans="1:15" s="227" customFormat="1" ht="40.5" outlineLevel="2">
      <c r="A917" s="19">
        <v>1005</v>
      </c>
      <c r="B917" s="48">
        <v>12003</v>
      </c>
      <c r="C917" s="350" t="s">
        <v>990</v>
      </c>
      <c r="D917" s="25"/>
      <c r="E917" s="25"/>
      <c r="F917" s="185"/>
      <c r="G917" s="185"/>
      <c r="H917" s="185"/>
      <c r="I917" s="25"/>
      <c r="J917" s="25"/>
      <c r="K917" s="25"/>
      <c r="L917" s="25"/>
      <c r="M917" s="25"/>
      <c r="N917" s="25"/>
      <c r="O917" s="25"/>
    </row>
    <row r="918" spans="1:15" s="227" customFormat="1" outlineLevel="2">
      <c r="A918" s="19">
        <v>1005</v>
      </c>
      <c r="B918" s="48">
        <v>12005</v>
      </c>
      <c r="C918" s="350" t="s">
        <v>991</v>
      </c>
      <c r="D918" s="25"/>
      <c r="E918" s="25"/>
      <c r="F918" s="185"/>
      <c r="G918" s="185"/>
      <c r="H918" s="185"/>
      <c r="I918" s="25"/>
      <c r="J918" s="25"/>
      <c r="K918" s="25"/>
      <c r="L918" s="25"/>
      <c r="M918" s="25"/>
      <c r="N918" s="25"/>
      <c r="O918" s="25"/>
    </row>
    <row r="919" spans="1:15" s="227" customFormat="1" outlineLevel="1">
      <c r="A919" s="19">
        <v>1011</v>
      </c>
      <c r="B919" s="23"/>
      <c r="C919" s="349" t="s">
        <v>992</v>
      </c>
      <c r="D919" s="21">
        <f>SUM(D920:D931)</f>
        <v>0</v>
      </c>
      <c r="E919" s="21">
        <f>SUM(E920:E931)</f>
        <v>0</v>
      </c>
      <c r="F919" s="184">
        <f t="shared" ref="F919:H919" si="191">SUM(F920:F931)</f>
        <v>0</v>
      </c>
      <c r="G919" s="184">
        <f t="shared" si="191"/>
        <v>0</v>
      </c>
      <c r="H919" s="184">
        <f t="shared" si="191"/>
        <v>0</v>
      </c>
      <c r="I919" s="21">
        <f>SUM(I920:I931)</f>
        <v>0</v>
      </c>
      <c r="J919" s="21">
        <f>SUM(J920:J931)</f>
        <v>0</v>
      </c>
      <c r="K919" s="21">
        <f>SUM(K920:K931)</f>
        <v>0</v>
      </c>
      <c r="L919" s="21">
        <f>SUM(L920:L931)</f>
        <v>0</v>
      </c>
      <c r="M919" s="21"/>
      <c r="N919" s="21"/>
      <c r="O919" s="21"/>
    </row>
    <row r="920" spans="1:15" s="227" customFormat="1" ht="27" outlineLevel="2">
      <c r="A920" s="48">
        <v>1011</v>
      </c>
      <c r="B920" s="48">
        <v>11001</v>
      </c>
      <c r="C920" s="350" t="s">
        <v>993</v>
      </c>
      <c r="D920" s="25"/>
      <c r="E920" s="25"/>
      <c r="F920" s="185"/>
      <c r="G920" s="185"/>
      <c r="H920" s="185"/>
      <c r="I920" s="25"/>
      <c r="J920" s="25"/>
      <c r="K920" s="25"/>
      <c r="L920" s="25"/>
      <c r="M920" s="25"/>
      <c r="N920" s="25"/>
      <c r="O920" s="25"/>
    </row>
    <row r="921" spans="1:15" s="227" customFormat="1" outlineLevel="2">
      <c r="A921" s="48">
        <v>1011</v>
      </c>
      <c r="B921" s="48">
        <v>11003</v>
      </c>
      <c r="C921" s="350" t="s">
        <v>994</v>
      </c>
      <c r="D921" s="30"/>
      <c r="E921" s="30"/>
      <c r="F921" s="185"/>
      <c r="G921" s="185"/>
      <c r="H921" s="185"/>
      <c r="I921" s="25"/>
      <c r="J921" s="25"/>
      <c r="K921" s="25"/>
      <c r="L921" s="25"/>
      <c r="M921" s="25"/>
      <c r="N921" s="25"/>
      <c r="O921" s="25"/>
    </row>
    <row r="922" spans="1:15" s="227" customFormat="1" outlineLevel="2">
      <c r="A922" s="48">
        <v>1011</v>
      </c>
      <c r="B922" s="48">
        <v>11005</v>
      </c>
      <c r="C922" s="350" t="s">
        <v>995</v>
      </c>
      <c r="D922" s="14"/>
      <c r="E922" s="16"/>
      <c r="F922" s="185"/>
      <c r="G922" s="185"/>
      <c r="H922" s="185"/>
      <c r="I922" s="25"/>
      <c r="J922" s="25"/>
      <c r="K922" s="25"/>
      <c r="L922" s="25"/>
      <c r="M922" s="25"/>
      <c r="N922" s="25"/>
      <c r="O922" s="25"/>
    </row>
    <row r="923" spans="1:15" s="227" customFormat="1" ht="27" outlineLevel="2">
      <c r="A923" s="48">
        <v>1011</v>
      </c>
      <c r="B923" s="48">
        <v>11007</v>
      </c>
      <c r="C923" s="350" t="s">
        <v>996</v>
      </c>
      <c r="D923" s="25"/>
      <c r="E923" s="25"/>
      <c r="F923" s="185"/>
      <c r="G923" s="185"/>
      <c r="H923" s="185"/>
      <c r="I923" s="25"/>
      <c r="J923" s="25"/>
      <c r="K923" s="25"/>
      <c r="L923" s="25"/>
      <c r="M923" s="25"/>
      <c r="N923" s="25"/>
      <c r="O923" s="25"/>
    </row>
    <row r="924" spans="1:15" s="227" customFormat="1" ht="27" outlineLevel="2">
      <c r="A924" s="48">
        <v>1011</v>
      </c>
      <c r="B924" s="48">
        <v>11008</v>
      </c>
      <c r="C924" s="350" t="s">
        <v>997</v>
      </c>
      <c r="D924" s="40"/>
      <c r="E924" s="41"/>
      <c r="F924" s="185"/>
      <c r="G924" s="185"/>
      <c r="H924" s="185"/>
      <c r="I924" s="25"/>
      <c r="J924" s="25"/>
      <c r="K924" s="25"/>
      <c r="L924" s="25"/>
      <c r="M924" s="25"/>
      <c r="N924" s="25"/>
      <c r="O924" s="25"/>
    </row>
    <row r="925" spans="1:15" s="227" customFormat="1" outlineLevel="2">
      <c r="A925" s="48">
        <v>1011</v>
      </c>
      <c r="B925" s="48">
        <v>11009</v>
      </c>
      <c r="C925" s="350" t="s">
        <v>998</v>
      </c>
      <c r="D925" s="40"/>
      <c r="E925" s="41"/>
      <c r="F925" s="185"/>
      <c r="G925" s="185"/>
      <c r="H925" s="185"/>
      <c r="I925" s="25"/>
      <c r="J925" s="25"/>
      <c r="K925" s="25"/>
      <c r="L925" s="25"/>
      <c r="M925" s="25"/>
      <c r="N925" s="25"/>
      <c r="O925" s="25"/>
    </row>
    <row r="926" spans="1:15" s="227" customFormat="1" outlineLevel="2">
      <c r="A926" s="48">
        <v>1011</v>
      </c>
      <c r="B926" s="48">
        <v>12001</v>
      </c>
      <c r="C926" s="350" t="s">
        <v>999</v>
      </c>
      <c r="D926" s="30"/>
      <c r="E926" s="30"/>
      <c r="F926" s="185"/>
      <c r="G926" s="185"/>
      <c r="H926" s="185"/>
      <c r="I926" s="25"/>
      <c r="J926" s="25"/>
      <c r="K926" s="25"/>
      <c r="L926" s="25"/>
      <c r="M926" s="25"/>
      <c r="N926" s="25"/>
      <c r="O926" s="25"/>
    </row>
    <row r="927" spans="1:15" s="227" customFormat="1" ht="27" outlineLevel="2">
      <c r="A927" s="48">
        <v>1011</v>
      </c>
      <c r="B927" s="71">
        <v>12010</v>
      </c>
      <c r="C927" s="344" t="s">
        <v>1000</v>
      </c>
      <c r="D927" s="86"/>
      <c r="E927" s="80"/>
      <c r="F927" s="185"/>
      <c r="G927" s="186"/>
      <c r="H927" s="185"/>
      <c r="I927" s="25"/>
      <c r="J927" s="25"/>
      <c r="K927" s="25"/>
      <c r="L927" s="25"/>
      <c r="M927" s="25"/>
      <c r="N927" s="25"/>
      <c r="O927" s="25"/>
    </row>
    <row r="928" spans="1:15" s="227" customFormat="1" outlineLevel="2">
      <c r="A928" s="48">
        <v>1011</v>
      </c>
      <c r="B928" s="71">
        <v>12011</v>
      </c>
      <c r="C928" s="344" t="s">
        <v>1001</v>
      </c>
      <c r="D928" s="86"/>
      <c r="E928" s="80"/>
      <c r="F928" s="185"/>
      <c r="G928" s="186"/>
      <c r="H928" s="185"/>
      <c r="I928" s="25"/>
      <c r="J928" s="25"/>
      <c r="K928" s="25"/>
      <c r="L928" s="25"/>
      <c r="M928" s="25"/>
      <c r="N928" s="25"/>
      <c r="O928" s="25"/>
    </row>
    <row r="929" spans="1:15" s="227" customFormat="1" ht="40.5" outlineLevel="2">
      <c r="A929" s="48">
        <v>1011</v>
      </c>
      <c r="B929" s="71">
        <v>12007</v>
      </c>
      <c r="C929" s="344" t="s">
        <v>1002</v>
      </c>
      <c r="D929" s="25"/>
      <c r="E929" s="25"/>
      <c r="F929" s="185"/>
      <c r="G929" s="186"/>
      <c r="H929" s="186"/>
      <c r="I929" s="25"/>
      <c r="J929" s="25"/>
      <c r="K929" s="25"/>
      <c r="L929" s="25"/>
      <c r="M929" s="25"/>
      <c r="N929" s="25"/>
      <c r="O929" s="25"/>
    </row>
    <row r="930" spans="1:15" s="227" customFormat="1" ht="27" outlineLevel="2">
      <c r="A930" s="48">
        <v>1011</v>
      </c>
      <c r="B930" s="71">
        <v>12008</v>
      </c>
      <c r="C930" s="344" t="s">
        <v>1003</v>
      </c>
      <c r="D930" s="25"/>
      <c r="E930" s="25"/>
      <c r="F930" s="185"/>
      <c r="G930" s="186"/>
      <c r="H930" s="186"/>
      <c r="I930" s="25"/>
      <c r="J930" s="25"/>
      <c r="K930" s="25"/>
      <c r="L930" s="25"/>
      <c r="M930" s="25"/>
      <c r="N930" s="25"/>
      <c r="O930" s="25"/>
    </row>
    <row r="931" spans="1:15" s="227" customFormat="1" ht="40.5" outlineLevel="2">
      <c r="A931" s="48">
        <v>1011</v>
      </c>
      <c r="B931" s="71">
        <v>12009</v>
      </c>
      <c r="C931" s="344" t="s">
        <v>1004</v>
      </c>
      <c r="D931" s="25"/>
      <c r="E931" s="25"/>
      <c r="F931" s="185"/>
      <c r="G931" s="186"/>
      <c r="H931" s="186"/>
      <c r="I931" s="25"/>
      <c r="J931" s="25"/>
      <c r="K931" s="25"/>
      <c r="L931" s="25"/>
      <c r="M931" s="25"/>
      <c r="N931" s="25"/>
      <c r="O931" s="25"/>
    </row>
    <row r="932" spans="1:15" s="227" customFormat="1" outlineLevel="1">
      <c r="A932" s="19">
        <v>1015</v>
      </c>
      <c r="B932" s="23"/>
      <c r="C932" s="349" t="s">
        <v>1005</v>
      </c>
      <c r="D932" s="20">
        <f>SUM(D933:D933)</f>
        <v>0</v>
      </c>
      <c r="E932" s="21">
        <f>SUM(E933:E933)</f>
        <v>0</v>
      </c>
      <c r="F932" s="184">
        <f t="shared" ref="F932:H932" si="192">SUM(F933:F933)</f>
        <v>0</v>
      </c>
      <c r="G932" s="184">
        <f t="shared" si="192"/>
        <v>0</v>
      </c>
      <c r="H932" s="184">
        <f t="shared" si="192"/>
        <v>0</v>
      </c>
      <c r="I932" s="21">
        <f>SUM(I933:I933)</f>
        <v>0</v>
      </c>
      <c r="J932" s="21">
        <f>SUM(J933:J933)</f>
        <v>0</v>
      </c>
      <c r="K932" s="21">
        <f>SUM(K933:K933)</f>
        <v>0</v>
      </c>
      <c r="L932" s="21">
        <f>SUM(L933:L933)</f>
        <v>0</v>
      </c>
      <c r="M932" s="21"/>
      <c r="N932" s="21"/>
      <c r="O932" s="21"/>
    </row>
    <row r="933" spans="1:15" s="227" customFormat="1" ht="27" outlineLevel="2">
      <c r="A933" s="71">
        <v>1015</v>
      </c>
      <c r="B933" s="71">
        <v>12001</v>
      </c>
      <c r="C933" s="344" t="s">
        <v>1006</v>
      </c>
      <c r="D933" s="25"/>
      <c r="E933" s="25"/>
      <c r="F933" s="185"/>
      <c r="G933" s="186"/>
      <c r="H933" s="186"/>
      <c r="I933" s="25"/>
      <c r="J933" s="25"/>
      <c r="K933" s="25"/>
      <c r="L933" s="25"/>
      <c r="M933" s="25"/>
      <c r="N933" s="25"/>
      <c r="O933" s="25"/>
    </row>
    <row r="934" spans="1:15" s="227" customFormat="1" ht="40.5" outlineLevel="1">
      <c r="A934" s="19">
        <v>1032</v>
      </c>
      <c r="B934" s="23"/>
      <c r="C934" s="349" t="s">
        <v>1007</v>
      </c>
      <c r="D934" s="21">
        <f>SUM(D935:D942)</f>
        <v>0</v>
      </c>
      <c r="E934" s="21">
        <f>SUM(E935:E942)</f>
        <v>0</v>
      </c>
      <c r="F934" s="184">
        <f t="shared" ref="F934:H934" si="193">SUM(F935:F942)</f>
        <v>0</v>
      </c>
      <c r="G934" s="184">
        <f t="shared" si="193"/>
        <v>0</v>
      </c>
      <c r="H934" s="184">
        <f t="shared" si="193"/>
        <v>0</v>
      </c>
      <c r="I934" s="21">
        <f>SUM(I935:I942)</f>
        <v>0</v>
      </c>
      <c r="J934" s="21">
        <f>SUM(J935:J942)</f>
        <v>0</v>
      </c>
      <c r="K934" s="21">
        <f>SUM(K935:K942)</f>
        <v>0</v>
      </c>
      <c r="L934" s="21">
        <f>SUM(L935:L942)</f>
        <v>0</v>
      </c>
      <c r="M934" s="21"/>
      <c r="N934" s="21"/>
      <c r="O934" s="21"/>
    </row>
    <row r="935" spans="1:15" s="227" customFormat="1" ht="27" outlineLevel="2">
      <c r="A935" s="71">
        <v>1032</v>
      </c>
      <c r="B935" s="71">
        <v>11001</v>
      </c>
      <c r="C935" s="344" t="s">
        <v>1008</v>
      </c>
      <c r="D935" s="25"/>
      <c r="E935" s="25"/>
      <c r="F935" s="186"/>
      <c r="G935" s="186"/>
      <c r="H935" s="186"/>
      <c r="I935" s="25"/>
      <c r="J935" s="25"/>
      <c r="K935" s="25"/>
      <c r="L935" s="25"/>
      <c r="M935" s="25"/>
      <c r="N935" s="25"/>
      <c r="O935" s="25"/>
    </row>
    <row r="936" spans="1:15" s="227" customFormat="1" ht="27" outlineLevel="2">
      <c r="A936" s="48">
        <v>1032</v>
      </c>
      <c r="B936" s="48">
        <v>11002</v>
      </c>
      <c r="C936" s="350" t="s">
        <v>1009</v>
      </c>
      <c r="D936" s="25"/>
      <c r="E936" s="25"/>
      <c r="F936" s="185"/>
      <c r="G936" s="185"/>
      <c r="H936" s="185"/>
      <c r="I936" s="25"/>
      <c r="J936" s="25"/>
      <c r="K936" s="25"/>
      <c r="L936" s="25"/>
      <c r="M936" s="25"/>
      <c r="N936" s="25"/>
      <c r="O936" s="25"/>
    </row>
    <row r="937" spans="1:15" s="227" customFormat="1" ht="27" outlineLevel="2">
      <c r="A937" s="71">
        <v>1032</v>
      </c>
      <c r="B937" s="71">
        <v>11003</v>
      </c>
      <c r="C937" s="344" t="s">
        <v>1010</v>
      </c>
      <c r="D937" s="25"/>
      <c r="E937" s="25"/>
      <c r="F937" s="185"/>
      <c r="G937" s="186"/>
      <c r="H937" s="186"/>
      <c r="I937" s="25"/>
      <c r="J937" s="25"/>
      <c r="K937" s="25"/>
      <c r="L937" s="25"/>
      <c r="M937" s="25"/>
      <c r="N937" s="25"/>
      <c r="O937" s="25"/>
    </row>
    <row r="938" spans="1:15" s="227" customFormat="1" ht="27" outlineLevel="2">
      <c r="A938" s="71">
        <v>1032</v>
      </c>
      <c r="B938" s="71">
        <v>11004</v>
      </c>
      <c r="C938" s="344" t="s">
        <v>1011</v>
      </c>
      <c r="D938" s="25"/>
      <c r="E938" s="25"/>
      <c r="F938" s="185"/>
      <c r="G938" s="186"/>
      <c r="H938" s="186"/>
      <c r="I938" s="25"/>
      <c r="J938" s="25"/>
      <c r="K938" s="25"/>
      <c r="L938" s="25"/>
      <c r="M938" s="25"/>
      <c r="N938" s="25"/>
      <c r="O938" s="25"/>
    </row>
    <row r="939" spans="1:15" s="227" customFormat="1" outlineLevel="2">
      <c r="A939" s="71">
        <v>1032</v>
      </c>
      <c r="B939" s="71">
        <v>11005</v>
      </c>
      <c r="C939" s="344" t="s">
        <v>1012</v>
      </c>
      <c r="D939" s="25"/>
      <c r="E939" s="25"/>
      <c r="F939" s="185"/>
      <c r="G939" s="186"/>
      <c r="H939" s="186"/>
      <c r="I939" s="25"/>
      <c r="J939" s="25"/>
      <c r="K939" s="25"/>
      <c r="L939" s="25"/>
      <c r="M939" s="25"/>
      <c r="N939" s="25"/>
      <c r="O939" s="25"/>
    </row>
    <row r="940" spans="1:15" s="227" customFormat="1" ht="27" outlineLevel="2">
      <c r="A940" s="71">
        <v>1032</v>
      </c>
      <c r="B940" s="71">
        <v>12002</v>
      </c>
      <c r="C940" s="344" t="s">
        <v>1013</v>
      </c>
      <c r="D940" s="25"/>
      <c r="E940" s="25"/>
      <c r="F940" s="186"/>
      <c r="G940" s="186"/>
      <c r="H940" s="186"/>
      <c r="I940" s="25"/>
      <c r="J940" s="25"/>
      <c r="K940" s="25"/>
      <c r="L940" s="25"/>
      <c r="M940" s="25"/>
      <c r="N940" s="25"/>
      <c r="O940" s="25"/>
    </row>
    <row r="941" spans="1:15" s="227" customFormat="1" ht="27" outlineLevel="2">
      <c r="A941" s="71">
        <v>1032</v>
      </c>
      <c r="B941" s="71">
        <v>12003</v>
      </c>
      <c r="C941" s="344" t="s">
        <v>1014</v>
      </c>
      <c r="D941" s="25"/>
      <c r="E941" s="25"/>
      <c r="F941" s="186"/>
      <c r="G941" s="186"/>
      <c r="H941" s="186"/>
      <c r="I941" s="25"/>
      <c r="J941" s="25"/>
      <c r="K941" s="25"/>
      <c r="L941" s="25"/>
      <c r="M941" s="25"/>
      <c r="N941" s="25"/>
      <c r="O941" s="25"/>
    </row>
    <row r="942" spans="1:15" s="227" customFormat="1" ht="27" outlineLevel="2">
      <c r="A942" s="71">
        <v>1032</v>
      </c>
      <c r="B942" s="71">
        <v>32007</v>
      </c>
      <c r="C942" s="344" t="s">
        <v>1015</v>
      </c>
      <c r="D942" s="25"/>
      <c r="E942" s="25"/>
      <c r="F942" s="190"/>
      <c r="G942" s="186"/>
      <c r="H942" s="186"/>
      <c r="I942" s="25"/>
      <c r="J942" s="25"/>
      <c r="K942" s="25"/>
      <c r="L942" s="25"/>
      <c r="M942" s="25"/>
      <c r="N942" s="25"/>
      <c r="O942" s="25"/>
    </row>
    <row r="943" spans="1:15" s="227" customFormat="1" outlineLevel="1">
      <c r="A943" s="19">
        <v>1068</v>
      </c>
      <c r="B943" s="23"/>
      <c r="C943" s="349" t="s">
        <v>1016</v>
      </c>
      <c r="D943" s="21">
        <f>SUM(D944:D949)</f>
        <v>0</v>
      </c>
      <c r="E943" s="21">
        <f>SUM(E944:E949)</f>
        <v>0</v>
      </c>
      <c r="F943" s="184">
        <f t="shared" ref="F943:H943" si="194">SUM(F944:F949)</f>
        <v>0</v>
      </c>
      <c r="G943" s="184">
        <f t="shared" si="194"/>
        <v>0</v>
      </c>
      <c r="H943" s="184">
        <f t="shared" si="194"/>
        <v>0</v>
      </c>
      <c r="I943" s="21">
        <f t="shared" ref="I943:K943" si="195">SUM(I944:I949)</f>
        <v>0</v>
      </c>
      <c r="J943" s="21">
        <f t="shared" si="195"/>
        <v>0</v>
      </c>
      <c r="K943" s="21">
        <f t="shared" si="195"/>
        <v>0</v>
      </c>
      <c r="L943" s="21">
        <f t="shared" ref="L943" si="196">SUM(L944:L949)</f>
        <v>0</v>
      </c>
      <c r="M943" s="21"/>
      <c r="N943" s="21"/>
      <c r="O943" s="21"/>
    </row>
    <row r="944" spans="1:15" s="227" customFormat="1" outlineLevel="2">
      <c r="A944" s="48">
        <v>1068</v>
      </c>
      <c r="B944" s="48">
        <v>11001</v>
      </c>
      <c r="C944" s="350" t="s">
        <v>1017</v>
      </c>
      <c r="D944" s="34"/>
      <c r="E944" s="34"/>
      <c r="F944" s="185"/>
      <c r="G944" s="185"/>
      <c r="H944" s="185"/>
      <c r="I944" s="25"/>
      <c r="J944" s="25"/>
      <c r="K944" s="25"/>
      <c r="L944" s="25"/>
      <c r="M944" s="25"/>
      <c r="N944" s="25"/>
      <c r="O944" s="25"/>
    </row>
    <row r="945" spans="1:15" s="227" customFormat="1" ht="40.5" outlineLevel="2">
      <c r="A945" s="48">
        <v>1068</v>
      </c>
      <c r="B945" s="48">
        <v>12005</v>
      </c>
      <c r="C945" s="350" t="s">
        <v>1018</v>
      </c>
      <c r="D945" s="34"/>
      <c r="E945" s="34"/>
      <c r="F945" s="185"/>
      <c r="G945" s="185"/>
      <c r="H945" s="185"/>
      <c r="I945" s="25"/>
      <c r="J945" s="25"/>
      <c r="K945" s="25"/>
      <c r="L945" s="25"/>
      <c r="M945" s="25"/>
      <c r="N945" s="25"/>
      <c r="O945" s="25"/>
    </row>
    <row r="946" spans="1:15" s="227" customFormat="1" outlineLevel="2">
      <c r="A946" s="48">
        <v>1068</v>
      </c>
      <c r="B946" s="48">
        <v>12001</v>
      </c>
      <c r="C946" s="350" t="s">
        <v>1019</v>
      </c>
      <c r="D946" s="34"/>
      <c r="E946" s="34"/>
      <c r="F946" s="202"/>
      <c r="G946" s="185"/>
      <c r="H946" s="185"/>
      <c r="I946" s="25"/>
      <c r="J946" s="25"/>
      <c r="K946" s="25"/>
      <c r="L946" s="25"/>
      <c r="M946" s="25"/>
      <c r="N946" s="25"/>
      <c r="O946" s="25"/>
    </row>
    <row r="947" spans="1:15" s="227" customFormat="1" outlineLevel="2">
      <c r="A947" s="48">
        <v>1068</v>
      </c>
      <c r="B947" s="48">
        <v>12002</v>
      </c>
      <c r="C947" s="350" t="s">
        <v>1020</v>
      </c>
      <c r="D947" s="34"/>
      <c r="E947" s="34"/>
      <c r="F947" s="201"/>
      <c r="G947" s="208"/>
      <c r="H947" s="185"/>
      <c r="I947" s="25"/>
      <c r="J947" s="25"/>
      <c r="K947" s="25"/>
      <c r="L947" s="25"/>
      <c r="M947" s="25"/>
      <c r="N947" s="25"/>
      <c r="O947" s="25"/>
    </row>
    <row r="948" spans="1:15" s="227" customFormat="1" outlineLevel="2">
      <c r="A948" s="48">
        <v>1068</v>
      </c>
      <c r="B948" s="48">
        <v>12003</v>
      </c>
      <c r="C948" s="350" t="s">
        <v>1021</v>
      </c>
      <c r="D948" s="34"/>
      <c r="E948" s="34"/>
      <c r="F948" s="202"/>
      <c r="G948" s="201"/>
      <c r="H948" s="185"/>
      <c r="I948" s="25"/>
      <c r="J948" s="25"/>
      <c r="K948" s="25"/>
      <c r="L948" s="25"/>
      <c r="M948" s="25"/>
      <c r="N948" s="25"/>
      <c r="O948" s="25"/>
    </row>
    <row r="949" spans="1:15" s="227" customFormat="1" ht="27" outlineLevel="2">
      <c r="A949" s="48">
        <v>1068</v>
      </c>
      <c r="B949" s="48">
        <v>12004</v>
      </c>
      <c r="C949" s="350" t="s">
        <v>1022</v>
      </c>
      <c r="D949" s="34"/>
      <c r="E949" s="34"/>
      <c r="F949" s="201"/>
      <c r="G949" s="208"/>
      <c r="H949" s="185"/>
      <c r="I949" s="25"/>
      <c r="J949" s="25"/>
      <c r="K949" s="25"/>
      <c r="L949" s="25"/>
      <c r="M949" s="25"/>
      <c r="N949" s="25"/>
      <c r="O949" s="25"/>
    </row>
    <row r="950" spans="1:15" s="227" customFormat="1" outlineLevel="1">
      <c r="A950" s="19">
        <v>1082</v>
      </c>
      <c r="B950" s="23"/>
      <c r="C950" s="349" t="s">
        <v>1023</v>
      </c>
      <c r="D950" s="21">
        <f>SUM(D951:D954)</f>
        <v>0</v>
      </c>
      <c r="E950" s="21">
        <f>SUM(E951:E954)</f>
        <v>0</v>
      </c>
      <c r="F950" s="184">
        <f t="shared" ref="F950:H950" si="197">SUM(F951:F954)</f>
        <v>0</v>
      </c>
      <c r="G950" s="184">
        <f t="shared" si="197"/>
        <v>0</v>
      </c>
      <c r="H950" s="184">
        <f t="shared" si="197"/>
        <v>0</v>
      </c>
      <c r="I950" s="21">
        <f t="shared" ref="I950:K950" si="198">SUM(I951:I954)</f>
        <v>0</v>
      </c>
      <c r="J950" s="21">
        <f t="shared" si="198"/>
        <v>0</v>
      </c>
      <c r="K950" s="21">
        <f t="shared" si="198"/>
        <v>0</v>
      </c>
      <c r="L950" s="21">
        <f t="shared" ref="L950" si="199">SUM(L951:L954)</f>
        <v>0</v>
      </c>
      <c r="M950" s="21"/>
      <c r="N950" s="21"/>
      <c r="O950" s="21"/>
    </row>
    <row r="951" spans="1:15" s="227" customFormat="1" outlineLevel="2">
      <c r="A951" s="71">
        <v>1082</v>
      </c>
      <c r="B951" s="71">
        <v>11001</v>
      </c>
      <c r="C951" s="344" t="s">
        <v>1024</v>
      </c>
      <c r="D951" s="25"/>
      <c r="E951" s="25"/>
      <c r="F951" s="217"/>
      <c r="G951" s="217"/>
      <c r="H951" s="217"/>
      <c r="I951" s="25"/>
      <c r="J951" s="25"/>
      <c r="K951" s="25"/>
      <c r="L951" s="25"/>
      <c r="M951" s="25"/>
      <c r="N951" s="25"/>
      <c r="O951" s="25"/>
    </row>
    <row r="952" spans="1:15" s="227" customFormat="1" outlineLevel="2">
      <c r="A952" s="48">
        <v>1082</v>
      </c>
      <c r="B952" s="48">
        <v>12001</v>
      </c>
      <c r="C952" s="350" t="s">
        <v>1025</v>
      </c>
      <c r="D952" s="25"/>
      <c r="E952" s="25"/>
      <c r="F952" s="202"/>
      <c r="G952" s="185"/>
      <c r="H952" s="185"/>
      <c r="I952" s="25"/>
      <c r="J952" s="25"/>
      <c r="K952" s="25"/>
      <c r="L952" s="25"/>
      <c r="M952" s="25"/>
      <c r="N952" s="25"/>
      <c r="O952" s="25"/>
    </row>
    <row r="953" spans="1:15" s="227" customFormat="1" outlineLevel="2">
      <c r="A953" s="71">
        <v>1082</v>
      </c>
      <c r="B953" s="71">
        <v>12002</v>
      </c>
      <c r="C953" s="344" t="s">
        <v>1026</v>
      </c>
      <c r="D953" s="25"/>
      <c r="E953" s="25"/>
      <c r="F953" s="202"/>
      <c r="G953" s="217"/>
      <c r="H953" s="217"/>
      <c r="I953" s="25"/>
      <c r="J953" s="25"/>
      <c r="K953" s="25"/>
      <c r="L953" s="25"/>
      <c r="M953" s="25"/>
      <c r="N953" s="25"/>
      <c r="O953" s="25"/>
    </row>
    <row r="954" spans="1:15" s="227" customFormat="1" ht="40.5" outlineLevel="2">
      <c r="A954" s="71">
        <v>1082</v>
      </c>
      <c r="B954" s="71">
        <v>12003</v>
      </c>
      <c r="C954" s="344" t="s">
        <v>1027</v>
      </c>
      <c r="D954" s="25"/>
      <c r="E954" s="25"/>
      <c r="F954" s="202"/>
      <c r="G954" s="217"/>
      <c r="H954" s="217"/>
      <c r="I954" s="25"/>
      <c r="J954" s="25"/>
      <c r="K954" s="25"/>
      <c r="L954" s="25"/>
      <c r="M954" s="25"/>
      <c r="N954" s="25"/>
      <c r="O954" s="25"/>
    </row>
    <row r="955" spans="1:15" s="227" customFormat="1" outlineLevel="1">
      <c r="A955" s="19">
        <v>1088</v>
      </c>
      <c r="B955" s="23"/>
      <c r="C955" s="349" t="s">
        <v>1028</v>
      </c>
      <c r="D955" s="21">
        <f>SUM(D956:D963)</f>
        <v>0</v>
      </c>
      <c r="E955" s="21">
        <f>SUM(E956:E963)</f>
        <v>0</v>
      </c>
      <c r="F955" s="184">
        <f t="shared" ref="F955:H955" si="200">SUM(F956:F963)</f>
        <v>0</v>
      </c>
      <c r="G955" s="184">
        <f t="shared" si="200"/>
        <v>0</v>
      </c>
      <c r="H955" s="184">
        <f t="shared" si="200"/>
        <v>0</v>
      </c>
      <c r="I955" s="21">
        <f>SUM(I956:I963)</f>
        <v>0</v>
      </c>
      <c r="J955" s="21">
        <f>SUM(J956:J963)</f>
        <v>0</v>
      </c>
      <c r="K955" s="21">
        <f>SUM(K956:K963)</f>
        <v>0</v>
      </c>
      <c r="L955" s="21">
        <f>SUM(L956:L963)</f>
        <v>0</v>
      </c>
      <c r="M955" s="21"/>
      <c r="N955" s="21"/>
      <c r="O955" s="21"/>
    </row>
    <row r="956" spans="1:15" s="227" customFormat="1" ht="27" outlineLevel="2">
      <c r="A956" s="19">
        <v>1088</v>
      </c>
      <c r="B956" s="71">
        <v>11008</v>
      </c>
      <c r="C956" s="344" t="s">
        <v>1029</v>
      </c>
      <c r="D956" s="25"/>
      <c r="E956" s="25"/>
      <c r="F956" s="185"/>
      <c r="G956" s="186"/>
      <c r="H956" s="186"/>
      <c r="I956" s="25"/>
      <c r="J956" s="25"/>
      <c r="K956" s="25"/>
      <c r="L956" s="25"/>
      <c r="M956" s="25"/>
      <c r="N956" s="25"/>
      <c r="O956" s="25"/>
    </row>
    <row r="957" spans="1:15" s="227" customFormat="1" ht="40.5" outlineLevel="2">
      <c r="A957" s="19">
        <v>1088</v>
      </c>
      <c r="B957" s="71">
        <v>12022</v>
      </c>
      <c r="C957" s="344" t="s">
        <v>1030</v>
      </c>
      <c r="D957" s="25"/>
      <c r="E957" s="25"/>
      <c r="F957" s="186"/>
      <c r="G957" s="186"/>
      <c r="H957" s="186"/>
      <c r="I957" s="25"/>
      <c r="J957" s="25"/>
      <c r="K957" s="25"/>
      <c r="L957" s="25"/>
      <c r="M957" s="25"/>
      <c r="N957" s="25"/>
      <c r="O957" s="25"/>
    </row>
    <row r="958" spans="1:15" s="227" customFormat="1" ht="27" outlineLevel="2">
      <c r="A958" s="19">
        <v>1088</v>
      </c>
      <c r="B958" s="71">
        <v>12006</v>
      </c>
      <c r="C958" s="344" t="s">
        <v>1031</v>
      </c>
      <c r="D958" s="25"/>
      <c r="E958" s="25"/>
      <c r="F958" s="186"/>
      <c r="G958" s="186"/>
      <c r="H958" s="186"/>
      <c r="I958" s="25"/>
      <c r="J958" s="25"/>
      <c r="K958" s="25"/>
      <c r="L958" s="25"/>
      <c r="M958" s="25"/>
      <c r="N958" s="25"/>
      <c r="O958" s="25"/>
    </row>
    <row r="959" spans="1:15" s="227" customFormat="1" ht="54" outlineLevel="2">
      <c r="A959" s="19">
        <v>1088</v>
      </c>
      <c r="B959" s="71">
        <v>12009</v>
      </c>
      <c r="C959" s="344" t="s">
        <v>1032</v>
      </c>
      <c r="D959" s="25"/>
      <c r="E959" s="25"/>
      <c r="F959" s="185"/>
      <c r="G959" s="186"/>
      <c r="H959" s="186"/>
      <c r="I959" s="25"/>
      <c r="J959" s="25"/>
      <c r="K959" s="25"/>
      <c r="L959" s="25"/>
      <c r="M959" s="25"/>
      <c r="N959" s="25"/>
      <c r="O959" s="25"/>
    </row>
    <row r="960" spans="1:15" s="227" customFormat="1" ht="54" outlineLevel="2">
      <c r="A960" s="19">
        <v>1088</v>
      </c>
      <c r="B960" s="71">
        <v>12018</v>
      </c>
      <c r="C960" s="344" t="s">
        <v>1033</v>
      </c>
      <c r="D960" s="25"/>
      <c r="E960" s="25"/>
      <c r="F960" s="186"/>
      <c r="G960" s="186"/>
      <c r="H960" s="186"/>
      <c r="I960" s="25"/>
      <c r="J960" s="25"/>
      <c r="K960" s="25"/>
      <c r="L960" s="25"/>
      <c r="M960" s="25"/>
      <c r="N960" s="25"/>
      <c r="O960" s="25"/>
    </row>
    <row r="961" spans="1:15" s="227" customFormat="1" outlineLevel="2">
      <c r="A961" s="19">
        <v>1088</v>
      </c>
      <c r="B961" s="71">
        <v>12020</v>
      </c>
      <c r="C961" s="344" t="s">
        <v>1034</v>
      </c>
      <c r="D961" s="25"/>
      <c r="E961" s="25"/>
      <c r="F961" s="185"/>
      <c r="G961" s="186"/>
      <c r="H961" s="186"/>
      <c r="I961" s="25"/>
      <c r="J961" s="25"/>
      <c r="K961" s="25"/>
      <c r="L961" s="25"/>
      <c r="M961" s="25"/>
      <c r="N961" s="25"/>
      <c r="O961" s="25"/>
    </row>
    <row r="962" spans="1:15" s="227" customFormat="1" outlineLevel="2">
      <c r="A962" s="19">
        <v>1088</v>
      </c>
      <c r="B962" s="71">
        <v>12019</v>
      </c>
      <c r="C962" s="344" t="s">
        <v>1035</v>
      </c>
      <c r="D962" s="25"/>
      <c r="E962" s="25"/>
      <c r="F962" s="185"/>
      <c r="G962" s="186"/>
      <c r="H962" s="186"/>
      <c r="I962" s="25"/>
      <c r="J962" s="25"/>
      <c r="K962" s="25"/>
      <c r="L962" s="25"/>
      <c r="M962" s="25"/>
      <c r="N962" s="25"/>
      <c r="O962" s="25"/>
    </row>
    <row r="963" spans="1:15" s="227" customFormat="1" ht="40.5" outlineLevel="2">
      <c r="A963" s="19">
        <v>1088</v>
      </c>
      <c r="B963" s="71">
        <v>32001</v>
      </c>
      <c r="C963" s="344" t="s">
        <v>1036</v>
      </c>
      <c r="D963" s="25"/>
      <c r="E963" s="25"/>
      <c r="F963" s="185"/>
      <c r="G963" s="186"/>
      <c r="H963" s="186"/>
      <c r="I963" s="25"/>
      <c r="J963" s="25"/>
      <c r="K963" s="25"/>
      <c r="L963" s="25"/>
      <c r="M963" s="25"/>
      <c r="N963" s="25"/>
      <c r="O963" s="25"/>
    </row>
    <row r="964" spans="1:15" s="227" customFormat="1" outlineLevel="1">
      <c r="A964" s="19">
        <v>1098</v>
      </c>
      <c r="B964" s="23"/>
      <c r="C964" s="349" t="s">
        <v>1037</v>
      </c>
      <c r="D964" s="21">
        <f>SUM(D965:D971)</f>
        <v>0</v>
      </c>
      <c r="E964" s="21">
        <f>SUM(E965:E971)</f>
        <v>0</v>
      </c>
      <c r="F964" s="184">
        <f t="shared" ref="F964:H964" si="201">SUM(F965:F971)</f>
        <v>0</v>
      </c>
      <c r="G964" s="184">
        <f t="shared" si="201"/>
        <v>0</v>
      </c>
      <c r="H964" s="184">
        <f t="shared" si="201"/>
        <v>0</v>
      </c>
      <c r="I964" s="21">
        <f>SUM(I965:I971)</f>
        <v>0</v>
      </c>
      <c r="J964" s="21">
        <f>SUM(J965:J971)</f>
        <v>0</v>
      </c>
      <c r="K964" s="21">
        <f>SUM(K965:K971)</f>
        <v>0</v>
      </c>
      <c r="L964" s="21">
        <f>SUM(L965:L971)</f>
        <v>0</v>
      </c>
      <c r="M964" s="21"/>
      <c r="N964" s="21"/>
      <c r="O964" s="21"/>
    </row>
    <row r="965" spans="1:15" s="227" customFormat="1" ht="27" outlineLevel="2">
      <c r="A965" s="71">
        <v>1098</v>
      </c>
      <c r="B965" s="71">
        <v>12001</v>
      </c>
      <c r="C965" s="344" t="s">
        <v>1038</v>
      </c>
      <c r="D965" s="25"/>
      <c r="E965" s="25"/>
      <c r="F965" s="186"/>
      <c r="G965" s="186"/>
      <c r="H965" s="186"/>
      <c r="I965" s="25"/>
      <c r="J965" s="25"/>
      <c r="K965" s="25"/>
      <c r="L965" s="25"/>
      <c r="M965" s="25"/>
      <c r="N965" s="25"/>
      <c r="O965" s="25"/>
    </row>
    <row r="966" spans="1:15" s="227" customFormat="1" ht="40.5" outlineLevel="2">
      <c r="A966" s="71">
        <v>1098</v>
      </c>
      <c r="B966" s="71">
        <v>12002</v>
      </c>
      <c r="C966" s="344" t="s">
        <v>1039</v>
      </c>
      <c r="D966" s="25"/>
      <c r="E966" s="25"/>
      <c r="F966" s="186"/>
      <c r="G966" s="186"/>
      <c r="H966" s="186"/>
      <c r="I966" s="25"/>
      <c r="J966" s="25"/>
      <c r="K966" s="25"/>
      <c r="L966" s="25"/>
      <c r="M966" s="25"/>
      <c r="N966" s="25"/>
      <c r="O966" s="25"/>
    </row>
    <row r="967" spans="1:15" s="227" customFormat="1" outlineLevel="2">
      <c r="A967" s="71">
        <v>1098</v>
      </c>
      <c r="B967" s="71">
        <v>12009</v>
      </c>
      <c r="C967" s="344" t="s">
        <v>1040</v>
      </c>
      <c r="D967" s="25"/>
      <c r="E967" s="25"/>
      <c r="F967" s="185"/>
      <c r="G967" s="186"/>
      <c r="H967" s="186"/>
      <c r="I967" s="25"/>
      <c r="J967" s="25"/>
      <c r="K967" s="25"/>
      <c r="L967" s="25"/>
      <c r="M967" s="25"/>
      <c r="N967" s="25"/>
      <c r="O967" s="25"/>
    </row>
    <row r="968" spans="1:15" s="227" customFormat="1" outlineLevel="2">
      <c r="A968" s="71">
        <v>1098</v>
      </c>
      <c r="B968" s="71">
        <v>21001</v>
      </c>
      <c r="C968" s="344" t="s">
        <v>1041</v>
      </c>
      <c r="D968" s="25"/>
      <c r="E968" s="25"/>
      <c r="F968" s="185"/>
      <c r="G968" s="186"/>
      <c r="H968" s="186"/>
      <c r="I968" s="25"/>
      <c r="J968" s="25"/>
      <c r="K968" s="25"/>
      <c r="L968" s="25"/>
      <c r="M968" s="25"/>
      <c r="N968" s="25"/>
      <c r="O968" s="25"/>
    </row>
    <row r="969" spans="1:15" s="227" customFormat="1" ht="40.5" outlineLevel="2">
      <c r="A969" s="71">
        <v>1098</v>
      </c>
      <c r="B969" s="71">
        <v>12007</v>
      </c>
      <c r="C969" s="332" t="s">
        <v>1042</v>
      </c>
      <c r="D969" s="25"/>
      <c r="E969" s="25"/>
      <c r="F969" s="186"/>
      <c r="G969" s="186"/>
      <c r="H969" s="186"/>
      <c r="I969" s="25"/>
      <c r="J969" s="25"/>
      <c r="K969" s="25"/>
      <c r="L969" s="25"/>
      <c r="M969" s="25"/>
      <c r="N969" s="25"/>
      <c r="O969" s="25"/>
    </row>
    <row r="970" spans="1:15" s="227" customFormat="1" ht="67.5" outlineLevel="2">
      <c r="A970" s="71">
        <v>1098</v>
      </c>
      <c r="B970" s="71">
        <v>12006</v>
      </c>
      <c r="C970" s="344" t="s">
        <v>1043</v>
      </c>
      <c r="D970" s="25"/>
      <c r="E970" s="25"/>
      <c r="F970" s="186"/>
      <c r="G970" s="186"/>
      <c r="H970" s="186"/>
      <c r="I970" s="25"/>
      <c r="J970" s="25"/>
      <c r="K970" s="25"/>
      <c r="L970" s="25"/>
      <c r="M970" s="25"/>
      <c r="N970" s="25"/>
      <c r="O970" s="25"/>
    </row>
    <row r="971" spans="1:15" s="227" customFormat="1" ht="27" outlineLevel="2">
      <c r="A971" s="71">
        <v>1098</v>
      </c>
      <c r="B971" s="71">
        <v>12008</v>
      </c>
      <c r="C971" s="344" t="s">
        <v>1044</v>
      </c>
      <c r="D971" s="25"/>
      <c r="E971" s="25"/>
      <c r="F971" s="186"/>
      <c r="G971" s="186"/>
      <c r="H971" s="186"/>
      <c r="I971" s="25"/>
      <c r="J971" s="25"/>
      <c r="K971" s="25"/>
      <c r="L971" s="25"/>
      <c r="M971" s="25"/>
      <c r="N971" s="25"/>
      <c r="O971" s="25"/>
    </row>
    <row r="972" spans="1:15" s="227" customFormat="1" outlineLevel="1">
      <c r="A972" s="23">
        <v>1102</v>
      </c>
      <c r="B972" s="23"/>
      <c r="C972" s="349" t="s">
        <v>1045</v>
      </c>
      <c r="D972" s="54">
        <f>SUM(D973:D979)</f>
        <v>0</v>
      </c>
      <c r="E972" s="54">
        <f>SUM(E973:E979)</f>
        <v>0</v>
      </c>
      <c r="F972" s="218">
        <f t="shared" ref="F972:H972" si="202">SUM(F973:F979)</f>
        <v>0</v>
      </c>
      <c r="G972" s="218">
        <f t="shared" si="202"/>
        <v>0</v>
      </c>
      <c r="H972" s="218">
        <f t="shared" si="202"/>
        <v>0</v>
      </c>
      <c r="I972" s="54">
        <f>SUM(I973:I979)</f>
        <v>0</v>
      </c>
      <c r="J972" s="54">
        <f>SUM(J973:J979)</f>
        <v>0</v>
      </c>
      <c r="K972" s="54">
        <f>SUM(K973:K979)</f>
        <v>0</v>
      </c>
      <c r="L972" s="54">
        <f>SUM(L973:L979)</f>
        <v>0</v>
      </c>
      <c r="M972" s="54"/>
      <c r="N972" s="54"/>
      <c r="O972" s="54"/>
    </row>
    <row r="973" spans="1:15" s="227" customFormat="1" ht="27" outlineLevel="2">
      <c r="A973" s="71">
        <v>1102</v>
      </c>
      <c r="B973" s="71">
        <v>11001</v>
      </c>
      <c r="C973" s="344" t="s">
        <v>1046</v>
      </c>
      <c r="D973" s="25"/>
      <c r="E973" s="25"/>
      <c r="F973" s="185"/>
      <c r="G973" s="186"/>
      <c r="H973" s="186"/>
      <c r="I973" s="25"/>
      <c r="J973" s="25"/>
      <c r="K973" s="25"/>
      <c r="L973" s="25"/>
      <c r="M973" s="25"/>
      <c r="N973" s="25"/>
      <c r="O973" s="25"/>
    </row>
    <row r="974" spans="1:15" s="227" customFormat="1" outlineLevel="2">
      <c r="A974" s="71">
        <v>1102</v>
      </c>
      <c r="B974" s="71">
        <v>11002</v>
      </c>
      <c r="C974" s="344" t="s">
        <v>1047</v>
      </c>
      <c r="D974" s="25"/>
      <c r="E974" s="25"/>
      <c r="F974" s="186"/>
      <c r="G974" s="186"/>
      <c r="H974" s="186"/>
      <c r="I974" s="25"/>
      <c r="J974" s="25"/>
      <c r="K974" s="25"/>
      <c r="L974" s="25"/>
      <c r="M974" s="25"/>
      <c r="N974" s="25"/>
      <c r="O974" s="25"/>
    </row>
    <row r="975" spans="1:15" s="227" customFormat="1" outlineLevel="2">
      <c r="A975" s="71">
        <v>1102</v>
      </c>
      <c r="B975" s="71">
        <v>11003</v>
      </c>
      <c r="C975" s="344" t="s">
        <v>1048</v>
      </c>
      <c r="D975" s="25"/>
      <c r="E975" s="25"/>
      <c r="F975" s="186"/>
      <c r="G975" s="186"/>
      <c r="H975" s="186"/>
      <c r="I975" s="25"/>
      <c r="J975" s="25"/>
      <c r="K975" s="25"/>
      <c r="L975" s="25"/>
      <c r="M975" s="25"/>
      <c r="N975" s="25"/>
      <c r="O975" s="25"/>
    </row>
    <row r="976" spans="1:15" s="227" customFormat="1" outlineLevel="2">
      <c r="A976" s="71">
        <v>1102</v>
      </c>
      <c r="B976" s="48">
        <v>12001</v>
      </c>
      <c r="C976" s="350" t="s">
        <v>1049</v>
      </c>
      <c r="D976" s="40"/>
      <c r="E976" s="41"/>
      <c r="F976" s="185"/>
      <c r="G976" s="185"/>
      <c r="H976" s="185"/>
      <c r="I976" s="25"/>
      <c r="J976" s="25"/>
      <c r="K976" s="25"/>
      <c r="L976" s="25"/>
      <c r="M976" s="25"/>
      <c r="N976" s="25"/>
      <c r="O976" s="25"/>
    </row>
    <row r="977" spans="1:15" s="227" customFormat="1" ht="27" outlineLevel="2">
      <c r="A977" s="71">
        <v>1102</v>
      </c>
      <c r="B977" s="48">
        <v>12002</v>
      </c>
      <c r="C977" s="350" t="s">
        <v>1050</v>
      </c>
      <c r="D977" s="30"/>
      <c r="E977" s="30"/>
      <c r="F977" s="195"/>
      <c r="G977" s="185"/>
      <c r="H977" s="185"/>
      <c r="I977" s="25"/>
      <c r="J977" s="25"/>
      <c r="K977" s="25"/>
      <c r="L977" s="25"/>
      <c r="M977" s="25"/>
      <c r="N977" s="25"/>
      <c r="O977" s="25"/>
    </row>
    <row r="978" spans="1:15" s="227" customFormat="1" outlineLevel="2">
      <c r="A978" s="71">
        <v>1102</v>
      </c>
      <c r="B978" s="48">
        <v>12003</v>
      </c>
      <c r="C978" s="350" t="s">
        <v>1051</v>
      </c>
      <c r="D978" s="30"/>
      <c r="E978" s="30"/>
      <c r="F978" s="185"/>
      <c r="G978" s="185"/>
      <c r="H978" s="185"/>
      <c r="I978" s="25"/>
      <c r="J978" s="25"/>
      <c r="K978" s="25"/>
      <c r="L978" s="25"/>
      <c r="M978" s="25"/>
      <c r="N978" s="25"/>
      <c r="O978" s="25"/>
    </row>
    <row r="979" spans="1:15" s="227" customFormat="1" outlineLevel="2">
      <c r="A979" s="71">
        <v>1102</v>
      </c>
      <c r="B979" s="48">
        <v>12004</v>
      </c>
      <c r="C979" s="350" t="s">
        <v>1052</v>
      </c>
      <c r="D979" s="30"/>
      <c r="E979" s="30"/>
      <c r="F979" s="185"/>
      <c r="G979" s="185"/>
      <c r="H979" s="185"/>
      <c r="I979" s="25"/>
      <c r="J979" s="25"/>
      <c r="K979" s="25"/>
      <c r="L979" s="25"/>
      <c r="M979" s="25"/>
      <c r="N979" s="25"/>
      <c r="O979" s="25"/>
    </row>
    <row r="980" spans="1:15" s="227" customFormat="1" outlineLevel="2">
      <c r="A980" s="19">
        <v>1102</v>
      </c>
      <c r="B980" s="23"/>
      <c r="C980" s="345" t="s">
        <v>1053</v>
      </c>
      <c r="D980" s="42">
        <f>+D981</f>
        <v>0</v>
      </c>
      <c r="E980" s="42">
        <f>+E981</f>
        <v>0</v>
      </c>
      <c r="F980" s="205">
        <f t="shared" ref="F980:H980" si="203">+F981</f>
        <v>0</v>
      </c>
      <c r="G980" s="205">
        <f t="shared" si="203"/>
        <v>0</v>
      </c>
      <c r="H980" s="205">
        <f t="shared" si="203"/>
        <v>0</v>
      </c>
      <c r="I980" s="42"/>
      <c r="J980" s="42"/>
      <c r="K980" s="42"/>
      <c r="L980" s="42"/>
      <c r="M980" s="42"/>
      <c r="N980" s="42"/>
      <c r="O980" s="42"/>
    </row>
    <row r="981" spans="1:15" s="227" customFormat="1" outlineLevel="2">
      <c r="A981" s="71">
        <v>1102</v>
      </c>
      <c r="B981" s="71">
        <v>12005</v>
      </c>
      <c r="C981" s="344" t="s">
        <v>1054</v>
      </c>
      <c r="D981" s="25"/>
      <c r="E981" s="25"/>
      <c r="F981" s="185"/>
      <c r="G981" s="186"/>
      <c r="H981" s="186"/>
      <c r="I981" s="25"/>
      <c r="J981" s="25"/>
      <c r="K981" s="25"/>
      <c r="L981" s="25"/>
      <c r="M981" s="25"/>
      <c r="N981" s="25"/>
      <c r="O981" s="25"/>
    </row>
    <row r="982" spans="1:15" s="227" customFormat="1" ht="27" outlineLevel="1">
      <c r="A982" s="19">
        <v>1117</v>
      </c>
      <c r="B982" s="23"/>
      <c r="C982" s="349" t="s">
        <v>1055</v>
      </c>
      <c r="D982" s="21">
        <f>SUM(D983:D987)</f>
        <v>0</v>
      </c>
      <c r="E982" s="21">
        <f>SUM(E983:E987)</f>
        <v>0</v>
      </c>
      <c r="F982" s="184">
        <f t="shared" ref="F982:H982" si="204">SUM(F983:F987)</f>
        <v>0</v>
      </c>
      <c r="G982" s="184">
        <f t="shared" si="204"/>
        <v>0</v>
      </c>
      <c r="H982" s="184">
        <f t="shared" si="204"/>
        <v>0</v>
      </c>
      <c r="I982" s="21">
        <f>SUM(I983:I987)</f>
        <v>0</v>
      </c>
      <c r="J982" s="21">
        <f>SUM(J983:J987)</f>
        <v>0</v>
      </c>
      <c r="K982" s="21">
        <f>SUM(K983:K987)</f>
        <v>0</v>
      </c>
      <c r="L982" s="21">
        <f>SUM(L983:L987)</f>
        <v>0</v>
      </c>
      <c r="M982" s="21"/>
      <c r="N982" s="21"/>
      <c r="O982" s="21"/>
    </row>
    <row r="983" spans="1:15" s="227" customFormat="1" ht="27" outlineLevel="2">
      <c r="A983" s="71">
        <v>1117</v>
      </c>
      <c r="B983" s="71">
        <v>11001</v>
      </c>
      <c r="C983" s="344" t="s">
        <v>1056</v>
      </c>
      <c r="D983" s="73"/>
      <c r="E983" s="73"/>
      <c r="F983" s="196"/>
      <c r="G983" s="186"/>
      <c r="H983" s="186"/>
      <c r="I983" s="25"/>
      <c r="J983" s="25"/>
      <c r="K983" s="25"/>
      <c r="L983" s="25"/>
      <c r="M983" s="25"/>
      <c r="N983" s="25"/>
      <c r="O983" s="25"/>
    </row>
    <row r="984" spans="1:15" s="227" customFormat="1" outlineLevel="2">
      <c r="A984" s="71">
        <v>1117</v>
      </c>
      <c r="B984" s="71">
        <v>11002</v>
      </c>
      <c r="C984" s="344" t="s">
        <v>1057</v>
      </c>
      <c r="D984" s="73"/>
      <c r="E984" s="73"/>
      <c r="F984" s="196"/>
      <c r="G984" s="186"/>
      <c r="H984" s="186"/>
      <c r="I984" s="25"/>
      <c r="J984" s="25"/>
      <c r="K984" s="25"/>
      <c r="L984" s="25"/>
      <c r="M984" s="25"/>
      <c r="N984" s="25"/>
      <c r="O984" s="25"/>
    </row>
    <row r="985" spans="1:15" s="227" customFormat="1" outlineLevel="2">
      <c r="A985" s="71">
        <v>1117</v>
      </c>
      <c r="B985" s="71">
        <v>11003</v>
      </c>
      <c r="C985" s="344" t="s">
        <v>1058</v>
      </c>
      <c r="D985" s="25"/>
      <c r="E985" s="25"/>
      <c r="F985" s="186"/>
      <c r="G985" s="186"/>
      <c r="H985" s="186"/>
      <c r="I985" s="25"/>
      <c r="J985" s="25"/>
      <c r="K985" s="25"/>
      <c r="L985" s="25"/>
      <c r="M985" s="25"/>
      <c r="N985" s="25"/>
      <c r="O985" s="25"/>
    </row>
    <row r="986" spans="1:15" s="227" customFormat="1" ht="40.5" outlineLevel="2">
      <c r="A986" s="71">
        <v>1117</v>
      </c>
      <c r="B986" s="71">
        <v>11004</v>
      </c>
      <c r="C986" s="344" t="s">
        <v>1059</v>
      </c>
      <c r="D986" s="25"/>
      <c r="E986" s="25"/>
      <c r="F986" s="186"/>
      <c r="G986" s="186"/>
      <c r="H986" s="186"/>
      <c r="I986" s="25"/>
      <c r="J986" s="25"/>
      <c r="K986" s="25"/>
      <c r="L986" s="25"/>
      <c r="M986" s="25"/>
      <c r="N986" s="25"/>
      <c r="O986" s="25"/>
    </row>
    <row r="987" spans="1:15" s="227" customFormat="1" ht="27" outlineLevel="2">
      <c r="A987" s="71">
        <v>1117</v>
      </c>
      <c r="B987" s="71">
        <v>31001</v>
      </c>
      <c r="C987" s="344" t="s">
        <v>1060</v>
      </c>
      <c r="D987" s="25"/>
      <c r="E987" s="25"/>
      <c r="F987" s="186"/>
      <c r="G987" s="186"/>
      <c r="H987" s="186"/>
      <c r="I987" s="25"/>
      <c r="J987" s="25"/>
      <c r="K987" s="25"/>
      <c r="L987" s="25"/>
      <c r="M987" s="25"/>
      <c r="N987" s="25"/>
      <c r="O987" s="25"/>
    </row>
    <row r="988" spans="1:15" s="227" customFormat="1" outlineLevel="1">
      <c r="A988" s="19">
        <v>1141</v>
      </c>
      <c r="B988" s="23"/>
      <c r="C988" s="349" t="s">
        <v>1061</v>
      </c>
      <c r="D988" s="21">
        <f>SUM(D989:D1002)</f>
        <v>0</v>
      </c>
      <c r="E988" s="21">
        <f>SUM(E989:E1002)</f>
        <v>0</v>
      </c>
      <c r="F988" s="184">
        <f t="shared" ref="F988:H988" si="205">SUM(F989:F1002)</f>
        <v>0</v>
      </c>
      <c r="G988" s="184">
        <f t="shared" si="205"/>
        <v>0</v>
      </c>
      <c r="H988" s="184">
        <f t="shared" si="205"/>
        <v>0</v>
      </c>
      <c r="I988" s="21">
        <f>SUM(I989:I1002)</f>
        <v>0</v>
      </c>
      <c r="J988" s="21">
        <f>SUM(J989:J1002)</f>
        <v>0</v>
      </c>
      <c r="K988" s="21">
        <f>SUM(K989:K1002)</f>
        <v>0</v>
      </c>
      <c r="L988" s="21">
        <f>SUM(L989:L1002)</f>
        <v>0</v>
      </c>
      <c r="M988" s="21"/>
      <c r="N988" s="21"/>
      <c r="O988" s="21"/>
    </row>
    <row r="989" spans="1:15" s="227" customFormat="1" outlineLevel="2">
      <c r="A989" s="71">
        <v>1141</v>
      </c>
      <c r="B989" s="71">
        <v>11001</v>
      </c>
      <c r="C989" s="344" t="s">
        <v>1062</v>
      </c>
      <c r="D989" s="25"/>
      <c r="E989" s="25"/>
      <c r="F989" s="186"/>
      <c r="G989" s="186"/>
      <c r="H989" s="186"/>
      <c r="I989" s="25"/>
      <c r="J989" s="25"/>
      <c r="K989" s="25"/>
      <c r="L989" s="25"/>
      <c r="M989" s="25"/>
      <c r="N989" s="25"/>
      <c r="O989" s="25"/>
    </row>
    <row r="990" spans="1:15" s="227" customFormat="1" ht="27" outlineLevel="2">
      <c r="A990" s="71">
        <v>1141</v>
      </c>
      <c r="B990" s="71">
        <v>11007</v>
      </c>
      <c r="C990" s="344" t="s">
        <v>1063</v>
      </c>
      <c r="D990" s="25"/>
      <c r="E990" s="25"/>
      <c r="F990" s="186"/>
      <c r="G990" s="186"/>
      <c r="H990" s="186"/>
      <c r="I990" s="25"/>
      <c r="J990" s="25"/>
      <c r="K990" s="25"/>
      <c r="L990" s="25"/>
      <c r="M990" s="25"/>
      <c r="N990" s="25"/>
      <c r="O990" s="25"/>
    </row>
    <row r="991" spans="1:15" s="227" customFormat="1" outlineLevel="2">
      <c r="A991" s="71">
        <v>1141</v>
      </c>
      <c r="B991" s="71">
        <v>11009</v>
      </c>
      <c r="C991" s="344" t="s">
        <v>1064</v>
      </c>
      <c r="D991" s="25"/>
      <c r="E991" s="25"/>
      <c r="F991" s="186"/>
      <c r="G991" s="186"/>
      <c r="H991" s="186"/>
      <c r="I991" s="25"/>
      <c r="J991" s="25"/>
      <c r="K991" s="25"/>
      <c r="L991" s="25"/>
      <c r="M991" s="25"/>
      <c r="N991" s="25"/>
      <c r="O991" s="25"/>
    </row>
    <row r="992" spans="1:15" s="227" customFormat="1" outlineLevel="2">
      <c r="A992" s="71">
        <v>1141</v>
      </c>
      <c r="B992" s="71">
        <v>11018</v>
      </c>
      <c r="C992" s="344" t="s">
        <v>1065</v>
      </c>
      <c r="D992" s="25"/>
      <c r="E992" s="25"/>
      <c r="F992" s="186"/>
      <c r="G992" s="186"/>
      <c r="H992" s="186"/>
      <c r="I992" s="25"/>
      <c r="J992" s="25"/>
      <c r="K992" s="25"/>
      <c r="L992" s="25"/>
      <c r="M992" s="25"/>
      <c r="N992" s="25"/>
      <c r="O992" s="25"/>
    </row>
    <row r="993" spans="1:15" s="228" customFormat="1" ht="27" outlineLevel="2">
      <c r="A993" s="71">
        <v>1141</v>
      </c>
      <c r="B993" s="71">
        <v>11010</v>
      </c>
      <c r="C993" s="351" t="s">
        <v>1066</v>
      </c>
      <c r="D993" s="83"/>
      <c r="E993" s="83"/>
      <c r="F993" s="204"/>
      <c r="G993" s="186"/>
      <c r="H993" s="204"/>
      <c r="I993" s="83"/>
      <c r="J993" s="83"/>
      <c r="K993" s="83"/>
      <c r="L993" s="83"/>
      <c r="M993" s="83"/>
      <c r="N993" s="83"/>
      <c r="O993" s="83"/>
    </row>
    <row r="994" spans="1:15" s="227" customFormat="1" outlineLevel="2">
      <c r="A994" s="71">
        <v>1141</v>
      </c>
      <c r="B994" s="71">
        <v>11015</v>
      </c>
      <c r="C994" s="344" t="s">
        <v>1067</v>
      </c>
      <c r="D994" s="25"/>
      <c r="E994" s="25"/>
      <c r="F994" s="186"/>
      <c r="G994" s="186"/>
      <c r="H994" s="186"/>
      <c r="I994" s="25"/>
      <c r="J994" s="25"/>
      <c r="K994" s="25"/>
      <c r="L994" s="25"/>
      <c r="M994" s="25"/>
      <c r="N994" s="25"/>
      <c r="O994" s="25"/>
    </row>
    <row r="995" spans="1:15" s="227" customFormat="1" ht="54" outlineLevel="2">
      <c r="A995" s="71">
        <v>1141</v>
      </c>
      <c r="B995" s="71">
        <v>11016</v>
      </c>
      <c r="C995" s="344" t="s">
        <v>1068</v>
      </c>
      <c r="D995" s="25"/>
      <c r="E995" s="25"/>
      <c r="F995" s="186"/>
      <c r="G995" s="186"/>
      <c r="H995" s="186"/>
      <c r="I995" s="25"/>
      <c r="J995" s="25"/>
      <c r="K995" s="25"/>
      <c r="L995" s="25"/>
      <c r="M995" s="25"/>
      <c r="N995" s="25"/>
      <c r="O995" s="25"/>
    </row>
    <row r="996" spans="1:15" s="227" customFormat="1" ht="27" outlineLevel="2">
      <c r="A996" s="71">
        <v>1141</v>
      </c>
      <c r="B996" s="71">
        <v>12005</v>
      </c>
      <c r="C996" s="344" t="s">
        <v>1069</v>
      </c>
      <c r="D996" s="25"/>
      <c r="E996" s="25"/>
      <c r="F996" s="186"/>
      <c r="G996" s="186"/>
      <c r="H996" s="186"/>
      <c r="I996" s="25"/>
      <c r="J996" s="25"/>
      <c r="K996" s="25"/>
      <c r="L996" s="25"/>
      <c r="M996" s="25"/>
      <c r="N996" s="25"/>
      <c r="O996" s="25"/>
    </row>
    <row r="997" spans="1:15" s="227" customFormat="1" ht="40.5" outlineLevel="2">
      <c r="A997" s="71">
        <v>1141</v>
      </c>
      <c r="B997" s="71">
        <v>12006</v>
      </c>
      <c r="C997" s="344" t="s">
        <v>1070</v>
      </c>
      <c r="D997" s="25"/>
      <c r="E997" s="25"/>
      <c r="F997" s="186"/>
      <c r="G997" s="186"/>
      <c r="H997" s="186"/>
      <c r="I997" s="25"/>
      <c r="J997" s="25"/>
      <c r="K997" s="25"/>
      <c r="L997" s="25"/>
      <c r="M997" s="25"/>
      <c r="N997" s="25"/>
      <c r="O997" s="25"/>
    </row>
    <row r="998" spans="1:15" s="227" customFormat="1" ht="40.5" outlineLevel="2">
      <c r="A998" s="71">
        <v>1141</v>
      </c>
      <c r="B998" s="71">
        <v>12008</v>
      </c>
      <c r="C998" s="344" t="s">
        <v>1071</v>
      </c>
      <c r="D998" s="25"/>
      <c r="E998" s="25"/>
      <c r="F998" s="186"/>
      <c r="G998" s="186"/>
      <c r="H998" s="186"/>
      <c r="I998" s="25"/>
      <c r="J998" s="25"/>
      <c r="K998" s="25"/>
      <c r="L998" s="25"/>
      <c r="M998" s="25"/>
      <c r="N998" s="25"/>
      <c r="O998" s="25"/>
    </row>
    <row r="999" spans="1:15" s="227" customFormat="1" ht="40.5" outlineLevel="2">
      <c r="A999" s="71">
        <v>1141</v>
      </c>
      <c r="B999" s="71">
        <v>12001</v>
      </c>
      <c r="C999" s="344" t="s">
        <v>1072</v>
      </c>
      <c r="D999" s="25"/>
      <c r="E999" s="25"/>
      <c r="F999" s="186"/>
      <c r="G999" s="186"/>
      <c r="H999" s="186"/>
      <c r="I999" s="25"/>
      <c r="J999" s="25"/>
      <c r="K999" s="25"/>
      <c r="L999" s="25"/>
      <c r="M999" s="25"/>
      <c r="N999" s="25"/>
      <c r="O999" s="25"/>
    </row>
    <row r="1000" spans="1:15" s="227" customFormat="1" ht="40.5" outlineLevel="2">
      <c r="A1000" s="71">
        <v>1141</v>
      </c>
      <c r="B1000" s="71">
        <v>12003</v>
      </c>
      <c r="C1000" s="344" t="s">
        <v>1073</v>
      </c>
      <c r="D1000" s="25"/>
      <c r="E1000" s="25"/>
      <c r="F1000" s="185"/>
      <c r="G1000" s="186"/>
      <c r="H1000" s="186"/>
      <c r="I1000" s="25"/>
      <c r="J1000" s="25"/>
      <c r="K1000" s="25"/>
      <c r="L1000" s="25"/>
      <c r="M1000" s="25"/>
      <c r="N1000" s="25"/>
      <c r="O1000" s="25"/>
    </row>
    <row r="1001" spans="1:15" s="227" customFormat="1" ht="27" outlineLevel="2">
      <c r="A1001" s="71">
        <v>1141</v>
      </c>
      <c r="B1001" s="71">
        <v>12004</v>
      </c>
      <c r="C1001" s="344" t="s">
        <v>1074</v>
      </c>
      <c r="D1001" s="25"/>
      <c r="E1001" s="25"/>
      <c r="F1001" s="186"/>
      <c r="G1001" s="186"/>
      <c r="H1001" s="186"/>
      <c r="I1001" s="25"/>
      <c r="J1001" s="25"/>
      <c r="K1001" s="25"/>
      <c r="L1001" s="25"/>
      <c r="M1001" s="25"/>
      <c r="N1001" s="25"/>
      <c r="O1001" s="25"/>
    </row>
    <row r="1002" spans="1:15" s="227" customFormat="1" ht="27" outlineLevel="2">
      <c r="A1002" s="71">
        <v>1141</v>
      </c>
      <c r="B1002" s="71">
        <v>12007</v>
      </c>
      <c r="C1002" s="344" t="s">
        <v>1075</v>
      </c>
      <c r="D1002" s="25"/>
      <c r="E1002" s="25"/>
      <c r="F1002" s="185"/>
      <c r="G1002" s="186"/>
      <c r="H1002" s="186"/>
      <c r="I1002" s="25"/>
      <c r="J1002" s="25"/>
      <c r="K1002" s="25"/>
      <c r="L1002" s="25"/>
      <c r="M1002" s="25"/>
      <c r="N1002" s="25"/>
      <c r="O1002" s="25"/>
    </row>
    <row r="1003" spans="1:15" s="227" customFormat="1" outlineLevel="1">
      <c r="A1003" s="19">
        <v>1153</v>
      </c>
      <c r="B1003" s="23"/>
      <c r="C1003" s="349" t="s">
        <v>1076</v>
      </c>
      <c r="D1003" s="20">
        <f>SUM(D1004:D1005)</f>
        <v>0</v>
      </c>
      <c r="E1003" s="21">
        <f>SUM(E1004:E1005)</f>
        <v>0</v>
      </c>
      <c r="F1003" s="184">
        <f t="shared" ref="F1003:H1003" si="206">SUM(F1004:F1005)</f>
        <v>0</v>
      </c>
      <c r="G1003" s="184">
        <f t="shared" si="206"/>
        <v>0</v>
      </c>
      <c r="H1003" s="184">
        <f t="shared" si="206"/>
        <v>0</v>
      </c>
      <c r="I1003" s="21">
        <f>SUM(I1004:I1005)</f>
        <v>0</v>
      </c>
      <c r="J1003" s="21">
        <f>SUM(J1004:J1005)</f>
        <v>0</v>
      </c>
      <c r="K1003" s="21">
        <f>SUM(K1004:K1005)</f>
        <v>0</v>
      </c>
      <c r="L1003" s="21">
        <f>SUM(L1004:L1005)</f>
        <v>0</v>
      </c>
      <c r="M1003" s="21"/>
      <c r="N1003" s="21"/>
      <c r="O1003" s="21"/>
    </row>
    <row r="1004" spans="1:15" s="146" customFormat="1" ht="27" outlineLevel="2">
      <c r="A1004" s="71">
        <v>1153</v>
      </c>
      <c r="B1004" s="71">
        <v>11001</v>
      </c>
      <c r="C1004" s="344" t="s">
        <v>1077</v>
      </c>
      <c r="D1004" s="89"/>
      <c r="E1004" s="77"/>
      <c r="F1004" s="186"/>
      <c r="G1004" s="186"/>
      <c r="H1004" s="186"/>
      <c r="I1004" s="25"/>
      <c r="J1004" s="25"/>
      <c r="K1004" s="25"/>
      <c r="L1004" s="25"/>
      <c r="M1004" s="25"/>
      <c r="N1004" s="25"/>
      <c r="O1004" s="25"/>
    </row>
    <row r="1005" spans="1:15" s="227" customFormat="1" ht="27" outlineLevel="2">
      <c r="A1005" s="71">
        <v>1153</v>
      </c>
      <c r="B1005" s="71">
        <v>11002</v>
      </c>
      <c r="C1005" s="344" t="s">
        <v>1078</v>
      </c>
      <c r="D1005" s="25"/>
      <c r="E1005" s="25"/>
      <c r="F1005" s="186"/>
      <c r="G1005" s="186"/>
      <c r="H1005" s="186"/>
      <c r="I1005" s="25"/>
      <c r="J1005" s="25"/>
      <c r="K1005" s="25"/>
      <c r="L1005" s="25"/>
      <c r="M1005" s="25"/>
      <c r="N1005" s="25"/>
      <c r="O1005" s="25"/>
    </row>
    <row r="1006" spans="1:15" s="227" customFormat="1" outlineLevel="1">
      <c r="A1006" s="19">
        <v>1160</v>
      </c>
      <c r="B1006" s="23"/>
      <c r="C1006" s="349" t="s">
        <v>1079</v>
      </c>
      <c r="D1006" s="21">
        <f>SUM(D1007:D1013)</f>
        <v>0</v>
      </c>
      <c r="E1006" s="21">
        <f>SUM(E1007:E1013)</f>
        <v>0</v>
      </c>
      <c r="F1006" s="184">
        <f t="shared" ref="F1006:H1006" si="207">SUM(F1007:F1013)</f>
        <v>0</v>
      </c>
      <c r="G1006" s="184">
        <f t="shared" si="207"/>
        <v>0</v>
      </c>
      <c r="H1006" s="184">
        <f t="shared" si="207"/>
        <v>0</v>
      </c>
      <c r="I1006" s="21">
        <f>SUM(I1007:I1013)</f>
        <v>0</v>
      </c>
      <c r="J1006" s="21">
        <f>SUM(J1007:J1013)</f>
        <v>0</v>
      </c>
      <c r="K1006" s="21">
        <f>SUM(K1007:K1013)</f>
        <v>0</v>
      </c>
      <c r="L1006" s="21">
        <f>SUM(L1007:L1013)</f>
        <v>0</v>
      </c>
      <c r="M1006" s="21"/>
      <c r="N1006" s="21"/>
      <c r="O1006" s="21"/>
    </row>
    <row r="1007" spans="1:15" s="227" customFormat="1" ht="27" outlineLevel="2">
      <c r="A1007" s="19">
        <v>1160</v>
      </c>
      <c r="B1007" s="71">
        <v>11005</v>
      </c>
      <c r="C1007" s="344" t="s">
        <v>1080</v>
      </c>
      <c r="D1007" s="25"/>
      <c r="E1007" s="25"/>
      <c r="F1007" s="186"/>
      <c r="G1007" s="186"/>
      <c r="H1007" s="186"/>
      <c r="I1007" s="25"/>
      <c r="J1007" s="25"/>
      <c r="K1007" s="25"/>
      <c r="L1007" s="25"/>
      <c r="M1007" s="25"/>
      <c r="N1007" s="25"/>
      <c r="O1007" s="25"/>
    </row>
    <row r="1008" spans="1:15" s="227" customFormat="1" ht="40.5" outlineLevel="2">
      <c r="A1008" s="19">
        <v>1160</v>
      </c>
      <c r="B1008" s="71">
        <v>11009</v>
      </c>
      <c r="C1008" s="352" t="s">
        <v>1081</v>
      </c>
      <c r="D1008" s="25"/>
      <c r="E1008" s="25"/>
      <c r="F1008" s="185"/>
      <c r="G1008" s="186"/>
      <c r="H1008" s="185"/>
      <c r="I1008" s="25"/>
      <c r="J1008" s="25"/>
      <c r="K1008" s="25"/>
      <c r="L1008" s="25"/>
      <c r="M1008" s="25"/>
      <c r="N1008" s="25"/>
      <c r="O1008" s="25"/>
    </row>
    <row r="1009" spans="1:15" s="227" customFormat="1" ht="27" outlineLevel="2">
      <c r="A1009" s="19">
        <v>1160</v>
      </c>
      <c r="B1009" s="71">
        <v>11012</v>
      </c>
      <c r="C1009" s="336" t="s">
        <v>1082</v>
      </c>
      <c r="D1009" s="25"/>
      <c r="E1009" s="25"/>
      <c r="F1009" s="186"/>
      <c r="G1009" s="186"/>
      <c r="H1009" s="186"/>
      <c r="I1009" s="25"/>
      <c r="J1009" s="25"/>
      <c r="K1009" s="25"/>
      <c r="L1009" s="25"/>
      <c r="M1009" s="25"/>
      <c r="N1009" s="25"/>
      <c r="O1009" s="25"/>
    </row>
    <row r="1010" spans="1:15" s="227" customFormat="1" ht="27" outlineLevel="2">
      <c r="A1010" s="19">
        <v>1160</v>
      </c>
      <c r="B1010" s="71">
        <v>11013</v>
      </c>
      <c r="C1010" s="336" t="s">
        <v>1083</v>
      </c>
      <c r="D1010" s="25"/>
      <c r="E1010" s="25"/>
      <c r="F1010" s="186"/>
      <c r="G1010" s="186"/>
      <c r="H1010" s="186"/>
      <c r="I1010" s="25"/>
      <c r="J1010" s="25"/>
      <c r="K1010" s="25"/>
      <c r="L1010" s="25"/>
      <c r="M1010" s="25"/>
      <c r="N1010" s="25"/>
      <c r="O1010" s="25"/>
    </row>
    <row r="1011" spans="1:15" s="227" customFormat="1" outlineLevel="2">
      <c r="A1011" s="19">
        <v>1160</v>
      </c>
      <c r="B1011" s="71">
        <v>11016</v>
      </c>
      <c r="C1011" s="336" t="s">
        <v>1084</v>
      </c>
      <c r="D1011" s="25"/>
      <c r="E1011" s="25"/>
      <c r="F1011" s="186"/>
      <c r="G1011" s="186"/>
      <c r="H1011" s="186"/>
      <c r="I1011" s="25"/>
      <c r="J1011" s="25"/>
      <c r="K1011" s="25"/>
      <c r="L1011" s="25"/>
      <c r="M1011" s="25"/>
      <c r="N1011" s="25"/>
      <c r="O1011" s="25"/>
    </row>
    <row r="1012" spans="1:15" s="227" customFormat="1" ht="27" outlineLevel="2">
      <c r="A1012" s="19">
        <v>1160</v>
      </c>
      <c r="B1012" s="71">
        <v>32001</v>
      </c>
      <c r="C1012" s="344" t="s">
        <v>1085</v>
      </c>
      <c r="D1012" s="25"/>
      <c r="E1012" s="25"/>
      <c r="F1012" s="186"/>
      <c r="G1012" s="186"/>
      <c r="H1012" s="186"/>
      <c r="I1012" s="25"/>
      <c r="J1012" s="25"/>
      <c r="K1012" s="25"/>
      <c r="L1012" s="25"/>
      <c r="M1012" s="25"/>
      <c r="N1012" s="25"/>
      <c r="O1012" s="25"/>
    </row>
    <row r="1013" spans="1:15" s="227" customFormat="1" outlineLevel="2">
      <c r="A1013" s="19">
        <v>1160</v>
      </c>
      <c r="B1013" s="71">
        <v>12001</v>
      </c>
      <c r="C1013" s="351" t="s">
        <v>1086</v>
      </c>
      <c r="D1013" s="25"/>
      <c r="E1013" s="25"/>
      <c r="F1013" s="186"/>
      <c r="G1013" s="186"/>
      <c r="H1013" s="186"/>
      <c r="I1013" s="25"/>
      <c r="J1013" s="25"/>
      <c r="K1013" s="25"/>
      <c r="L1013" s="25"/>
      <c r="M1013" s="25"/>
      <c r="N1013" s="25"/>
      <c r="O1013" s="25"/>
    </row>
    <row r="1014" spans="1:15" s="227" customFormat="1" outlineLevel="1">
      <c r="A1014" s="19">
        <v>1184</v>
      </c>
      <c r="B1014" s="23"/>
      <c r="C1014" s="349" t="s">
        <v>1087</v>
      </c>
      <c r="D1014" s="21">
        <f>SUM(D1015:D1016)</f>
        <v>0</v>
      </c>
      <c r="E1014" s="21">
        <f>SUM(E1015:E1016)</f>
        <v>0</v>
      </c>
      <c r="F1014" s="184">
        <f t="shared" ref="F1014:H1014" si="208">SUM(F1015:F1016)</f>
        <v>0</v>
      </c>
      <c r="G1014" s="184">
        <f t="shared" si="208"/>
        <v>0</v>
      </c>
      <c r="H1014" s="184">
        <f t="shared" si="208"/>
        <v>0</v>
      </c>
      <c r="I1014" s="21">
        <f>SUM(I1015:I1016)</f>
        <v>0</v>
      </c>
      <c r="J1014" s="21">
        <f>SUM(J1015:J1016)</f>
        <v>0</v>
      </c>
      <c r="K1014" s="21">
        <f>SUM(K1015:K1016)</f>
        <v>0</v>
      </c>
      <c r="L1014" s="21">
        <f>SUM(L1015:L1016)</f>
        <v>0</v>
      </c>
      <c r="M1014" s="21"/>
      <c r="N1014" s="21"/>
      <c r="O1014" s="21"/>
    </row>
    <row r="1015" spans="1:15" s="227" customFormat="1" ht="27" outlineLevel="2">
      <c r="A1015" s="71">
        <v>1184</v>
      </c>
      <c r="B1015" s="71">
        <v>11001</v>
      </c>
      <c r="C1015" s="344" t="s">
        <v>1088</v>
      </c>
      <c r="D1015" s="25"/>
      <c r="E1015" s="25"/>
      <c r="F1015" s="186"/>
      <c r="G1015" s="186"/>
      <c r="H1015" s="186"/>
      <c r="I1015" s="25"/>
      <c r="J1015" s="25"/>
      <c r="K1015" s="25"/>
      <c r="L1015" s="25"/>
      <c r="M1015" s="25"/>
      <c r="N1015" s="25"/>
      <c r="O1015" s="25"/>
    </row>
    <row r="1016" spans="1:15" s="227" customFormat="1" ht="40.5" outlineLevel="2">
      <c r="A1016" s="71">
        <v>1184</v>
      </c>
      <c r="B1016" s="71">
        <v>12001</v>
      </c>
      <c r="C1016" s="344" t="s">
        <v>1089</v>
      </c>
      <c r="D1016" s="25"/>
      <c r="E1016" s="25"/>
      <c r="F1016" s="186"/>
      <c r="G1016" s="186"/>
      <c r="H1016" s="186"/>
      <c r="I1016" s="25"/>
      <c r="J1016" s="25"/>
      <c r="K1016" s="25"/>
      <c r="L1016" s="25"/>
      <c r="M1016" s="25"/>
      <c r="N1016" s="25"/>
      <c r="O1016" s="25"/>
    </row>
    <row r="1017" spans="1:15" s="227" customFormat="1" outlineLevel="1">
      <c r="A1017" s="19">
        <v>1205</v>
      </c>
      <c r="B1017" s="23"/>
      <c r="C1017" s="349" t="s">
        <v>1090</v>
      </c>
      <c r="D1017" s="21">
        <f>SUM(D1018:D1030)</f>
        <v>0</v>
      </c>
      <c r="E1017" s="21">
        <f>SUM(E1018:E1030)</f>
        <v>0</v>
      </c>
      <c r="F1017" s="184">
        <f t="shared" ref="F1017:H1017" si="209">SUM(F1018:F1030)</f>
        <v>0</v>
      </c>
      <c r="G1017" s="184">
        <f t="shared" si="209"/>
        <v>0</v>
      </c>
      <c r="H1017" s="184">
        <f t="shared" si="209"/>
        <v>0</v>
      </c>
      <c r="I1017" s="21">
        <f>SUM(I1018:I1030)</f>
        <v>0</v>
      </c>
      <c r="J1017" s="21">
        <f>SUM(J1018:J1030)</f>
        <v>0</v>
      </c>
      <c r="K1017" s="21">
        <f>SUM(K1018:K1030)</f>
        <v>0</v>
      </c>
      <c r="L1017" s="21">
        <f>SUM(L1018:L1030)</f>
        <v>0</v>
      </c>
      <c r="M1017" s="21"/>
      <c r="N1017" s="21"/>
      <c r="O1017" s="21"/>
    </row>
    <row r="1018" spans="1:15" s="227" customFormat="1" outlineLevel="2">
      <c r="A1018" s="71">
        <v>1205</v>
      </c>
      <c r="B1018" s="71">
        <v>12001</v>
      </c>
      <c r="C1018" s="344" t="s">
        <v>1091</v>
      </c>
      <c r="D1018" s="25"/>
      <c r="E1018" s="25"/>
      <c r="F1018" s="185"/>
      <c r="G1018" s="186"/>
      <c r="H1018" s="186"/>
      <c r="I1018" s="25"/>
      <c r="J1018" s="25"/>
      <c r="K1018" s="25"/>
      <c r="L1018" s="25"/>
      <c r="M1018" s="25"/>
      <c r="N1018" s="25"/>
      <c r="O1018" s="25"/>
    </row>
    <row r="1019" spans="1:15" s="227" customFormat="1" ht="40.5" outlineLevel="2">
      <c r="A1019" s="71">
        <v>1205</v>
      </c>
      <c r="B1019" s="71">
        <v>12002</v>
      </c>
      <c r="C1019" s="344" t="s">
        <v>1092</v>
      </c>
      <c r="D1019" s="25"/>
      <c r="E1019" s="25"/>
      <c r="F1019" s="185"/>
      <c r="G1019" s="186"/>
      <c r="H1019" s="186"/>
      <c r="I1019" s="25"/>
      <c r="J1019" s="25"/>
      <c r="K1019" s="25"/>
      <c r="L1019" s="25"/>
      <c r="M1019" s="25"/>
      <c r="N1019" s="25"/>
      <c r="O1019" s="25"/>
    </row>
    <row r="1020" spans="1:15" s="227" customFormat="1" ht="27" outlineLevel="2">
      <c r="A1020" s="71">
        <v>1205</v>
      </c>
      <c r="B1020" s="71">
        <v>12003</v>
      </c>
      <c r="C1020" s="344" t="s">
        <v>1093</v>
      </c>
      <c r="D1020" s="25"/>
      <c r="E1020" s="25"/>
      <c r="F1020" s="185"/>
      <c r="G1020" s="186"/>
      <c r="H1020" s="186"/>
      <c r="I1020" s="25"/>
      <c r="J1020" s="25"/>
      <c r="K1020" s="25"/>
      <c r="L1020" s="25"/>
      <c r="M1020" s="25"/>
      <c r="N1020" s="25"/>
      <c r="O1020" s="25"/>
    </row>
    <row r="1021" spans="1:15" s="227" customFormat="1" ht="27" outlineLevel="2">
      <c r="A1021" s="71">
        <v>1205</v>
      </c>
      <c r="B1021" s="71">
        <v>12004</v>
      </c>
      <c r="C1021" s="344" t="s">
        <v>1094</v>
      </c>
      <c r="D1021" s="25"/>
      <c r="E1021" s="25"/>
      <c r="F1021" s="185"/>
      <c r="G1021" s="186"/>
      <c r="H1021" s="186"/>
      <c r="I1021" s="25"/>
      <c r="J1021" s="25"/>
      <c r="K1021" s="25"/>
      <c r="L1021" s="25"/>
      <c r="M1021" s="25"/>
      <c r="N1021" s="25"/>
      <c r="O1021" s="25"/>
    </row>
    <row r="1022" spans="1:15" s="227" customFormat="1" outlineLevel="2">
      <c r="A1022" s="71">
        <v>1205</v>
      </c>
      <c r="B1022" s="71">
        <v>12005</v>
      </c>
      <c r="C1022" s="344" t="s">
        <v>1095</v>
      </c>
      <c r="D1022" s="25"/>
      <c r="E1022" s="25"/>
      <c r="F1022" s="185"/>
      <c r="G1022" s="186"/>
      <c r="H1022" s="186"/>
      <c r="I1022" s="25"/>
      <c r="J1022" s="25"/>
      <c r="K1022" s="25"/>
      <c r="L1022" s="25"/>
      <c r="M1022" s="25"/>
      <c r="N1022" s="25"/>
      <c r="O1022" s="25"/>
    </row>
    <row r="1023" spans="1:15" s="227" customFormat="1" outlineLevel="2">
      <c r="A1023" s="71">
        <v>1205</v>
      </c>
      <c r="B1023" s="71">
        <v>12006</v>
      </c>
      <c r="C1023" s="344" t="s">
        <v>1096</v>
      </c>
      <c r="D1023" s="25"/>
      <c r="E1023" s="25"/>
      <c r="F1023" s="185"/>
      <c r="G1023" s="186"/>
      <c r="H1023" s="186"/>
      <c r="I1023" s="25"/>
      <c r="J1023" s="25"/>
      <c r="K1023" s="25"/>
      <c r="L1023" s="25"/>
      <c r="M1023" s="25"/>
      <c r="N1023" s="25"/>
      <c r="O1023" s="25"/>
    </row>
    <row r="1024" spans="1:15" s="227" customFormat="1" ht="27" outlineLevel="2">
      <c r="A1024" s="71">
        <v>1205</v>
      </c>
      <c r="B1024" s="71">
        <v>12007</v>
      </c>
      <c r="C1024" s="344" t="s">
        <v>1097</v>
      </c>
      <c r="D1024" s="25"/>
      <c r="E1024" s="25"/>
      <c r="F1024" s="185"/>
      <c r="G1024" s="186"/>
      <c r="H1024" s="186"/>
      <c r="I1024" s="25"/>
      <c r="J1024" s="25"/>
      <c r="K1024" s="25"/>
      <c r="L1024" s="25"/>
      <c r="M1024" s="25"/>
      <c r="N1024" s="25"/>
      <c r="O1024" s="25"/>
    </row>
    <row r="1025" spans="1:15" s="227" customFormat="1" ht="27" outlineLevel="2">
      <c r="A1025" s="71">
        <v>1205</v>
      </c>
      <c r="B1025" s="71">
        <v>12008</v>
      </c>
      <c r="C1025" s="344" t="s">
        <v>1013</v>
      </c>
      <c r="D1025" s="25"/>
      <c r="E1025" s="25"/>
      <c r="F1025" s="185"/>
      <c r="G1025" s="186"/>
      <c r="H1025" s="186"/>
      <c r="I1025" s="25"/>
      <c r="J1025" s="25"/>
      <c r="K1025" s="25"/>
      <c r="L1025" s="25"/>
      <c r="M1025" s="25"/>
      <c r="N1025" s="25"/>
      <c r="O1025" s="25"/>
    </row>
    <row r="1026" spans="1:15" s="227" customFormat="1" ht="27" outlineLevel="2">
      <c r="A1026" s="71">
        <v>1205</v>
      </c>
      <c r="B1026" s="71">
        <v>12009</v>
      </c>
      <c r="C1026" s="344" t="s">
        <v>1098</v>
      </c>
      <c r="D1026" s="25"/>
      <c r="E1026" s="25"/>
      <c r="F1026" s="203"/>
      <c r="G1026" s="186"/>
      <c r="H1026" s="186"/>
      <c r="I1026" s="25"/>
      <c r="J1026" s="25"/>
      <c r="K1026" s="25"/>
      <c r="L1026" s="25"/>
      <c r="M1026" s="25"/>
      <c r="N1026" s="25"/>
      <c r="O1026" s="25"/>
    </row>
    <row r="1027" spans="1:15" s="227" customFormat="1" outlineLevel="2">
      <c r="A1027" s="71">
        <v>1205</v>
      </c>
      <c r="B1027" s="71">
        <v>12012</v>
      </c>
      <c r="C1027" s="344" t="s">
        <v>1099</v>
      </c>
      <c r="D1027" s="25"/>
      <c r="E1027" s="25"/>
      <c r="F1027" s="185"/>
      <c r="G1027" s="186"/>
      <c r="H1027" s="186"/>
      <c r="I1027" s="25"/>
      <c r="J1027" s="25"/>
      <c r="K1027" s="25"/>
      <c r="L1027" s="25"/>
      <c r="M1027" s="25"/>
      <c r="N1027" s="25"/>
      <c r="O1027" s="25"/>
    </row>
    <row r="1028" spans="1:15" s="227" customFormat="1" outlineLevel="2">
      <c r="A1028" s="71">
        <v>1205</v>
      </c>
      <c r="B1028" s="71">
        <v>12026</v>
      </c>
      <c r="C1028" s="344" t="s">
        <v>124</v>
      </c>
      <c r="D1028" s="25"/>
      <c r="E1028" s="25"/>
      <c r="F1028" s="185"/>
      <c r="G1028" s="186"/>
      <c r="H1028" s="186"/>
      <c r="I1028" s="25"/>
      <c r="J1028" s="25"/>
      <c r="K1028" s="25"/>
      <c r="L1028" s="25"/>
      <c r="M1028" s="25"/>
      <c r="N1028" s="25"/>
      <c r="O1028" s="25"/>
    </row>
    <row r="1029" spans="1:15" s="227" customFormat="1" ht="40.5" outlineLevel="2">
      <c r="A1029" s="71">
        <v>1205</v>
      </c>
      <c r="B1029" s="71">
        <v>12028</v>
      </c>
      <c r="C1029" s="344" t="s">
        <v>1100</v>
      </c>
      <c r="D1029" s="25"/>
      <c r="E1029" s="25"/>
      <c r="F1029" s="185"/>
      <c r="G1029" s="186"/>
      <c r="H1029" s="186"/>
      <c r="I1029" s="25"/>
      <c r="J1029" s="25"/>
      <c r="K1029" s="25"/>
      <c r="L1029" s="25"/>
      <c r="M1029" s="25"/>
      <c r="N1029" s="25"/>
      <c r="O1029" s="25"/>
    </row>
    <row r="1030" spans="1:15" s="227" customFormat="1" ht="27" outlineLevel="2">
      <c r="A1030" s="71">
        <v>1205</v>
      </c>
      <c r="B1030" s="71">
        <v>12029</v>
      </c>
      <c r="C1030" s="344" t="s">
        <v>1101</v>
      </c>
      <c r="D1030" s="25"/>
      <c r="E1030" s="25"/>
      <c r="F1030" s="185"/>
      <c r="G1030" s="186"/>
      <c r="H1030" s="186"/>
      <c r="I1030" s="25"/>
      <c r="J1030" s="25"/>
      <c r="K1030" s="25"/>
      <c r="L1030" s="25"/>
      <c r="M1030" s="25"/>
      <c r="N1030" s="25"/>
      <c r="O1030" s="25"/>
    </row>
    <row r="1031" spans="1:15" s="227" customFormat="1" outlineLevel="1">
      <c r="A1031" s="19">
        <v>1206</v>
      </c>
      <c r="B1031" s="23"/>
      <c r="C1031" s="349" t="s">
        <v>1102</v>
      </c>
      <c r="D1031" s="21">
        <f>SUM(D1032:D1034)</f>
        <v>0</v>
      </c>
      <c r="E1031" s="21">
        <f>SUM(E1032:E1034)</f>
        <v>0</v>
      </c>
      <c r="F1031" s="184">
        <f t="shared" ref="F1031:H1031" si="210">SUM(F1032:F1034)</f>
        <v>0</v>
      </c>
      <c r="G1031" s="184">
        <f t="shared" si="210"/>
        <v>0</v>
      </c>
      <c r="H1031" s="184">
        <f t="shared" si="210"/>
        <v>0</v>
      </c>
      <c r="I1031" s="21">
        <f t="shared" ref="I1031:K1031" si="211">SUM(I1032:I1034)</f>
        <v>0</v>
      </c>
      <c r="J1031" s="21">
        <f t="shared" si="211"/>
        <v>0</v>
      </c>
      <c r="K1031" s="21">
        <f t="shared" si="211"/>
        <v>0</v>
      </c>
      <c r="L1031" s="21">
        <f t="shared" ref="L1031" si="212">SUM(L1032:L1034)</f>
        <v>0</v>
      </c>
      <c r="M1031" s="21"/>
      <c r="N1031" s="21"/>
      <c r="O1031" s="21"/>
    </row>
    <row r="1032" spans="1:15" s="227" customFormat="1" ht="27" outlineLevel="2">
      <c r="A1032" s="71">
        <v>1206</v>
      </c>
      <c r="B1032" s="71">
        <v>11001</v>
      </c>
      <c r="C1032" s="344" t="s">
        <v>1103</v>
      </c>
      <c r="D1032" s="25"/>
      <c r="E1032" s="25"/>
      <c r="F1032" s="185"/>
      <c r="G1032" s="186"/>
      <c r="H1032" s="186"/>
      <c r="I1032" s="25"/>
      <c r="J1032" s="25"/>
      <c r="K1032" s="25"/>
      <c r="L1032" s="25"/>
      <c r="M1032" s="25"/>
      <c r="N1032" s="25"/>
      <c r="O1032" s="25"/>
    </row>
    <row r="1033" spans="1:15" s="227" customFormat="1" ht="40.5" outlineLevel="2">
      <c r="A1033" s="71">
        <v>1206</v>
      </c>
      <c r="B1033" s="71">
        <v>32001</v>
      </c>
      <c r="C1033" s="344" t="s">
        <v>1104</v>
      </c>
      <c r="D1033" s="25"/>
      <c r="E1033" s="25"/>
      <c r="F1033" s="185"/>
      <c r="G1033" s="186"/>
      <c r="H1033" s="186"/>
      <c r="I1033" s="25"/>
      <c r="J1033" s="25"/>
      <c r="K1033" s="25"/>
      <c r="L1033" s="25"/>
      <c r="M1033" s="25"/>
      <c r="N1033" s="25"/>
      <c r="O1033" s="25"/>
    </row>
    <row r="1034" spans="1:15" s="227" customFormat="1" ht="54" outlineLevel="2">
      <c r="A1034" s="71">
        <v>1206</v>
      </c>
      <c r="B1034" s="71">
        <v>32002</v>
      </c>
      <c r="C1034" s="344" t="s">
        <v>1105</v>
      </c>
      <c r="D1034" s="25"/>
      <c r="E1034" s="25"/>
      <c r="F1034" s="185"/>
      <c r="G1034" s="186"/>
      <c r="H1034" s="186"/>
      <c r="I1034" s="25"/>
      <c r="J1034" s="25"/>
      <c r="K1034" s="25"/>
      <c r="L1034" s="25"/>
      <c r="M1034" s="25"/>
      <c r="N1034" s="25"/>
      <c r="O1034" s="25"/>
    </row>
    <row r="1035" spans="1:15" s="227" customFormat="1" ht="40.5" outlineLevel="1">
      <c r="A1035" s="19">
        <v>1225</v>
      </c>
      <c r="B1035" s="23"/>
      <c r="C1035" s="349" t="s">
        <v>1106</v>
      </c>
      <c r="D1035" s="21">
        <f>SUM(D1036:D1038)</f>
        <v>0</v>
      </c>
      <c r="E1035" s="21">
        <f t="shared" ref="E1035:K1035" si="213">SUM(E1036:E1038)</f>
        <v>0</v>
      </c>
      <c r="F1035" s="184">
        <f t="shared" si="213"/>
        <v>0</v>
      </c>
      <c r="G1035" s="184">
        <f t="shared" si="213"/>
        <v>0</v>
      </c>
      <c r="H1035" s="184">
        <f t="shared" si="213"/>
        <v>0</v>
      </c>
      <c r="I1035" s="21">
        <f t="shared" si="213"/>
        <v>0</v>
      </c>
      <c r="J1035" s="21">
        <f t="shared" si="213"/>
        <v>0</v>
      </c>
      <c r="K1035" s="21">
        <f t="shared" si="213"/>
        <v>0</v>
      </c>
      <c r="L1035" s="21">
        <f t="shared" ref="L1035" si="214">SUM(L1036:L1038)</f>
        <v>0</v>
      </c>
      <c r="M1035" s="21"/>
      <c r="N1035" s="21"/>
      <c r="O1035" s="21"/>
    </row>
    <row r="1036" spans="1:15" s="227" customFormat="1" ht="27" outlineLevel="2">
      <c r="A1036" s="71">
        <v>1225</v>
      </c>
      <c r="B1036" s="71">
        <v>12017</v>
      </c>
      <c r="C1036" s="344" t="s">
        <v>1107</v>
      </c>
      <c r="D1036" s="25"/>
      <c r="E1036" s="25"/>
      <c r="F1036" s="185"/>
      <c r="G1036" s="186"/>
      <c r="H1036" s="186"/>
      <c r="I1036" s="25"/>
      <c r="J1036" s="25"/>
      <c r="K1036" s="25"/>
      <c r="L1036" s="25"/>
      <c r="M1036" s="25"/>
      <c r="N1036" s="25"/>
      <c r="O1036" s="25"/>
    </row>
    <row r="1037" spans="1:15" s="227" customFormat="1" ht="40.5" outlineLevel="2">
      <c r="A1037" s="71">
        <v>1225</v>
      </c>
      <c r="B1037" s="71">
        <v>12018</v>
      </c>
      <c r="C1037" s="344" t="s">
        <v>1108</v>
      </c>
      <c r="D1037" s="25"/>
      <c r="E1037" s="25"/>
      <c r="F1037" s="185"/>
      <c r="G1037" s="186"/>
      <c r="H1037" s="186"/>
      <c r="I1037" s="25"/>
      <c r="J1037" s="25"/>
      <c r="K1037" s="25"/>
      <c r="L1037" s="25"/>
      <c r="M1037" s="25"/>
      <c r="N1037" s="25"/>
      <c r="O1037" s="25"/>
    </row>
    <row r="1038" spans="1:15" s="227" customFormat="1" ht="27" outlineLevel="2">
      <c r="A1038" s="71">
        <v>1225</v>
      </c>
      <c r="B1038" s="71">
        <v>12019</v>
      </c>
      <c r="C1038" s="344" t="s">
        <v>1109</v>
      </c>
      <c r="D1038" s="25"/>
      <c r="E1038" s="25"/>
      <c r="F1038" s="185"/>
      <c r="G1038" s="186"/>
      <c r="H1038" s="186"/>
      <c r="I1038" s="25"/>
      <c r="J1038" s="25"/>
      <c r="K1038" s="25"/>
      <c r="L1038" s="25"/>
      <c r="M1038" s="25"/>
      <c r="N1038" s="25"/>
      <c r="O1038" s="25"/>
    </row>
    <row r="1039" spans="1:15" s="227" customFormat="1" outlineLevel="1">
      <c r="A1039" s="72">
        <v>9999</v>
      </c>
      <c r="B1039" s="71"/>
      <c r="C1039" s="344" t="s">
        <v>104</v>
      </c>
      <c r="D1039" s="25"/>
      <c r="E1039" s="25"/>
      <c r="F1039" s="185"/>
      <c r="G1039" s="186"/>
      <c r="H1039" s="186"/>
      <c r="I1039" s="25"/>
      <c r="J1039" s="25"/>
      <c r="K1039" s="25"/>
      <c r="L1039" s="25"/>
      <c r="M1039" s="25"/>
      <c r="N1039" s="25"/>
      <c r="O1039" s="25"/>
    </row>
    <row r="1040" spans="1:15" s="227" customFormat="1">
      <c r="A1040" s="26" t="s">
        <v>0</v>
      </c>
      <c r="B1040" s="23"/>
      <c r="C1040" s="342" t="s">
        <v>1110</v>
      </c>
      <c r="D1040" s="56">
        <f>D1041+D1051+D1056+D1061+D1070+D1067</f>
        <v>0</v>
      </c>
      <c r="E1040" s="27">
        <f>E1041+E1051+E1056+E1061+E1070+E1067</f>
        <v>0</v>
      </c>
      <c r="F1040" s="187">
        <f t="shared" ref="F1040:H1040" si="215">F1041+F1051+F1056+F1061+F1070+F1067</f>
        <v>0</v>
      </c>
      <c r="G1040" s="187">
        <f t="shared" si="215"/>
        <v>0</v>
      </c>
      <c r="H1040" s="187">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s="227" customFormat="1" ht="27" outlineLevel="1">
      <c r="A1041" s="19">
        <v>1043</v>
      </c>
      <c r="B1041" s="23"/>
      <c r="C1041" s="341" t="s">
        <v>1111</v>
      </c>
      <c r="D1041" s="21">
        <f>SUM(D1042:D1050)</f>
        <v>0</v>
      </c>
      <c r="E1041" s="21">
        <f>SUM(E1042:E1050)</f>
        <v>0</v>
      </c>
      <c r="F1041" s="184">
        <f t="shared" ref="F1041:H1041" si="216">SUM(F1042:F1050)</f>
        <v>0</v>
      </c>
      <c r="G1041" s="184">
        <f t="shared" si="216"/>
        <v>0</v>
      </c>
      <c r="H1041" s="184">
        <f t="shared" si="216"/>
        <v>0</v>
      </c>
      <c r="I1041" s="21">
        <f>SUM(I1042:I1050)</f>
        <v>0</v>
      </c>
      <c r="J1041" s="21">
        <f>SUM(J1042:J1050)</f>
        <v>0</v>
      </c>
      <c r="K1041" s="21">
        <f>SUM(K1042:K1050)</f>
        <v>0</v>
      </c>
      <c r="L1041" s="21">
        <f>SUM(L1042:L1050)</f>
        <v>0</v>
      </c>
      <c r="M1041" s="21"/>
      <c r="N1041" s="21"/>
      <c r="O1041" s="21"/>
    </row>
    <row r="1042" spans="1:15" s="227" customFormat="1" ht="27" outlineLevel="2">
      <c r="A1042" s="71">
        <v>1043</v>
      </c>
      <c r="B1042" s="71">
        <v>11003</v>
      </c>
      <c r="C1042" s="353" t="s">
        <v>1112</v>
      </c>
      <c r="D1042" s="82"/>
      <c r="E1042" s="80"/>
      <c r="F1042" s="185"/>
      <c r="G1042" s="186"/>
      <c r="H1042" s="186"/>
      <c r="I1042" s="25"/>
      <c r="J1042" s="25"/>
      <c r="K1042" s="25"/>
      <c r="L1042" s="25"/>
      <c r="M1042" s="25"/>
      <c r="N1042" s="25"/>
      <c r="O1042" s="25"/>
    </row>
    <row r="1043" spans="1:15" s="227" customFormat="1" ht="27" outlineLevel="2">
      <c r="A1043" s="71">
        <v>1043</v>
      </c>
      <c r="B1043" s="71">
        <v>11004</v>
      </c>
      <c r="C1043" s="354" t="s">
        <v>1113</v>
      </c>
      <c r="D1043" s="25"/>
      <c r="E1043" s="25"/>
      <c r="F1043" s="186"/>
      <c r="G1043" s="186"/>
      <c r="H1043" s="186"/>
      <c r="I1043" s="25"/>
      <c r="J1043" s="25"/>
      <c r="K1043" s="25"/>
      <c r="L1043" s="25"/>
      <c r="M1043" s="25"/>
      <c r="N1043" s="25"/>
      <c r="O1043" s="25"/>
    </row>
    <row r="1044" spans="1:15" s="227" customFormat="1" ht="27" outlineLevel="2">
      <c r="A1044" s="71">
        <v>1043</v>
      </c>
      <c r="B1044" s="71">
        <v>11007</v>
      </c>
      <c r="C1044" s="332" t="s">
        <v>1114</v>
      </c>
      <c r="D1044" s="74"/>
      <c r="E1044" s="74"/>
      <c r="F1044" s="219"/>
      <c r="G1044" s="186"/>
      <c r="H1044" s="219"/>
      <c r="I1044" s="74"/>
      <c r="J1044" s="74"/>
      <c r="K1044" s="74"/>
      <c r="L1044" s="74"/>
      <c r="M1044" s="74"/>
      <c r="N1044" s="74"/>
      <c r="O1044" s="74"/>
    </row>
    <row r="1045" spans="1:15" s="227" customFormat="1" outlineLevel="2">
      <c r="A1045" s="71">
        <v>1043</v>
      </c>
      <c r="B1045" s="71">
        <v>11009</v>
      </c>
      <c r="C1045" s="332" t="s">
        <v>1115</v>
      </c>
      <c r="D1045" s="25"/>
      <c r="E1045" s="25"/>
      <c r="F1045" s="186"/>
      <c r="G1045" s="186"/>
      <c r="H1045" s="186"/>
      <c r="I1045" s="25"/>
      <c r="J1045" s="25"/>
      <c r="K1045" s="25"/>
      <c r="L1045" s="25"/>
      <c r="M1045" s="25"/>
      <c r="N1045" s="25"/>
      <c r="O1045" s="25"/>
    </row>
    <row r="1046" spans="1:15" s="227" customFormat="1" ht="14.25" customHeight="1" outlineLevel="2">
      <c r="A1046" s="71">
        <v>1043</v>
      </c>
      <c r="B1046" s="71">
        <v>11017</v>
      </c>
      <c r="C1046" s="332" t="s">
        <v>1116</v>
      </c>
      <c r="D1046" s="25"/>
      <c r="E1046" s="25"/>
      <c r="F1046" s="185"/>
      <c r="G1046" s="186"/>
      <c r="H1046" s="186"/>
      <c r="I1046" s="25"/>
      <c r="J1046" s="25"/>
      <c r="K1046" s="25"/>
      <c r="L1046" s="25"/>
      <c r="M1046" s="25"/>
      <c r="N1046" s="25"/>
      <c r="O1046" s="25"/>
    </row>
    <row r="1047" spans="1:15" s="227" customFormat="1" ht="15.75" customHeight="1" outlineLevel="2">
      <c r="A1047" s="71">
        <v>1043</v>
      </c>
      <c r="B1047" s="71">
        <v>11018</v>
      </c>
      <c r="C1047" s="332" t="s">
        <v>1117</v>
      </c>
      <c r="D1047" s="25"/>
      <c r="E1047" s="25"/>
      <c r="F1047" s="186"/>
      <c r="G1047" s="186"/>
      <c r="H1047" s="186"/>
      <c r="I1047" s="25"/>
      <c r="J1047" s="25"/>
      <c r="K1047" s="25"/>
      <c r="L1047" s="25"/>
      <c r="M1047" s="25"/>
      <c r="N1047" s="25"/>
      <c r="O1047" s="25"/>
    </row>
    <row r="1048" spans="1:15" s="227" customFormat="1" outlineLevel="2">
      <c r="A1048" s="71">
        <v>1043</v>
      </c>
      <c r="B1048" s="71">
        <v>11020</v>
      </c>
      <c r="C1048" s="332" t="s">
        <v>1118</v>
      </c>
      <c r="D1048" s="25"/>
      <c r="E1048" s="25"/>
      <c r="F1048" s="186"/>
      <c r="G1048" s="185"/>
      <c r="H1048" s="186"/>
      <c r="I1048" s="25"/>
      <c r="J1048" s="25"/>
      <c r="K1048" s="25"/>
      <c r="L1048" s="25"/>
      <c r="M1048" s="25"/>
      <c r="N1048" s="25"/>
      <c r="O1048" s="25"/>
    </row>
    <row r="1049" spans="1:15" s="227" customFormat="1" ht="27" outlineLevel="2">
      <c r="A1049" s="71">
        <v>1043</v>
      </c>
      <c r="B1049" s="71">
        <v>21001</v>
      </c>
      <c r="C1049" s="332" t="s">
        <v>1119</v>
      </c>
      <c r="D1049" s="25"/>
      <c r="E1049" s="25"/>
      <c r="F1049" s="185"/>
      <c r="G1049" s="185"/>
      <c r="H1049" s="186"/>
      <c r="I1049" s="25"/>
      <c r="J1049" s="25"/>
      <c r="K1049" s="25"/>
      <c r="L1049" s="25"/>
      <c r="M1049" s="25"/>
      <c r="N1049" s="25"/>
      <c r="O1049" s="25"/>
    </row>
    <row r="1050" spans="1:15" s="227" customFormat="1" ht="40.5" outlineLevel="2">
      <c r="A1050" s="71">
        <v>1043</v>
      </c>
      <c r="B1050" s="71">
        <v>31004</v>
      </c>
      <c r="C1050" s="332" t="s">
        <v>144</v>
      </c>
      <c r="D1050" s="25"/>
      <c r="E1050" s="25"/>
      <c r="F1050" s="185"/>
      <c r="G1050" s="185"/>
      <c r="H1050" s="186"/>
      <c r="I1050" s="25"/>
      <c r="J1050" s="25"/>
      <c r="K1050" s="25"/>
      <c r="L1050" s="25"/>
      <c r="M1050" s="25"/>
      <c r="N1050" s="25"/>
      <c r="O1050" s="25"/>
    </row>
    <row r="1051" spans="1:15" s="227" customFormat="1" ht="27" outlineLevel="1">
      <c r="A1051" s="19">
        <v>1100</v>
      </c>
      <c r="B1051" s="23"/>
      <c r="C1051" s="341" t="s">
        <v>1120</v>
      </c>
      <c r="D1051" s="21">
        <f>SUM(D1052:D1055)</f>
        <v>0</v>
      </c>
      <c r="E1051" s="21">
        <f>SUM(E1052:E1055)</f>
        <v>0</v>
      </c>
      <c r="F1051" s="184">
        <f t="shared" ref="F1051:H1051" si="217">SUM(F1052:F1055)</f>
        <v>0</v>
      </c>
      <c r="G1051" s="184">
        <f t="shared" si="217"/>
        <v>0</v>
      </c>
      <c r="H1051" s="184">
        <f t="shared" si="217"/>
        <v>0</v>
      </c>
      <c r="I1051" s="21">
        <f t="shared" ref="I1051:K1051" si="218">SUM(I1052:I1055)</f>
        <v>0</v>
      </c>
      <c r="J1051" s="21">
        <f t="shared" si="218"/>
        <v>0</v>
      </c>
      <c r="K1051" s="21">
        <f t="shared" si="218"/>
        <v>0</v>
      </c>
      <c r="L1051" s="21">
        <f t="shared" ref="L1051" si="219">SUM(L1052:L1055)</f>
        <v>0</v>
      </c>
      <c r="M1051" s="21"/>
      <c r="N1051" s="21"/>
      <c r="O1051" s="21"/>
    </row>
    <row r="1052" spans="1:15" s="227" customFormat="1" ht="54" outlineLevel="2">
      <c r="A1052" s="71">
        <v>1100</v>
      </c>
      <c r="B1052" s="71">
        <v>11001</v>
      </c>
      <c r="C1052" s="332" t="s">
        <v>1121</v>
      </c>
      <c r="D1052" s="25"/>
      <c r="E1052" s="25"/>
      <c r="F1052" s="203"/>
      <c r="G1052" s="186"/>
      <c r="H1052" s="186"/>
      <c r="I1052" s="25"/>
      <c r="J1052" s="25"/>
      <c r="K1052" s="25"/>
      <c r="L1052" s="25"/>
      <c r="M1052" s="25"/>
      <c r="N1052" s="25"/>
      <c r="O1052" s="25"/>
    </row>
    <row r="1053" spans="1:15" s="227" customFormat="1" ht="40.5" outlineLevel="2">
      <c r="A1053" s="71">
        <v>1100</v>
      </c>
      <c r="B1053" s="71">
        <v>11005</v>
      </c>
      <c r="C1053" s="332" t="s">
        <v>1122</v>
      </c>
      <c r="D1053" s="25"/>
      <c r="E1053" s="25"/>
      <c r="F1053" s="185"/>
      <c r="G1053" s="186"/>
      <c r="H1053" s="186"/>
      <c r="I1053" s="25"/>
      <c r="J1053" s="25"/>
      <c r="K1053" s="25"/>
      <c r="L1053" s="25"/>
      <c r="M1053" s="25"/>
      <c r="N1053" s="25"/>
      <c r="O1053" s="25"/>
    </row>
    <row r="1054" spans="1:15" s="227" customFormat="1" ht="27" outlineLevel="2">
      <c r="A1054" s="71">
        <v>1100</v>
      </c>
      <c r="B1054" s="71">
        <v>31001</v>
      </c>
      <c r="C1054" s="332" t="s">
        <v>1123</v>
      </c>
      <c r="D1054" s="74"/>
      <c r="E1054" s="74"/>
      <c r="F1054" s="185"/>
      <c r="G1054" s="193"/>
      <c r="H1054" s="186"/>
      <c r="I1054" s="25"/>
      <c r="J1054" s="25"/>
      <c r="K1054" s="25"/>
      <c r="L1054" s="25"/>
      <c r="M1054" s="25"/>
      <c r="N1054" s="25"/>
      <c r="O1054" s="25"/>
    </row>
    <row r="1055" spans="1:15" s="227" customFormat="1" ht="27" outlineLevel="2">
      <c r="A1055" s="71">
        <v>1100</v>
      </c>
      <c r="B1055" s="71">
        <v>32001</v>
      </c>
      <c r="C1055" s="344" t="s">
        <v>1124</v>
      </c>
      <c r="D1055" s="86"/>
      <c r="E1055" s="80"/>
      <c r="F1055" s="185"/>
      <c r="G1055" s="186"/>
      <c r="H1055" s="186"/>
      <c r="I1055" s="25"/>
      <c r="J1055" s="25"/>
      <c r="K1055" s="25"/>
      <c r="L1055" s="25"/>
      <c r="M1055" s="25"/>
      <c r="N1055" s="25"/>
      <c r="O1055" s="25"/>
    </row>
    <row r="1056" spans="1:15" s="227" customFormat="1" outlineLevel="1">
      <c r="A1056" s="19">
        <v>1220</v>
      </c>
      <c r="B1056" s="23"/>
      <c r="C1056" s="341" t="s">
        <v>1125</v>
      </c>
      <c r="D1056" s="21">
        <f>SUM(D1057:D1060)</f>
        <v>0</v>
      </c>
      <c r="E1056" s="21">
        <f>SUM(E1057:E1060)</f>
        <v>0</v>
      </c>
      <c r="F1056" s="184">
        <f t="shared" ref="F1056:H1056" si="220">SUM(F1057:F1060)</f>
        <v>0</v>
      </c>
      <c r="G1056" s="184">
        <f t="shared" si="220"/>
        <v>0</v>
      </c>
      <c r="H1056" s="184">
        <f t="shared" si="220"/>
        <v>0</v>
      </c>
      <c r="I1056" s="21">
        <f>SUM(I1057:I1060)</f>
        <v>0</v>
      </c>
      <c r="J1056" s="21">
        <f>SUM(J1057:J1060)</f>
        <v>0</v>
      </c>
      <c r="K1056" s="21">
        <f>SUM(K1057:K1060)</f>
        <v>0</v>
      </c>
      <c r="L1056" s="21">
        <f>SUM(L1057:L1060)</f>
        <v>0</v>
      </c>
      <c r="M1056" s="21"/>
      <c r="N1056" s="21"/>
      <c r="O1056" s="21"/>
    </row>
    <row r="1057" spans="1:15" s="227" customFormat="1" ht="27" outlineLevel="2">
      <c r="A1057" s="71">
        <v>1220</v>
      </c>
      <c r="B1057" s="71">
        <v>11001</v>
      </c>
      <c r="C1057" s="332" t="s">
        <v>1126</v>
      </c>
      <c r="D1057" s="25"/>
      <c r="E1057" s="25"/>
      <c r="F1057" s="186"/>
      <c r="G1057" s="186"/>
      <c r="H1057" s="186"/>
      <c r="I1057" s="25"/>
      <c r="J1057" s="25"/>
      <c r="K1057" s="25"/>
      <c r="L1057" s="25"/>
      <c r="M1057" s="25"/>
      <c r="N1057" s="25"/>
      <c r="O1057" s="25"/>
    </row>
    <row r="1058" spans="1:15" s="227" customFormat="1" outlineLevel="2">
      <c r="A1058" s="71">
        <v>1220</v>
      </c>
      <c r="B1058" s="71">
        <v>11002</v>
      </c>
      <c r="C1058" s="344" t="s">
        <v>1127</v>
      </c>
      <c r="D1058" s="86"/>
      <c r="E1058" s="80"/>
      <c r="F1058" s="220"/>
      <c r="G1058" s="186"/>
      <c r="H1058" s="220"/>
      <c r="I1058" s="80"/>
      <c r="J1058" s="80"/>
      <c r="K1058" s="80"/>
      <c r="L1058" s="80"/>
      <c r="M1058" s="80"/>
      <c r="N1058" s="80"/>
      <c r="O1058" s="80"/>
    </row>
    <row r="1059" spans="1:15" s="227" customFormat="1" outlineLevel="2">
      <c r="A1059" s="71">
        <v>1220</v>
      </c>
      <c r="B1059" s="71">
        <v>11003</v>
      </c>
      <c r="C1059" s="344" t="s">
        <v>1128</v>
      </c>
      <c r="D1059" s="86"/>
      <c r="E1059" s="80"/>
      <c r="F1059" s="220"/>
      <c r="G1059" s="186"/>
      <c r="H1059" s="220"/>
      <c r="I1059" s="80"/>
      <c r="J1059" s="80"/>
      <c r="K1059" s="80"/>
      <c r="L1059" s="80"/>
      <c r="M1059" s="80"/>
      <c r="N1059" s="80"/>
      <c r="O1059" s="80"/>
    </row>
    <row r="1060" spans="1:15" s="227" customFormat="1" ht="27" outlineLevel="2">
      <c r="A1060" s="71">
        <v>1220</v>
      </c>
      <c r="B1060" s="71">
        <v>11004</v>
      </c>
      <c r="C1060" s="344" t="s">
        <v>1129</v>
      </c>
      <c r="D1060" s="86"/>
      <c r="E1060" s="80"/>
      <c r="F1060" s="220"/>
      <c r="G1060" s="186"/>
      <c r="H1060" s="220"/>
      <c r="I1060" s="80"/>
      <c r="J1060" s="80"/>
      <c r="K1060" s="80"/>
      <c r="L1060" s="80"/>
      <c r="M1060" s="80"/>
      <c r="N1060" s="80"/>
      <c r="O1060" s="80"/>
    </row>
    <row r="1061" spans="1:15" s="227" customFormat="1" outlineLevel="1">
      <c r="A1061" s="19">
        <v>1164</v>
      </c>
      <c r="B1061" s="23"/>
      <c r="C1061" s="341" t="s">
        <v>1130</v>
      </c>
      <c r="D1061" s="21">
        <f>SUM(D1062:D1066)</f>
        <v>0</v>
      </c>
      <c r="E1061" s="21">
        <f>SUM(E1062:E1066)</f>
        <v>0</v>
      </c>
      <c r="F1061" s="184">
        <f t="shared" ref="F1061:H1061" si="221">SUM(F1062:F1066)</f>
        <v>0</v>
      </c>
      <c r="G1061" s="184">
        <f t="shared" si="221"/>
        <v>0</v>
      </c>
      <c r="H1061" s="184">
        <f t="shared" si="221"/>
        <v>0</v>
      </c>
      <c r="I1061" s="21">
        <f>SUM(I1062:I1066)</f>
        <v>0</v>
      </c>
      <c r="J1061" s="21">
        <f>SUM(J1062:J1066)</f>
        <v>0</v>
      </c>
      <c r="K1061" s="21">
        <f>SUM(K1062:K1066)</f>
        <v>0</v>
      </c>
      <c r="L1061" s="21">
        <f>SUM(L1062:L1066)</f>
        <v>0</v>
      </c>
      <c r="M1061" s="21"/>
      <c r="N1061" s="21"/>
      <c r="O1061" s="21"/>
    </row>
    <row r="1062" spans="1:15" s="227" customFormat="1" outlineLevel="2">
      <c r="A1062" s="71">
        <v>1164</v>
      </c>
      <c r="B1062" s="71">
        <v>11001</v>
      </c>
      <c r="C1062" s="332" t="s">
        <v>1131</v>
      </c>
      <c r="D1062" s="74"/>
      <c r="E1062" s="74"/>
      <c r="F1062" s="219"/>
      <c r="G1062" s="219"/>
      <c r="H1062" s="219"/>
      <c r="I1062" s="74"/>
      <c r="J1062" s="74"/>
      <c r="K1062" s="74"/>
      <c r="L1062" s="74"/>
      <c r="M1062" s="74"/>
      <c r="N1062" s="74"/>
      <c r="O1062" s="74"/>
    </row>
    <row r="1063" spans="1:15" s="227" customFormat="1" outlineLevel="2">
      <c r="A1063" s="71">
        <v>1164</v>
      </c>
      <c r="B1063" s="71">
        <v>11002</v>
      </c>
      <c r="C1063" s="332" t="s">
        <v>1132</v>
      </c>
      <c r="D1063" s="74"/>
      <c r="E1063" s="74"/>
      <c r="F1063" s="219"/>
      <c r="G1063" s="219"/>
      <c r="H1063" s="219"/>
      <c r="I1063" s="74"/>
      <c r="J1063" s="74"/>
      <c r="K1063" s="74"/>
      <c r="L1063" s="74"/>
      <c r="M1063" s="74"/>
      <c r="N1063" s="74"/>
      <c r="O1063" s="74"/>
    </row>
    <row r="1064" spans="1:15" s="227" customFormat="1" outlineLevel="2">
      <c r="A1064" s="71">
        <v>1164</v>
      </c>
      <c r="B1064" s="71">
        <v>11004</v>
      </c>
      <c r="C1064" s="332" t="s">
        <v>136</v>
      </c>
      <c r="D1064" s="25"/>
      <c r="E1064" s="25"/>
      <c r="F1064" s="186"/>
      <c r="G1064" s="186"/>
      <c r="H1064" s="186"/>
      <c r="I1064" s="25"/>
      <c r="J1064" s="25"/>
      <c r="K1064" s="25"/>
      <c r="L1064" s="25"/>
      <c r="M1064" s="25"/>
      <c r="N1064" s="25"/>
      <c r="O1064" s="25"/>
    </row>
    <row r="1065" spans="1:15" s="227" customFormat="1" outlineLevel="2">
      <c r="A1065" s="71">
        <v>1164</v>
      </c>
      <c r="B1065" s="71">
        <v>32002</v>
      </c>
      <c r="C1065" s="332" t="s">
        <v>1133</v>
      </c>
      <c r="D1065" s="25"/>
      <c r="E1065" s="25"/>
      <c r="F1065" s="185"/>
      <c r="G1065" s="186"/>
      <c r="H1065" s="186"/>
      <c r="I1065" s="25"/>
      <c r="J1065" s="25"/>
      <c r="K1065" s="25"/>
      <c r="L1065" s="25"/>
      <c r="M1065" s="25"/>
      <c r="N1065" s="25"/>
      <c r="O1065" s="25"/>
    </row>
    <row r="1066" spans="1:15" s="227" customFormat="1" outlineLevel="2">
      <c r="A1066" s="71">
        <v>1164</v>
      </c>
      <c r="B1066" s="71">
        <v>32001</v>
      </c>
      <c r="C1066" s="332" t="s">
        <v>1134</v>
      </c>
      <c r="D1066" s="74"/>
      <c r="E1066" s="74"/>
      <c r="F1066" s="185"/>
      <c r="G1066" s="186"/>
      <c r="H1066" s="186"/>
      <c r="I1066" s="25"/>
      <c r="J1066" s="25"/>
      <c r="K1066" s="25"/>
      <c r="L1066" s="25"/>
      <c r="M1066" s="25"/>
      <c r="N1066" s="25"/>
      <c r="O1066" s="25"/>
    </row>
    <row r="1067" spans="1:15" s="227" customFormat="1" outlineLevel="2">
      <c r="A1067" s="19">
        <v>1235</v>
      </c>
      <c r="B1067" s="23"/>
      <c r="C1067" s="346" t="s">
        <v>1135</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s="227" customFormat="1" ht="27" outlineLevel="2">
      <c r="A1068" s="71">
        <v>1235</v>
      </c>
      <c r="B1068" s="71">
        <v>11001</v>
      </c>
      <c r="C1068" s="332" t="s">
        <v>1136</v>
      </c>
      <c r="D1068" s="25"/>
      <c r="E1068" s="25"/>
      <c r="F1068" s="185"/>
      <c r="G1068" s="186"/>
      <c r="H1068" s="186"/>
      <c r="I1068" s="25"/>
      <c r="J1068" s="25"/>
      <c r="K1068" s="25"/>
      <c r="L1068" s="25"/>
      <c r="M1068" s="25"/>
      <c r="N1068" s="25"/>
      <c r="O1068" s="25"/>
    </row>
    <row r="1069" spans="1:15" s="227" customFormat="1" outlineLevel="2">
      <c r="A1069" s="71">
        <v>1235</v>
      </c>
      <c r="B1069" s="71">
        <v>31001</v>
      </c>
      <c r="C1069" s="332" t="s">
        <v>1137</v>
      </c>
      <c r="D1069" s="82"/>
      <c r="E1069" s="80"/>
      <c r="F1069" s="221"/>
      <c r="G1069" s="220"/>
      <c r="H1069" s="220"/>
      <c r="I1069" s="80"/>
      <c r="J1069" s="80"/>
      <c r="K1069" s="80"/>
      <c r="L1069" s="80"/>
      <c r="M1069" s="80"/>
      <c r="N1069" s="80"/>
      <c r="O1069" s="80"/>
    </row>
    <row r="1070" spans="1:15" s="227" customFormat="1" outlineLevel="1">
      <c r="A1070" s="72">
        <v>9999</v>
      </c>
      <c r="B1070" s="71"/>
      <c r="C1070" s="336" t="s">
        <v>104</v>
      </c>
      <c r="D1070" s="74"/>
      <c r="E1070" s="74"/>
      <c r="F1070" s="185"/>
      <c r="G1070" s="186"/>
      <c r="H1070" s="186"/>
      <c r="I1070" s="25"/>
      <c r="J1070" s="25"/>
      <c r="K1070" s="25"/>
      <c r="L1070" s="25"/>
      <c r="M1070" s="25"/>
      <c r="N1070" s="25"/>
      <c r="O1070" s="25"/>
    </row>
    <row r="1071" spans="1:15" s="227" customFormat="1">
      <c r="A1071" s="26" t="s">
        <v>0</v>
      </c>
      <c r="B1071" s="23"/>
      <c r="C1071" s="342" t="s">
        <v>1138</v>
      </c>
      <c r="D1071" s="57">
        <f>D1072+D1078+D1080+D1091+D1094</f>
        <v>0</v>
      </c>
      <c r="E1071" s="27">
        <f>E1072+E1078+E1080+E1091+E1094</f>
        <v>0</v>
      </c>
      <c r="F1071" s="187">
        <f t="shared" ref="F1071:H1071" si="224">F1072+F1078+F1080+F1091+F1094</f>
        <v>0</v>
      </c>
      <c r="G1071" s="187">
        <f t="shared" si="224"/>
        <v>0</v>
      </c>
      <c r="H1071" s="187">
        <f t="shared" si="224"/>
        <v>0</v>
      </c>
      <c r="I1071" s="27">
        <f>I1072+I1078+I1080+I1091+I1094</f>
        <v>0</v>
      </c>
      <c r="J1071" s="27">
        <f>J1072+J1078+J1080+J1091+J1094</f>
        <v>0</v>
      </c>
      <c r="K1071" s="27">
        <f>K1072+K1078+K1080+K1091+K1094</f>
        <v>0</v>
      </c>
      <c r="L1071" s="27">
        <f>L1072+L1078+L1080+L1091+L1094</f>
        <v>0</v>
      </c>
      <c r="M1071" s="27"/>
      <c r="N1071" s="27"/>
      <c r="O1071" s="27"/>
    </row>
    <row r="1072" spans="1:15" s="227" customFormat="1" outlineLevel="1">
      <c r="A1072" s="19">
        <v>1006</v>
      </c>
      <c r="B1072" s="23"/>
      <c r="C1072" s="341" t="s">
        <v>1139</v>
      </c>
      <c r="D1072" s="49">
        <f>SUM(D1073:D1077)</f>
        <v>0</v>
      </c>
      <c r="E1072" s="21">
        <f>SUM(E1073:E1077)</f>
        <v>0</v>
      </c>
      <c r="F1072" s="184">
        <f t="shared" ref="F1072:H1072" si="225">SUM(F1073:F1077)</f>
        <v>0</v>
      </c>
      <c r="G1072" s="184">
        <f t="shared" si="225"/>
        <v>0</v>
      </c>
      <c r="H1072" s="184">
        <f t="shared" si="225"/>
        <v>0</v>
      </c>
      <c r="I1072" s="21">
        <f t="shared" ref="I1072:K1072" si="226">SUM(I1073:I1077)</f>
        <v>0</v>
      </c>
      <c r="J1072" s="21">
        <f t="shared" si="226"/>
        <v>0</v>
      </c>
      <c r="K1072" s="21">
        <f t="shared" si="226"/>
        <v>0</v>
      </c>
      <c r="L1072" s="21">
        <f t="shared" ref="L1072" si="227">SUM(L1073:L1077)</f>
        <v>0</v>
      </c>
      <c r="M1072" s="21"/>
      <c r="N1072" s="21"/>
      <c r="O1072" s="21"/>
    </row>
    <row r="1073" spans="1:15" s="227" customFormat="1" outlineLevel="2">
      <c r="A1073" s="71">
        <v>1006</v>
      </c>
      <c r="B1073" s="71">
        <v>11002</v>
      </c>
      <c r="C1073" s="332" t="s">
        <v>1140</v>
      </c>
      <c r="D1073" s="25"/>
      <c r="E1073" s="25"/>
      <c r="F1073" s="185"/>
      <c r="G1073" s="186"/>
      <c r="H1073" s="186"/>
      <c r="I1073" s="25"/>
      <c r="J1073" s="25"/>
      <c r="K1073" s="25"/>
      <c r="L1073" s="25"/>
      <c r="M1073" s="25"/>
      <c r="N1073" s="25"/>
      <c r="O1073" s="25"/>
    </row>
    <row r="1074" spans="1:15" s="227" customFormat="1" outlineLevel="2">
      <c r="A1074" s="71">
        <v>1006</v>
      </c>
      <c r="B1074" s="71">
        <v>11003</v>
      </c>
      <c r="C1074" s="332" t="s">
        <v>1141</v>
      </c>
      <c r="D1074" s="25"/>
      <c r="E1074" s="25"/>
      <c r="F1074" s="185"/>
      <c r="G1074" s="186"/>
      <c r="H1074" s="186"/>
      <c r="I1074" s="25"/>
      <c r="J1074" s="25"/>
      <c r="K1074" s="25"/>
      <c r="L1074" s="25"/>
      <c r="M1074" s="25"/>
      <c r="N1074" s="25"/>
      <c r="O1074" s="25"/>
    </row>
    <row r="1075" spans="1:15" s="227" customFormat="1" ht="27" outlineLevel="2">
      <c r="A1075" s="71">
        <v>1006</v>
      </c>
      <c r="B1075" s="71">
        <v>11004</v>
      </c>
      <c r="C1075" s="332" t="s">
        <v>1142</v>
      </c>
      <c r="D1075" s="25"/>
      <c r="E1075" s="25"/>
      <c r="F1075" s="185"/>
      <c r="G1075" s="186"/>
      <c r="H1075" s="186"/>
      <c r="I1075" s="25"/>
      <c r="J1075" s="25"/>
      <c r="K1075" s="25"/>
      <c r="L1075" s="25"/>
      <c r="M1075" s="25"/>
      <c r="N1075" s="25"/>
      <c r="O1075" s="25"/>
    </row>
    <row r="1076" spans="1:15" s="227" customFormat="1" outlineLevel="2">
      <c r="A1076" s="71">
        <v>1006</v>
      </c>
      <c r="B1076" s="71">
        <v>13001</v>
      </c>
      <c r="C1076" s="332" t="s">
        <v>1143</v>
      </c>
      <c r="D1076" s="74"/>
      <c r="E1076" s="77"/>
      <c r="F1076" s="185"/>
      <c r="G1076" s="186"/>
      <c r="H1076" s="186"/>
      <c r="I1076" s="25"/>
      <c r="J1076" s="25"/>
      <c r="K1076" s="25"/>
      <c r="L1076" s="25"/>
      <c r="M1076" s="25"/>
      <c r="N1076" s="25"/>
      <c r="O1076" s="25"/>
    </row>
    <row r="1077" spans="1:15" s="227" customFormat="1" outlineLevel="2">
      <c r="A1077" s="71">
        <v>1006</v>
      </c>
      <c r="B1077" s="71">
        <v>13003</v>
      </c>
      <c r="C1077" s="332" t="s">
        <v>1144</v>
      </c>
      <c r="D1077" s="25"/>
      <c r="E1077" s="25"/>
      <c r="F1077" s="185"/>
      <c r="G1077" s="186"/>
      <c r="H1077" s="186"/>
      <c r="I1077" s="25"/>
      <c r="J1077" s="25"/>
      <c r="K1077" s="25"/>
      <c r="L1077" s="25"/>
      <c r="M1077" s="25"/>
      <c r="N1077" s="25"/>
      <c r="O1077" s="25"/>
    </row>
    <row r="1078" spans="1:15" s="227" customFormat="1" outlineLevel="1">
      <c r="A1078" s="19">
        <v>1031</v>
      </c>
      <c r="B1078" s="23"/>
      <c r="C1078" s="341" t="s">
        <v>1145</v>
      </c>
      <c r="D1078" s="49">
        <f>SUM(D1079)</f>
        <v>0</v>
      </c>
      <c r="E1078" s="21">
        <f>SUM(E1079)</f>
        <v>0</v>
      </c>
      <c r="F1078" s="184">
        <f t="shared" ref="F1078:H1078" si="228">SUM(F1079)</f>
        <v>0</v>
      </c>
      <c r="G1078" s="184">
        <f t="shared" si="228"/>
        <v>0</v>
      </c>
      <c r="H1078" s="184">
        <f t="shared" si="228"/>
        <v>0</v>
      </c>
      <c r="I1078" s="21">
        <f t="shared" ref="I1078:L1078" si="229">SUM(I1079)</f>
        <v>0</v>
      </c>
      <c r="J1078" s="21">
        <f t="shared" si="229"/>
        <v>0</v>
      </c>
      <c r="K1078" s="21">
        <f t="shared" si="229"/>
        <v>0</v>
      </c>
      <c r="L1078" s="21">
        <f t="shared" si="229"/>
        <v>0</v>
      </c>
      <c r="M1078" s="21"/>
      <c r="N1078" s="21"/>
      <c r="O1078" s="21"/>
    </row>
    <row r="1079" spans="1:15" s="227" customFormat="1" outlineLevel="2">
      <c r="A1079" s="71">
        <v>1031</v>
      </c>
      <c r="B1079" s="71">
        <v>11001</v>
      </c>
      <c r="C1079" s="332" t="s">
        <v>1145</v>
      </c>
      <c r="D1079" s="25">
        <v>0</v>
      </c>
      <c r="E1079" s="25"/>
      <c r="F1079" s="185"/>
      <c r="G1079" s="186"/>
      <c r="H1079" s="186"/>
      <c r="I1079" s="25"/>
      <c r="J1079" s="25"/>
      <c r="K1079" s="25"/>
      <c r="L1079" s="25"/>
      <c r="M1079" s="25"/>
      <c r="N1079" s="25"/>
      <c r="O1079" s="25"/>
    </row>
    <row r="1080" spans="1:15" s="227" customFormat="1" ht="27" outlineLevel="1">
      <c r="A1080" s="19">
        <v>1108</v>
      </c>
      <c r="B1080" s="23"/>
      <c r="C1080" s="341" t="s">
        <v>1146</v>
      </c>
      <c r="D1080" s="49">
        <f>SUM(D1081:D1090)</f>
        <v>0</v>
      </c>
      <c r="E1080" s="21">
        <f>SUM(E1081:E1090)</f>
        <v>0</v>
      </c>
      <c r="F1080" s="184">
        <f t="shared" ref="F1080:H1080" si="230">SUM(F1081:F1090)</f>
        <v>0</v>
      </c>
      <c r="G1080" s="184">
        <f t="shared" si="230"/>
        <v>0</v>
      </c>
      <c r="H1080" s="184">
        <f t="shared" si="230"/>
        <v>0</v>
      </c>
      <c r="I1080" s="21">
        <f t="shared" ref="I1080:K1080" si="231">SUM(I1081:I1090)</f>
        <v>0</v>
      </c>
      <c r="J1080" s="21">
        <f t="shared" si="231"/>
        <v>0</v>
      </c>
      <c r="K1080" s="21">
        <f t="shared" si="231"/>
        <v>0</v>
      </c>
      <c r="L1080" s="21">
        <f t="shared" ref="L1080" si="232">SUM(L1081:L1090)</f>
        <v>0</v>
      </c>
      <c r="M1080" s="21"/>
      <c r="N1080" s="21"/>
      <c r="O1080" s="21"/>
    </row>
    <row r="1081" spans="1:15" s="227" customFormat="1" ht="40.5" outlineLevel="2">
      <c r="A1081" s="71">
        <v>1108</v>
      </c>
      <c r="B1081" s="71">
        <v>11001</v>
      </c>
      <c r="C1081" s="332" t="s">
        <v>1147</v>
      </c>
      <c r="D1081" s="73"/>
      <c r="E1081" s="73"/>
      <c r="F1081" s="185"/>
      <c r="G1081" s="186"/>
      <c r="H1081" s="186"/>
      <c r="I1081" s="25"/>
      <c r="J1081" s="25"/>
      <c r="K1081" s="25"/>
      <c r="L1081" s="25"/>
      <c r="M1081" s="25"/>
      <c r="N1081" s="25"/>
      <c r="O1081" s="25"/>
    </row>
    <row r="1082" spans="1:15" s="227" customFormat="1" outlineLevel="2">
      <c r="A1082" s="71">
        <v>1108</v>
      </c>
      <c r="B1082" s="71">
        <v>11002</v>
      </c>
      <c r="C1082" s="332" t="s">
        <v>1148</v>
      </c>
      <c r="D1082" s="25"/>
      <c r="E1082" s="25"/>
      <c r="F1082" s="185"/>
      <c r="G1082" s="186"/>
      <c r="H1082" s="186"/>
      <c r="I1082" s="25"/>
      <c r="J1082" s="25"/>
      <c r="K1082" s="25"/>
      <c r="L1082" s="25"/>
      <c r="M1082" s="25"/>
      <c r="N1082" s="25"/>
      <c r="O1082" s="25"/>
    </row>
    <row r="1083" spans="1:15" s="227" customFormat="1" outlineLevel="2">
      <c r="A1083" s="71">
        <v>1108</v>
      </c>
      <c r="B1083" s="71">
        <v>11003</v>
      </c>
      <c r="C1083" s="332" t="s">
        <v>1149</v>
      </c>
      <c r="D1083" s="25"/>
      <c r="E1083" s="25"/>
      <c r="F1083" s="185"/>
      <c r="G1083" s="186"/>
      <c r="H1083" s="186"/>
      <c r="I1083" s="25"/>
      <c r="J1083" s="25"/>
      <c r="K1083" s="25"/>
      <c r="L1083" s="25"/>
      <c r="M1083" s="25"/>
      <c r="N1083" s="25"/>
      <c r="O1083" s="25"/>
    </row>
    <row r="1084" spans="1:15" s="227" customFormat="1" ht="40.5" outlineLevel="2">
      <c r="A1084" s="71">
        <v>1108</v>
      </c>
      <c r="B1084" s="71">
        <v>11008</v>
      </c>
      <c r="C1084" s="332" t="s">
        <v>1150</v>
      </c>
      <c r="D1084" s="25"/>
      <c r="E1084" s="25"/>
      <c r="F1084" s="185"/>
      <c r="G1084" s="186"/>
      <c r="H1084" s="186"/>
      <c r="I1084" s="25"/>
      <c r="J1084" s="25"/>
      <c r="K1084" s="25"/>
      <c r="L1084" s="25"/>
      <c r="M1084" s="25"/>
      <c r="N1084" s="25"/>
      <c r="O1084" s="25"/>
    </row>
    <row r="1085" spans="1:15" s="227" customFormat="1" outlineLevel="2">
      <c r="A1085" s="71">
        <v>1108</v>
      </c>
      <c r="B1085" s="71">
        <v>11010</v>
      </c>
      <c r="C1085" s="332" t="s">
        <v>1151</v>
      </c>
      <c r="D1085" s="25"/>
      <c r="E1085" s="25"/>
      <c r="F1085" s="185"/>
      <c r="G1085" s="186"/>
      <c r="H1085" s="186"/>
      <c r="I1085" s="25"/>
      <c r="J1085" s="25"/>
      <c r="K1085" s="25"/>
      <c r="L1085" s="25"/>
      <c r="M1085" s="25"/>
      <c r="N1085" s="25"/>
      <c r="O1085" s="25"/>
    </row>
    <row r="1086" spans="1:15" s="227" customFormat="1" outlineLevel="2">
      <c r="A1086" s="71">
        <v>1108</v>
      </c>
      <c r="B1086" s="71">
        <v>11011</v>
      </c>
      <c r="C1086" s="332" t="s">
        <v>1152</v>
      </c>
      <c r="D1086" s="25"/>
      <c r="E1086" s="25"/>
      <c r="F1086" s="185"/>
      <c r="G1086" s="186"/>
      <c r="H1086" s="186"/>
      <c r="I1086" s="25"/>
      <c r="J1086" s="25"/>
      <c r="K1086" s="25"/>
      <c r="L1086" s="25"/>
      <c r="M1086" s="25"/>
      <c r="N1086" s="25"/>
      <c r="O1086" s="25"/>
    </row>
    <row r="1087" spans="1:15" s="227" customFormat="1" ht="27" outlineLevel="2">
      <c r="A1087" s="71">
        <v>1108</v>
      </c>
      <c r="B1087" s="71">
        <v>12001</v>
      </c>
      <c r="C1087" s="332" t="s">
        <v>1153</v>
      </c>
      <c r="D1087" s="25"/>
      <c r="E1087" s="25"/>
      <c r="F1087" s="185"/>
      <c r="G1087" s="186"/>
      <c r="H1087" s="186"/>
      <c r="I1087" s="25"/>
      <c r="J1087" s="25"/>
      <c r="K1087" s="25"/>
      <c r="L1087" s="25"/>
      <c r="M1087" s="25"/>
      <c r="N1087" s="25"/>
      <c r="O1087" s="25"/>
    </row>
    <row r="1088" spans="1:15" s="227" customFormat="1" outlineLevel="2">
      <c r="A1088" s="71">
        <v>1108</v>
      </c>
      <c r="B1088" s="71">
        <v>31001</v>
      </c>
      <c r="C1088" s="332" t="s">
        <v>1154</v>
      </c>
      <c r="D1088" s="73"/>
      <c r="E1088" s="73"/>
      <c r="F1088" s="196"/>
      <c r="G1088" s="186"/>
      <c r="H1088" s="186"/>
      <c r="I1088" s="25"/>
      <c r="J1088" s="25"/>
      <c r="K1088" s="25"/>
      <c r="L1088" s="25"/>
      <c r="M1088" s="25"/>
      <c r="N1088" s="25"/>
      <c r="O1088" s="25"/>
    </row>
    <row r="1089" spans="1:15" s="227" customFormat="1" ht="40.5" outlineLevel="2">
      <c r="A1089" s="71">
        <v>1108</v>
      </c>
      <c r="B1089" s="71">
        <v>31002</v>
      </c>
      <c r="C1089" s="332" t="s">
        <v>1155</v>
      </c>
      <c r="D1089" s="73"/>
      <c r="E1089" s="73"/>
      <c r="F1089" s="185"/>
      <c r="G1089" s="186"/>
      <c r="H1089" s="186"/>
      <c r="I1089" s="25"/>
      <c r="J1089" s="25"/>
      <c r="K1089" s="25"/>
      <c r="L1089" s="25"/>
      <c r="M1089" s="25"/>
      <c r="N1089" s="25"/>
      <c r="O1089" s="25"/>
    </row>
    <row r="1090" spans="1:15" s="227" customFormat="1" ht="40.5" outlineLevel="2">
      <c r="A1090" s="71">
        <v>1108</v>
      </c>
      <c r="B1090" s="71">
        <v>32002</v>
      </c>
      <c r="C1090" s="332" t="s">
        <v>118</v>
      </c>
      <c r="D1090" s="25"/>
      <c r="E1090" s="25"/>
      <c r="F1090" s="185"/>
      <c r="G1090" s="222"/>
      <c r="H1090" s="186"/>
      <c r="I1090" s="25"/>
      <c r="J1090" s="25"/>
      <c r="K1090" s="25"/>
      <c r="L1090" s="25"/>
      <c r="M1090" s="25"/>
      <c r="N1090" s="25"/>
      <c r="O1090" s="25"/>
    </row>
    <row r="1091" spans="1:15" s="227" customFormat="1" outlineLevel="1">
      <c r="A1091" s="19">
        <v>1137</v>
      </c>
      <c r="B1091" s="23"/>
      <c r="C1091" s="341" t="s">
        <v>1156</v>
      </c>
      <c r="D1091" s="49">
        <f>SUM(D1092:D1093)</f>
        <v>0</v>
      </c>
      <c r="E1091" s="21">
        <f>SUM(E1092:E1093)</f>
        <v>0</v>
      </c>
      <c r="F1091" s="184">
        <f t="shared" ref="F1091:H1091" si="233">SUM(F1092:F1093)</f>
        <v>0</v>
      </c>
      <c r="G1091" s="184">
        <f t="shared" si="233"/>
        <v>0</v>
      </c>
      <c r="H1091" s="184">
        <f t="shared" si="233"/>
        <v>0</v>
      </c>
      <c r="I1091" s="21">
        <f>SUM(I1092:I1093)</f>
        <v>0</v>
      </c>
      <c r="J1091" s="21">
        <f>SUM(J1092:J1093)</f>
        <v>0</v>
      </c>
      <c r="K1091" s="21">
        <f>SUM(K1092:K1093)</f>
        <v>0</v>
      </c>
      <c r="L1091" s="21">
        <f>SUM(L1092:L1093)</f>
        <v>0</v>
      </c>
      <c r="M1091" s="21"/>
      <c r="N1091" s="21"/>
      <c r="O1091" s="21"/>
    </row>
    <row r="1092" spans="1:15" s="227" customFormat="1" outlineLevel="2">
      <c r="A1092" s="71">
        <v>1137</v>
      </c>
      <c r="B1092" s="71">
        <v>11001</v>
      </c>
      <c r="C1092" s="332" t="s">
        <v>1157</v>
      </c>
      <c r="D1092" s="25"/>
      <c r="E1092" s="25"/>
      <c r="F1092" s="185"/>
      <c r="G1092" s="186"/>
      <c r="H1092" s="186"/>
      <c r="I1092" s="25"/>
      <c r="J1092" s="25"/>
      <c r="K1092" s="25"/>
      <c r="L1092" s="25"/>
      <c r="M1092" s="25"/>
      <c r="N1092" s="25"/>
      <c r="O1092" s="25"/>
    </row>
    <row r="1093" spans="1:15" s="227" customFormat="1" ht="40.5" outlineLevel="2">
      <c r="A1093" s="71">
        <v>1137</v>
      </c>
      <c r="B1093" s="71">
        <v>11003</v>
      </c>
      <c r="C1093" s="332" t="s">
        <v>1158</v>
      </c>
      <c r="D1093" s="25"/>
      <c r="E1093" s="25"/>
      <c r="F1093" s="185"/>
      <c r="G1093" s="186"/>
      <c r="H1093" s="186"/>
      <c r="I1093" s="25"/>
      <c r="J1093" s="25"/>
      <c r="K1093" s="25"/>
      <c r="L1093" s="25"/>
      <c r="M1093" s="25"/>
      <c r="N1093" s="25"/>
      <c r="O1093" s="25"/>
    </row>
    <row r="1094" spans="1:15" s="227" customFormat="1" outlineLevel="1">
      <c r="A1094" s="72">
        <v>9999</v>
      </c>
      <c r="B1094" s="71"/>
      <c r="C1094" s="336" t="s">
        <v>104</v>
      </c>
      <c r="D1094" s="74"/>
      <c r="E1094" s="74"/>
      <c r="F1094" s="185"/>
      <c r="G1094" s="186"/>
      <c r="H1094" s="186"/>
      <c r="I1094" s="25"/>
      <c r="J1094" s="25"/>
      <c r="K1094" s="25"/>
      <c r="L1094" s="25"/>
      <c r="M1094" s="25"/>
      <c r="N1094" s="25"/>
      <c r="O1094" s="25"/>
    </row>
    <row r="1095" spans="1:15" s="227" customFormat="1">
      <c r="A1095" s="26" t="s">
        <v>0</v>
      </c>
      <c r="B1095" s="23"/>
      <c r="C1095" s="342" t="s">
        <v>1159</v>
      </c>
      <c r="D1095" s="27">
        <f>D1100+D1096+D1122+D1118</f>
        <v>0</v>
      </c>
      <c r="E1095" s="27">
        <f>E1100+E1096+E1122+E1118</f>
        <v>0</v>
      </c>
      <c r="F1095" s="187">
        <f t="shared" ref="F1095:H1095" si="234">F1100+F1096+F1122+F1118</f>
        <v>0</v>
      </c>
      <c r="G1095" s="187">
        <f t="shared" si="234"/>
        <v>0</v>
      </c>
      <c r="H1095" s="187">
        <f t="shared" si="234"/>
        <v>0</v>
      </c>
      <c r="I1095" s="27">
        <f>I1100+I1096+I1122+I1118</f>
        <v>0</v>
      </c>
      <c r="J1095" s="27">
        <f>J1100+J1096+J1122+J1118</f>
        <v>0</v>
      </c>
      <c r="K1095" s="27">
        <f>K1100+K1096+K1122+K1118</f>
        <v>0</v>
      </c>
      <c r="L1095" s="27">
        <f>L1100+L1096+L1122+L1118</f>
        <v>0</v>
      </c>
      <c r="M1095" s="27"/>
      <c r="N1095" s="27"/>
      <c r="O1095" s="27"/>
    </row>
    <row r="1096" spans="1:15" s="227" customFormat="1" outlineLevel="1">
      <c r="A1096" s="58">
        <v>1101</v>
      </c>
      <c r="B1096" s="23"/>
      <c r="C1096" s="341" t="s">
        <v>1160</v>
      </c>
      <c r="D1096" s="21">
        <f>SUM(D1097:D1099)</f>
        <v>0</v>
      </c>
      <c r="E1096" s="21">
        <f>SUM(E1097:E1099)</f>
        <v>0</v>
      </c>
      <c r="F1096" s="184">
        <f t="shared" ref="F1096:H1096" si="235">SUM(F1097:F1099)</f>
        <v>0</v>
      </c>
      <c r="G1096" s="184">
        <f t="shared" si="235"/>
        <v>0</v>
      </c>
      <c r="H1096" s="184">
        <f t="shared" si="235"/>
        <v>0</v>
      </c>
      <c r="I1096" s="21">
        <f t="shared" ref="I1096:K1096" si="236">SUM(I1097:I1099)</f>
        <v>0</v>
      </c>
      <c r="J1096" s="21">
        <f t="shared" si="236"/>
        <v>0</v>
      </c>
      <c r="K1096" s="21">
        <f t="shared" si="236"/>
        <v>0</v>
      </c>
      <c r="L1096" s="21">
        <f t="shared" ref="L1096" si="237">SUM(L1097:L1099)</f>
        <v>0</v>
      </c>
      <c r="M1096" s="21"/>
      <c r="N1096" s="21"/>
      <c r="O1096" s="21"/>
    </row>
    <row r="1097" spans="1:15" s="227" customFormat="1" outlineLevel="2">
      <c r="A1097" s="71">
        <v>1101</v>
      </c>
      <c r="B1097" s="71">
        <v>11001</v>
      </c>
      <c r="C1097" s="332" t="s">
        <v>1161</v>
      </c>
      <c r="D1097" s="25"/>
      <c r="E1097" s="25"/>
      <c r="F1097" s="185"/>
      <c r="G1097" s="186"/>
      <c r="H1097" s="186"/>
      <c r="I1097" s="25"/>
      <c r="J1097" s="25"/>
      <c r="K1097" s="25"/>
      <c r="L1097" s="25"/>
      <c r="M1097" s="25"/>
      <c r="N1097" s="25"/>
      <c r="O1097" s="25"/>
    </row>
    <row r="1098" spans="1:15" s="227" customFormat="1" outlineLevel="2">
      <c r="A1098" s="71">
        <v>1101</v>
      </c>
      <c r="B1098" s="71">
        <v>11002</v>
      </c>
      <c r="C1098" s="332" t="s">
        <v>1162</v>
      </c>
      <c r="D1098" s="25"/>
      <c r="E1098" s="25"/>
      <c r="F1098" s="185"/>
      <c r="G1098" s="186"/>
      <c r="H1098" s="186"/>
      <c r="I1098" s="25"/>
      <c r="J1098" s="25"/>
      <c r="K1098" s="25"/>
      <c r="L1098" s="25"/>
      <c r="M1098" s="25"/>
      <c r="N1098" s="25"/>
      <c r="O1098" s="25"/>
    </row>
    <row r="1099" spans="1:15" s="227" customFormat="1" outlineLevel="2">
      <c r="A1099" s="71">
        <v>1101</v>
      </c>
      <c r="B1099" s="71">
        <v>11003</v>
      </c>
      <c r="C1099" s="332" t="s">
        <v>1163</v>
      </c>
      <c r="D1099" s="25"/>
      <c r="E1099" s="25"/>
      <c r="F1099" s="185"/>
      <c r="G1099" s="186"/>
      <c r="H1099" s="186"/>
      <c r="I1099" s="25"/>
      <c r="J1099" s="25"/>
      <c r="K1099" s="25"/>
      <c r="L1099" s="25"/>
      <c r="M1099" s="25"/>
      <c r="N1099" s="25"/>
      <c r="O1099" s="25"/>
    </row>
    <row r="1100" spans="1:15" s="227" customFormat="1" ht="40.5" outlineLevel="1">
      <c r="A1100" s="19">
        <v>1234</v>
      </c>
      <c r="B1100" s="23"/>
      <c r="C1100" s="341" t="s">
        <v>1164</v>
      </c>
      <c r="D1100" s="35">
        <f>SUM(D1101:D1117)</f>
        <v>0</v>
      </c>
      <c r="E1100" s="35">
        <f>SUM(E1101:E1117)</f>
        <v>0</v>
      </c>
      <c r="F1100" s="198">
        <f t="shared" ref="F1100:H1100" si="238">SUM(F1101:F1117)</f>
        <v>0</v>
      </c>
      <c r="G1100" s="198">
        <f t="shared" si="238"/>
        <v>0</v>
      </c>
      <c r="H1100" s="198">
        <f t="shared" si="238"/>
        <v>0</v>
      </c>
      <c r="I1100" s="35">
        <f>SUM(I1101:I1117)</f>
        <v>0</v>
      </c>
      <c r="J1100" s="35">
        <f>SUM(J1101:J1117)</f>
        <v>0</v>
      </c>
      <c r="K1100" s="35">
        <f>SUM(K1101:K1117)</f>
        <v>0</v>
      </c>
      <c r="L1100" s="35">
        <f>SUM(L1101:L1117)</f>
        <v>0</v>
      </c>
      <c r="M1100" s="35"/>
      <c r="N1100" s="35"/>
      <c r="O1100" s="35"/>
    </row>
    <row r="1101" spans="1:15" s="227" customFormat="1" ht="40.5" outlineLevel="2">
      <c r="A1101" s="71">
        <v>1234</v>
      </c>
      <c r="B1101" s="71">
        <v>11001</v>
      </c>
      <c r="C1101" s="332" t="s">
        <v>1165</v>
      </c>
      <c r="D1101" s="25"/>
      <c r="E1101" s="25"/>
      <c r="F1101" s="185"/>
      <c r="G1101" s="186"/>
      <c r="H1101" s="186"/>
      <c r="I1101" s="25"/>
      <c r="J1101" s="25"/>
      <c r="K1101" s="25"/>
      <c r="L1101" s="25"/>
      <c r="M1101" s="25"/>
      <c r="N1101" s="25"/>
      <c r="O1101" s="25"/>
    </row>
    <row r="1102" spans="1:15" s="227" customFormat="1" outlineLevel="2">
      <c r="A1102" s="71">
        <v>1234</v>
      </c>
      <c r="B1102" s="71">
        <v>11003</v>
      </c>
      <c r="C1102" s="332" t="s">
        <v>1166</v>
      </c>
      <c r="D1102" s="25"/>
      <c r="E1102" s="25"/>
      <c r="F1102" s="185"/>
      <c r="G1102" s="186"/>
      <c r="H1102" s="186"/>
      <c r="I1102" s="25"/>
      <c r="J1102" s="25"/>
      <c r="K1102" s="25"/>
      <c r="L1102" s="25"/>
      <c r="M1102" s="25"/>
      <c r="N1102" s="25"/>
      <c r="O1102" s="25"/>
    </row>
    <row r="1103" spans="1:15" s="227" customFormat="1" ht="27" outlineLevel="2">
      <c r="A1103" s="71">
        <v>1234</v>
      </c>
      <c r="B1103" s="71">
        <v>11004</v>
      </c>
      <c r="C1103" s="332" t="s">
        <v>1167</v>
      </c>
      <c r="D1103" s="25"/>
      <c r="E1103" s="25"/>
      <c r="F1103" s="185"/>
      <c r="G1103" s="186"/>
      <c r="H1103" s="186"/>
      <c r="I1103" s="25"/>
      <c r="J1103" s="25"/>
      <c r="K1103" s="25"/>
      <c r="L1103" s="25"/>
      <c r="M1103" s="25"/>
      <c r="N1103" s="25"/>
      <c r="O1103" s="25"/>
    </row>
    <row r="1104" spans="1:15" s="227" customFormat="1" ht="40.5" outlineLevel="2">
      <c r="A1104" s="71">
        <v>1234</v>
      </c>
      <c r="B1104" s="71">
        <v>11005</v>
      </c>
      <c r="C1104" s="332" t="s">
        <v>1168</v>
      </c>
      <c r="D1104" s="25"/>
      <c r="E1104" s="25"/>
      <c r="F1104" s="185"/>
      <c r="G1104" s="186"/>
      <c r="H1104" s="186"/>
      <c r="I1104" s="25"/>
      <c r="J1104" s="25"/>
      <c r="K1104" s="25"/>
      <c r="L1104" s="25"/>
      <c r="M1104" s="25"/>
      <c r="N1104" s="25"/>
      <c r="O1104" s="25"/>
    </row>
    <row r="1105" spans="1:15" s="227" customFormat="1" ht="54" outlineLevel="2">
      <c r="A1105" s="71">
        <v>1234</v>
      </c>
      <c r="B1105" s="71">
        <v>11006</v>
      </c>
      <c r="C1105" s="332" t="s">
        <v>1169</v>
      </c>
      <c r="D1105" s="25"/>
      <c r="E1105" s="25"/>
      <c r="F1105" s="185"/>
      <c r="G1105" s="186"/>
      <c r="H1105" s="186"/>
      <c r="I1105" s="25"/>
      <c r="J1105" s="25"/>
      <c r="K1105" s="25"/>
      <c r="L1105" s="25"/>
      <c r="M1105" s="25"/>
      <c r="N1105" s="25"/>
      <c r="O1105" s="25"/>
    </row>
    <row r="1106" spans="1:15" s="227" customFormat="1" ht="27" outlineLevel="2">
      <c r="A1106" s="71">
        <v>1234</v>
      </c>
      <c r="B1106" s="71">
        <v>12001</v>
      </c>
      <c r="C1106" s="332" t="s">
        <v>1170</v>
      </c>
      <c r="D1106" s="86"/>
      <c r="E1106" s="80"/>
      <c r="F1106" s="204"/>
      <c r="G1106" s="204"/>
      <c r="H1106" s="204"/>
      <c r="I1106" s="83"/>
      <c r="J1106" s="83"/>
      <c r="K1106" s="83"/>
      <c r="L1106" s="83"/>
      <c r="M1106" s="83"/>
      <c r="N1106" s="83"/>
      <c r="O1106" s="83"/>
    </row>
    <row r="1107" spans="1:15" s="227" customFormat="1" outlineLevel="2">
      <c r="A1107" s="71">
        <v>1234</v>
      </c>
      <c r="B1107" s="71">
        <v>11007</v>
      </c>
      <c r="C1107" s="332" t="s">
        <v>1171</v>
      </c>
      <c r="D1107" s="25"/>
      <c r="E1107" s="25"/>
      <c r="F1107" s="185"/>
      <c r="G1107" s="186"/>
      <c r="H1107" s="186"/>
      <c r="I1107" s="25"/>
      <c r="J1107" s="25"/>
      <c r="K1107" s="25"/>
      <c r="L1107" s="25"/>
      <c r="M1107" s="25"/>
      <c r="N1107" s="25"/>
      <c r="O1107" s="25"/>
    </row>
    <row r="1108" spans="1:15" s="227" customFormat="1" ht="40.5" outlineLevel="2">
      <c r="A1108" s="71">
        <v>1234</v>
      </c>
      <c r="B1108" s="71">
        <v>11008</v>
      </c>
      <c r="C1108" s="332" t="s">
        <v>1172</v>
      </c>
      <c r="D1108" s="25"/>
      <c r="E1108" s="25"/>
      <c r="F1108" s="185"/>
      <c r="G1108" s="186"/>
      <c r="H1108" s="186"/>
      <c r="I1108" s="25"/>
      <c r="J1108" s="25"/>
      <c r="K1108" s="25"/>
      <c r="L1108" s="25"/>
      <c r="M1108" s="25"/>
      <c r="N1108" s="25"/>
      <c r="O1108" s="25"/>
    </row>
    <row r="1109" spans="1:15" s="227" customFormat="1" outlineLevel="2">
      <c r="A1109" s="71">
        <v>1234</v>
      </c>
      <c r="B1109" s="71">
        <v>11009</v>
      </c>
      <c r="C1109" s="332" t="s">
        <v>1173</v>
      </c>
      <c r="D1109" s="25"/>
      <c r="E1109" s="25"/>
      <c r="F1109" s="186"/>
      <c r="G1109" s="186"/>
      <c r="H1109" s="186"/>
      <c r="I1109" s="25"/>
      <c r="J1109" s="25"/>
      <c r="K1109" s="25"/>
      <c r="L1109" s="25"/>
      <c r="M1109" s="25"/>
      <c r="N1109" s="25"/>
      <c r="O1109" s="25"/>
    </row>
    <row r="1110" spans="1:15" s="227" customFormat="1" outlineLevel="2">
      <c r="A1110" s="71">
        <v>1234</v>
      </c>
      <c r="B1110" s="71">
        <v>11010</v>
      </c>
      <c r="C1110" s="332" t="s">
        <v>1174</v>
      </c>
      <c r="D1110" s="25"/>
      <c r="E1110" s="25"/>
      <c r="F1110" s="185"/>
      <c r="G1110" s="186"/>
      <c r="H1110" s="186"/>
      <c r="I1110" s="25"/>
      <c r="J1110" s="25"/>
      <c r="K1110" s="25"/>
      <c r="L1110" s="25"/>
      <c r="M1110" s="25"/>
      <c r="N1110" s="25"/>
      <c r="O1110" s="25"/>
    </row>
    <row r="1111" spans="1:15" s="227" customFormat="1" outlineLevel="2">
      <c r="A1111" s="71">
        <v>1234</v>
      </c>
      <c r="B1111" s="71">
        <v>11011</v>
      </c>
      <c r="C1111" s="332" t="s">
        <v>1175</v>
      </c>
      <c r="D1111" s="25"/>
      <c r="E1111" s="25"/>
      <c r="F1111" s="185"/>
      <c r="G1111" s="186"/>
      <c r="H1111" s="186"/>
      <c r="I1111" s="25"/>
      <c r="J1111" s="25"/>
      <c r="K1111" s="25"/>
      <c r="L1111" s="25"/>
      <c r="M1111" s="25"/>
      <c r="N1111" s="25"/>
      <c r="O1111" s="25"/>
    </row>
    <row r="1112" spans="1:15" s="227" customFormat="1" outlineLevel="2">
      <c r="A1112" s="71">
        <v>1234</v>
      </c>
      <c r="B1112" s="71">
        <v>11014</v>
      </c>
      <c r="C1112" s="332" t="s">
        <v>1176</v>
      </c>
      <c r="D1112" s="86"/>
      <c r="E1112" s="80"/>
      <c r="F1112" s="204"/>
      <c r="G1112" s="204"/>
      <c r="H1112" s="204"/>
      <c r="I1112" s="83"/>
      <c r="J1112" s="83"/>
      <c r="K1112" s="83"/>
      <c r="L1112" s="83"/>
      <c r="M1112" s="83"/>
      <c r="N1112" s="83"/>
      <c r="O1112" s="83"/>
    </row>
    <row r="1113" spans="1:15" s="227" customFormat="1" outlineLevel="2">
      <c r="A1113" s="71">
        <v>1234</v>
      </c>
      <c r="B1113" s="71">
        <v>11016</v>
      </c>
      <c r="C1113" s="332" t="s">
        <v>1177</v>
      </c>
      <c r="D1113" s="86"/>
      <c r="E1113" s="80"/>
      <c r="F1113" s="204"/>
      <c r="G1113" s="204"/>
      <c r="H1113" s="204"/>
      <c r="I1113" s="83"/>
      <c r="J1113" s="83"/>
      <c r="K1113" s="83"/>
      <c r="L1113" s="83"/>
      <c r="M1113" s="83"/>
      <c r="N1113" s="83"/>
      <c r="O1113" s="83"/>
    </row>
    <row r="1114" spans="1:15" s="227" customFormat="1" outlineLevel="2">
      <c r="A1114" s="71">
        <v>1234</v>
      </c>
      <c r="B1114" s="71">
        <v>31001</v>
      </c>
      <c r="C1114" s="332" t="s">
        <v>1178</v>
      </c>
      <c r="D1114" s="25"/>
      <c r="E1114" s="25"/>
      <c r="F1114" s="185"/>
      <c r="G1114" s="186"/>
      <c r="H1114" s="186"/>
      <c r="I1114" s="25"/>
      <c r="J1114" s="25"/>
      <c r="K1114" s="25"/>
      <c r="L1114" s="25"/>
      <c r="M1114" s="25"/>
      <c r="N1114" s="25"/>
      <c r="O1114" s="25"/>
    </row>
    <row r="1115" spans="1:15" s="227" customFormat="1" ht="27" outlineLevel="2">
      <c r="A1115" s="71">
        <v>1090</v>
      </c>
      <c r="B1115" s="331">
        <v>31002</v>
      </c>
      <c r="C1115" s="332" t="s">
        <v>1179</v>
      </c>
      <c r="D1115" s="25"/>
      <c r="E1115" s="25"/>
      <c r="F1115" s="185"/>
      <c r="G1115" s="186"/>
      <c r="H1115" s="186"/>
      <c r="I1115" s="25"/>
      <c r="J1115" s="25"/>
      <c r="K1115" s="25"/>
      <c r="L1115" s="25"/>
      <c r="M1115" s="25"/>
      <c r="N1115" s="25"/>
      <c r="O1115" s="25"/>
    </row>
    <row r="1116" spans="1:15" s="227" customFormat="1" ht="27" outlineLevel="2">
      <c r="A1116" s="71">
        <v>1234</v>
      </c>
      <c r="B1116" s="331">
        <v>31014</v>
      </c>
      <c r="C1116" s="332" t="s">
        <v>1181</v>
      </c>
      <c r="D1116" s="25"/>
      <c r="E1116" s="25"/>
      <c r="F1116" s="185"/>
      <c r="G1116" s="186"/>
      <c r="H1116" s="186"/>
      <c r="I1116" s="25"/>
      <c r="J1116" s="25"/>
      <c r="K1116" s="25"/>
      <c r="L1116" s="25"/>
      <c r="M1116" s="25"/>
      <c r="N1116" s="25"/>
      <c r="O1116" s="25"/>
    </row>
    <row r="1117" spans="1:15" s="227" customFormat="1" outlineLevel="2">
      <c r="A1117" s="71">
        <v>1234</v>
      </c>
      <c r="B1117" s="71">
        <v>31002</v>
      </c>
      <c r="C1117" s="332" t="s">
        <v>1180</v>
      </c>
      <c r="D1117" s="86"/>
      <c r="E1117" s="80"/>
      <c r="F1117" s="185"/>
      <c r="G1117" s="186"/>
      <c r="H1117" s="186"/>
      <c r="I1117" s="25"/>
      <c r="J1117" s="25"/>
      <c r="K1117" s="25"/>
      <c r="L1117" s="25"/>
      <c r="M1117" s="25"/>
      <c r="N1117" s="25"/>
      <c r="O1117" s="25"/>
    </row>
    <row r="1118" spans="1:15" s="227" customFormat="1" outlineLevel="1">
      <c r="A1118" s="58">
        <v>1090</v>
      </c>
      <c r="B1118" s="23"/>
      <c r="C1118" s="341" t="s">
        <v>1182</v>
      </c>
      <c r="D1118" s="21">
        <f>SUM(D1119:D1121)</f>
        <v>0</v>
      </c>
      <c r="E1118" s="21">
        <f>SUM(E1119:E1121)</f>
        <v>0</v>
      </c>
      <c r="F1118" s="184">
        <f t="shared" ref="F1118:H1118" si="239">SUM(F1119:F1121)</f>
        <v>0</v>
      </c>
      <c r="G1118" s="184">
        <f t="shared" si="239"/>
        <v>0</v>
      </c>
      <c r="H1118" s="184">
        <f t="shared" si="239"/>
        <v>0</v>
      </c>
      <c r="I1118" s="21">
        <f>SUM(I1119:I1121)</f>
        <v>0</v>
      </c>
      <c r="J1118" s="21">
        <f>SUM(J1119:J1121)</f>
        <v>0</v>
      </c>
      <c r="K1118" s="21">
        <f>SUM(K1119:K1121)</f>
        <v>0</v>
      </c>
      <c r="L1118" s="21">
        <f>SUM(L1119:L1121)</f>
        <v>0</v>
      </c>
      <c r="M1118" s="21"/>
      <c r="N1118" s="21"/>
      <c r="O1118" s="21"/>
    </row>
    <row r="1119" spans="1:15" s="227" customFormat="1" outlineLevel="2">
      <c r="A1119" s="71">
        <v>1090</v>
      </c>
      <c r="B1119" s="71">
        <v>11001</v>
      </c>
      <c r="C1119" s="332" t="s">
        <v>1182</v>
      </c>
      <c r="D1119" s="25"/>
      <c r="E1119" s="25"/>
      <c r="F1119" s="186"/>
      <c r="G1119" s="186"/>
      <c r="H1119" s="186"/>
      <c r="I1119" s="25"/>
      <c r="J1119" s="25"/>
      <c r="K1119" s="25"/>
      <c r="L1119" s="25"/>
      <c r="M1119" s="25"/>
      <c r="N1119" s="25"/>
      <c r="O1119" s="25"/>
    </row>
    <row r="1120" spans="1:15" s="227" customFormat="1" outlineLevel="2">
      <c r="A1120" s="71">
        <v>1090</v>
      </c>
      <c r="B1120" s="71">
        <v>11003</v>
      </c>
      <c r="C1120" s="332" t="s">
        <v>1183</v>
      </c>
      <c r="D1120" s="25"/>
      <c r="E1120" s="25"/>
      <c r="F1120" s="185"/>
      <c r="G1120" s="186"/>
      <c r="H1120" s="186"/>
      <c r="I1120" s="25"/>
      <c r="J1120" s="25"/>
      <c r="K1120" s="25"/>
      <c r="L1120" s="25"/>
      <c r="M1120" s="25"/>
      <c r="N1120" s="25"/>
      <c r="O1120" s="25"/>
    </row>
    <row r="1121" spans="1:15" s="227" customFormat="1" outlineLevel="2">
      <c r="A1121" s="71">
        <v>1090</v>
      </c>
      <c r="B1121" s="71">
        <v>11008</v>
      </c>
      <c r="C1121" s="332" t="s">
        <v>1184</v>
      </c>
      <c r="D1121" s="86"/>
      <c r="E1121" s="80"/>
      <c r="F1121" s="185"/>
      <c r="G1121" s="186"/>
      <c r="H1121" s="186"/>
      <c r="I1121" s="25"/>
      <c r="J1121" s="25"/>
      <c r="K1121" s="25"/>
      <c r="L1121" s="25"/>
      <c r="M1121" s="25"/>
      <c r="N1121" s="25"/>
      <c r="O1121" s="25"/>
    </row>
    <row r="1122" spans="1:15" s="227" customFormat="1" outlineLevel="1">
      <c r="A1122" s="72">
        <v>9999</v>
      </c>
      <c r="B1122" s="71"/>
      <c r="C1122" s="332" t="s">
        <v>104</v>
      </c>
      <c r="D1122" s="25"/>
      <c r="E1122" s="25"/>
      <c r="F1122" s="185"/>
      <c r="G1122" s="186"/>
      <c r="H1122" s="186"/>
      <c r="I1122" s="25"/>
      <c r="J1122" s="25"/>
      <c r="K1122" s="25"/>
      <c r="L1122" s="25"/>
      <c r="M1122" s="25"/>
      <c r="N1122" s="25"/>
      <c r="O1122" s="25"/>
    </row>
    <row r="1123" spans="1:15" s="227" customFormat="1">
      <c r="A1123" s="26" t="s">
        <v>0</v>
      </c>
      <c r="B1123" s="23"/>
      <c r="C1123" s="342" t="s">
        <v>1185</v>
      </c>
      <c r="D1123" s="27">
        <f>D1124+D1131</f>
        <v>0</v>
      </c>
      <c r="E1123" s="27">
        <f t="shared" ref="E1123:L1123" si="240">E1124+E1131</f>
        <v>0</v>
      </c>
      <c r="F1123" s="187">
        <f t="shared" si="240"/>
        <v>0</v>
      </c>
      <c r="G1123" s="187">
        <f t="shared" si="240"/>
        <v>0</v>
      </c>
      <c r="H1123" s="187">
        <f t="shared" si="240"/>
        <v>0</v>
      </c>
      <c r="I1123" s="27">
        <f t="shared" si="240"/>
        <v>0</v>
      </c>
      <c r="J1123" s="27">
        <f t="shared" si="240"/>
        <v>0</v>
      </c>
      <c r="K1123" s="27">
        <f t="shared" si="240"/>
        <v>0</v>
      </c>
      <c r="L1123" s="27">
        <f t="shared" si="240"/>
        <v>0</v>
      </c>
      <c r="M1123" s="27"/>
      <c r="N1123" s="27"/>
      <c r="O1123" s="27"/>
    </row>
    <row r="1124" spans="1:15" s="227" customFormat="1" outlineLevel="1">
      <c r="A1124" s="19">
        <v>1143</v>
      </c>
      <c r="B1124" s="23"/>
      <c r="C1124" s="345" t="s">
        <v>1186</v>
      </c>
      <c r="D1124" s="42">
        <f>SUM(D1125:D1130)</f>
        <v>0</v>
      </c>
      <c r="E1124" s="42">
        <f>SUM(E1125:E1130)</f>
        <v>0</v>
      </c>
      <c r="F1124" s="205">
        <f t="shared" ref="F1124:H1124" si="241">SUM(F1125:F1130)</f>
        <v>0</v>
      </c>
      <c r="G1124" s="205">
        <f t="shared" si="241"/>
        <v>0</v>
      </c>
      <c r="H1124" s="205">
        <f t="shared" si="241"/>
        <v>0</v>
      </c>
      <c r="I1124" s="42">
        <f>SUM(I1125:I1130)</f>
        <v>0</v>
      </c>
      <c r="J1124" s="42">
        <f>SUM(J1125:J1130)</f>
        <v>0</v>
      </c>
      <c r="K1124" s="42">
        <f>SUM(K1125:K1130)</f>
        <v>0</v>
      </c>
      <c r="L1124" s="42">
        <f>SUM(L1125:L1130)</f>
        <v>0</v>
      </c>
      <c r="M1124" s="42"/>
      <c r="N1124" s="42"/>
      <c r="O1124" s="42"/>
    </row>
    <row r="1125" spans="1:15" s="227" customFormat="1" ht="27" outlineLevel="2">
      <c r="A1125" s="71">
        <v>1143</v>
      </c>
      <c r="B1125" s="71">
        <v>11001</v>
      </c>
      <c r="C1125" s="332" t="s">
        <v>1187</v>
      </c>
      <c r="D1125" s="74"/>
      <c r="E1125" s="74"/>
      <c r="F1125" s="185"/>
      <c r="G1125" s="186"/>
      <c r="H1125" s="186"/>
      <c r="I1125" s="25"/>
      <c r="J1125" s="25"/>
      <c r="K1125" s="25"/>
      <c r="L1125" s="25"/>
      <c r="M1125" s="25"/>
      <c r="N1125" s="25"/>
      <c r="O1125" s="25"/>
    </row>
    <row r="1126" spans="1:15" s="227" customFormat="1" outlineLevel="2">
      <c r="A1126" s="71">
        <v>1143</v>
      </c>
      <c r="B1126" s="71">
        <v>11002</v>
      </c>
      <c r="C1126" s="332" t="s">
        <v>1188</v>
      </c>
      <c r="D1126" s="73"/>
      <c r="E1126" s="73"/>
      <c r="F1126" s="185"/>
      <c r="G1126" s="186"/>
      <c r="H1126" s="186"/>
      <c r="I1126" s="25"/>
      <c r="J1126" s="25"/>
      <c r="K1126" s="25"/>
      <c r="L1126" s="25"/>
      <c r="M1126" s="25"/>
      <c r="N1126" s="25"/>
      <c r="O1126" s="25"/>
    </row>
    <row r="1127" spans="1:15" s="227" customFormat="1" ht="27" outlineLevel="2">
      <c r="A1127" s="71">
        <v>1143</v>
      </c>
      <c r="B1127" s="71">
        <v>11003</v>
      </c>
      <c r="C1127" s="332" t="s">
        <v>1189</v>
      </c>
      <c r="D1127" s="73"/>
      <c r="E1127" s="73"/>
      <c r="F1127" s="185"/>
      <c r="G1127" s="186"/>
      <c r="H1127" s="186"/>
      <c r="I1127" s="25"/>
      <c r="J1127" s="25"/>
      <c r="K1127" s="25"/>
      <c r="L1127" s="25"/>
      <c r="M1127" s="25"/>
      <c r="N1127" s="25"/>
      <c r="O1127" s="25"/>
    </row>
    <row r="1128" spans="1:15" s="227" customFormat="1" ht="27" outlineLevel="2">
      <c r="A1128" s="71">
        <v>1143</v>
      </c>
      <c r="B1128" s="71">
        <v>11005</v>
      </c>
      <c r="C1128" s="332" t="s">
        <v>1190</v>
      </c>
      <c r="D1128" s="74"/>
      <c r="E1128" s="74"/>
      <c r="F1128" s="185"/>
      <c r="G1128" s="186"/>
      <c r="H1128" s="186"/>
      <c r="I1128" s="25"/>
      <c r="J1128" s="25"/>
      <c r="K1128" s="25"/>
      <c r="L1128" s="25"/>
      <c r="M1128" s="25"/>
      <c r="N1128" s="25"/>
      <c r="O1128" s="25"/>
    </row>
    <row r="1129" spans="1:15" s="227" customFormat="1" outlineLevel="2">
      <c r="A1129" s="71">
        <v>1143</v>
      </c>
      <c r="B1129" s="71">
        <v>31003</v>
      </c>
      <c r="C1129" s="332" t="s">
        <v>1191</v>
      </c>
      <c r="D1129" s="74"/>
      <c r="E1129" s="74"/>
      <c r="F1129" s="185"/>
      <c r="G1129" s="186"/>
      <c r="H1129" s="186"/>
      <c r="I1129" s="25"/>
      <c r="J1129" s="25"/>
      <c r="K1129" s="25"/>
      <c r="L1129" s="25"/>
      <c r="M1129" s="25"/>
      <c r="N1129" s="25"/>
      <c r="O1129" s="25"/>
    </row>
    <row r="1130" spans="1:15" s="227" customFormat="1" ht="27" outlineLevel="2">
      <c r="A1130" s="71">
        <v>1143</v>
      </c>
      <c r="B1130" s="71">
        <v>31005</v>
      </c>
      <c r="C1130" s="332" t="s">
        <v>1192</v>
      </c>
      <c r="D1130" s="74"/>
      <c r="E1130" s="74"/>
      <c r="F1130" s="185"/>
      <c r="G1130" s="186"/>
      <c r="H1130" s="186"/>
      <c r="I1130" s="25"/>
      <c r="J1130" s="25"/>
      <c r="K1130" s="25"/>
      <c r="L1130" s="25"/>
      <c r="M1130" s="25"/>
      <c r="N1130" s="25"/>
      <c r="O1130" s="25"/>
    </row>
    <row r="1131" spans="1:15" s="227" customFormat="1" outlineLevel="1">
      <c r="A1131" s="72">
        <v>9999</v>
      </c>
      <c r="B1131" s="71"/>
      <c r="C1131" s="332" t="s">
        <v>104</v>
      </c>
      <c r="D1131" s="25"/>
      <c r="E1131" s="25"/>
      <c r="F1131" s="185"/>
      <c r="G1131" s="186"/>
      <c r="H1131" s="186"/>
      <c r="I1131" s="25"/>
      <c r="J1131" s="25"/>
      <c r="K1131" s="25"/>
      <c r="L1131" s="25"/>
      <c r="M1131" s="25"/>
      <c r="N1131" s="25"/>
      <c r="O1131" s="25"/>
    </row>
    <row r="1132" spans="1:15" s="227" customFormat="1">
      <c r="A1132" s="26" t="s">
        <v>0</v>
      </c>
      <c r="B1132" s="23"/>
      <c r="C1132" s="342" t="s">
        <v>1193</v>
      </c>
      <c r="D1132" s="27">
        <f>D1133+D1137</f>
        <v>0</v>
      </c>
      <c r="E1132" s="27">
        <f>E1133+E1137</f>
        <v>0</v>
      </c>
      <c r="F1132" s="187">
        <f t="shared" ref="F1132:H1132" si="242">F1133+F1137</f>
        <v>0</v>
      </c>
      <c r="G1132" s="187">
        <f t="shared" si="242"/>
        <v>0</v>
      </c>
      <c r="H1132" s="187">
        <f t="shared" si="242"/>
        <v>0</v>
      </c>
      <c r="I1132" s="27">
        <f>I1133+I1137</f>
        <v>0</v>
      </c>
      <c r="J1132" s="27">
        <f>J1133+J1137</f>
        <v>0</v>
      </c>
      <c r="K1132" s="27">
        <f>K1133+K1137</f>
        <v>0</v>
      </c>
      <c r="L1132" s="27">
        <f>L1133+L1137</f>
        <v>0</v>
      </c>
      <c r="M1132" s="27"/>
      <c r="N1132" s="27"/>
      <c r="O1132" s="27"/>
    </row>
    <row r="1133" spans="1:15" s="227" customFormat="1" outlineLevel="1">
      <c r="A1133" s="19">
        <v>1064</v>
      </c>
      <c r="B1133" s="23"/>
      <c r="C1133" s="341" t="s">
        <v>1194</v>
      </c>
      <c r="D1133" s="21">
        <f>SUM(D1134:D1136)</f>
        <v>0</v>
      </c>
      <c r="E1133" s="21">
        <f>SUM(E1134:E1136)</f>
        <v>0</v>
      </c>
      <c r="F1133" s="184">
        <f t="shared" ref="F1133:H1133" si="243">SUM(F1134:F1136)</f>
        <v>0</v>
      </c>
      <c r="G1133" s="184">
        <f t="shared" si="243"/>
        <v>0</v>
      </c>
      <c r="H1133" s="184">
        <f t="shared" si="243"/>
        <v>0</v>
      </c>
      <c r="I1133" s="21">
        <f>SUM(I1134:I1136)</f>
        <v>0</v>
      </c>
      <c r="J1133" s="21">
        <f>SUM(J1134:J1136)</f>
        <v>0</v>
      </c>
      <c r="K1133" s="21">
        <f>SUM(K1134:K1136)</f>
        <v>0</v>
      </c>
      <c r="L1133" s="21">
        <f>SUM(L1134:L1136)</f>
        <v>0</v>
      </c>
      <c r="M1133" s="21"/>
      <c r="N1133" s="21"/>
      <c r="O1133" s="21"/>
    </row>
    <row r="1134" spans="1:15" s="227" customFormat="1" outlineLevel="2">
      <c r="A1134" s="71">
        <v>1064</v>
      </c>
      <c r="B1134" s="71">
        <v>11001</v>
      </c>
      <c r="C1134" s="332" t="s">
        <v>1195</v>
      </c>
      <c r="D1134" s="25"/>
      <c r="E1134" s="25"/>
      <c r="F1134" s="185"/>
      <c r="G1134" s="186"/>
      <c r="H1134" s="186"/>
      <c r="I1134" s="25"/>
      <c r="J1134" s="25"/>
      <c r="K1134" s="25"/>
      <c r="L1134" s="25"/>
      <c r="M1134" s="25"/>
      <c r="N1134" s="25"/>
      <c r="O1134" s="25"/>
    </row>
    <row r="1135" spans="1:15" s="227" customFormat="1" ht="27" outlineLevel="2">
      <c r="A1135" s="71">
        <v>1064</v>
      </c>
      <c r="B1135" s="71">
        <v>11003</v>
      </c>
      <c r="C1135" s="332" t="s">
        <v>1196</v>
      </c>
      <c r="D1135" s="25"/>
      <c r="E1135" s="25"/>
      <c r="F1135" s="185"/>
      <c r="G1135" s="186"/>
      <c r="H1135" s="186"/>
      <c r="I1135" s="25"/>
      <c r="J1135" s="25"/>
      <c r="K1135" s="25"/>
      <c r="L1135" s="25"/>
      <c r="M1135" s="25"/>
      <c r="N1135" s="25"/>
      <c r="O1135" s="25"/>
    </row>
    <row r="1136" spans="1:15" s="227" customFormat="1" ht="27" outlineLevel="2">
      <c r="A1136" s="71">
        <v>1064</v>
      </c>
      <c r="B1136" s="71">
        <v>31001</v>
      </c>
      <c r="C1136" s="332" t="s">
        <v>1197</v>
      </c>
      <c r="D1136" s="25"/>
      <c r="E1136" s="25"/>
      <c r="F1136" s="185"/>
      <c r="G1136" s="186"/>
      <c r="H1136" s="186"/>
      <c r="I1136" s="25"/>
      <c r="J1136" s="25"/>
      <c r="K1136" s="25"/>
      <c r="L1136" s="25"/>
      <c r="M1136" s="25"/>
      <c r="N1136" s="25"/>
      <c r="O1136" s="25"/>
    </row>
    <row r="1137" spans="1:15" s="227" customFormat="1" outlineLevel="1">
      <c r="A1137" s="72">
        <v>9999</v>
      </c>
      <c r="B1137" s="71"/>
      <c r="C1137" s="332" t="s">
        <v>104</v>
      </c>
      <c r="D1137" s="25"/>
      <c r="E1137" s="25"/>
      <c r="F1137" s="185"/>
      <c r="G1137" s="186"/>
      <c r="H1137" s="186"/>
      <c r="I1137" s="25"/>
      <c r="J1137" s="25"/>
      <c r="K1137" s="25"/>
      <c r="L1137" s="25"/>
      <c r="M1137" s="25"/>
      <c r="N1137" s="25"/>
      <c r="O1137" s="25"/>
    </row>
    <row r="1138" spans="1:15">
      <c r="A1138" s="26" t="s">
        <v>0</v>
      </c>
      <c r="B1138" s="23"/>
      <c r="C1138" s="342" t="s">
        <v>1198</v>
      </c>
      <c r="D1138" s="27">
        <f>D1139+D1147</f>
        <v>0</v>
      </c>
      <c r="E1138" s="27">
        <f>E1139+E1147</f>
        <v>0</v>
      </c>
      <c r="F1138" s="187">
        <f t="shared" ref="F1138:H1138" si="244">F1139+F1147</f>
        <v>0</v>
      </c>
      <c r="G1138" s="187">
        <f t="shared" si="244"/>
        <v>0</v>
      </c>
      <c r="H1138" s="187">
        <f t="shared" si="244"/>
        <v>0</v>
      </c>
      <c r="I1138" s="27">
        <f>I1139+I1147</f>
        <v>0</v>
      </c>
      <c r="J1138" s="27">
        <f>J1139+J1147</f>
        <v>0</v>
      </c>
      <c r="K1138" s="27">
        <f>K1139+K1147</f>
        <v>0</v>
      </c>
      <c r="L1138" s="27">
        <f>L1139+L1147</f>
        <v>0</v>
      </c>
      <c r="M1138" s="27"/>
      <c r="N1138" s="27"/>
      <c r="O1138" s="27"/>
    </row>
    <row r="1139" spans="1:15" ht="27" outlineLevel="1">
      <c r="A1139" s="19">
        <v>1096</v>
      </c>
      <c r="B1139" s="23"/>
      <c r="C1139" s="341" t="s">
        <v>1199</v>
      </c>
      <c r="D1139" s="21">
        <f>SUM(D1140:D1146)</f>
        <v>0</v>
      </c>
      <c r="E1139" s="21">
        <f>SUM(E1140:E1146)</f>
        <v>0</v>
      </c>
      <c r="F1139" s="184">
        <f t="shared" ref="F1139:H1139" si="245">SUM(F1140:F1146)</f>
        <v>0</v>
      </c>
      <c r="G1139" s="184">
        <f t="shared" si="245"/>
        <v>0</v>
      </c>
      <c r="H1139" s="184">
        <f t="shared" si="245"/>
        <v>0</v>
      </c>
      <c r="I1139" s="21">
        <f>SUM(I1140:I1146)</f>
        <v>0</v>
      </c>
      <c r="J1139" s="21">
        <f>SUM(J1140:J1146)</f>
        <v>0</v>
      </c>
      <c r="K1139" s="21">
        <f>SUM(K1140:K1146)</f>
        <v>0</v>
      </c>
      <c r="L1139" s="21">
        <f>SUM(L1140:L1146)</f>
        <v>0</v>
      </c>
      <c r="M1139" s="21"/>
      <c r="N1139" s="21"/>
      <c r="O1139" s="21"/>
    </row>
    <row r="1140" spans="1:15" ht="40.5" outlineLevel="2">
      <c r="A1140" s="71">
        <v>1096</v>
      </c>
      <c r="B1140" s="71">
        <v>11001</v>
      </c>
      <c r="C1140" s="332" t="s">
        <v>1200</v>
      </c>
      <c r="D1140" s="73"/>
      <c r="E1140" s="73"/>
      <c r="F1140" s="185"/>
      <c r="G1140" s="186"/>
      <c r="H1140" s="186"/>
      <c r="I1140" s="25"/>
      <c r="J1140" s="25"/>
      <c r="K1140" s="25"/>
      <c r="L1140" s="25"/>
      <c r="M1140" s="25"/>
      <c r="N1140" s="25"/>
      <c r="O1140" s="25"/>
    </row>
    <row r="1141" spans="1:15" ht="27" outlineLevel="2">
      <c r="A1141" s="71">
        <v>1096</v>
      </c>
      <c r="B1141" s="71">
        <v>11002</v>
      </c>
      <c r="C1141" s="332" t="s">
        <v>1201</v>
      </c>
      <c r="D1141" s="74"/>
      <c r="E1141" s="74"/>
      <c r="F1141" s="185"/>
      <c r="G1141" s="186"/>
      <c r="H1141" s="186"/>
      <c r="I1141" s="25"/>
      <c r="J1141" s="25"/>
      <c r="K1141" s="25"/>
      <c r="L1141" s="25"/>
      <c r="M1141" s="25"/>
      <c r="N1141" s="25"/>
      <c r="O1141" s="25"/>
    </row>
    <row r="1142" spans="1:15" outlineLevel="2">
      <c r="A1142" s="71">
        <v>1096</v>
      </c>
      <c r="B1142" s="71">
        <v>11003</v>
      </c>
      <c r="C1142" s="332" t="s">
        <v>1202</v>
      </c>
      <c r="D1142" s="73"/>
      <c r="E1142" s="77"/>
      <c r="F1142" s="185"/>
      <c r="G1142" s="186"/>
      <c r="H1142" s="186"/>
      <c r="I1142" s="25"/>
      <c r="J1142" s="25"/>
      <c r="K1142" s="25"/>
      <c r="L1142" s="25"/>
      <c r="M1142" s="25"/>
      <c r="N1142" s="25"/>
      <c r="O1142" s="25"/>
    </row>
    <row r="1143" spans="1:15" outlineLevel="2">
      <c r="A1143" s="71">
        <v>1096</v>
      </c>
      <c r="B1143" s="71">
        <v>11004</v>
      </c>
      <c r="C1143" s="332" t="s">
        <v>1203</v>
      </c>
      <c r="D1143" s="25"/>
      <c r="E1143" s="25"/>
      <c r="F1143" s="185"/>
      <c r="G1143" s="186"/>
      <c r="H1143" s="186"/>
      <c r="I1143" s="25"/>
      <c r="J1143" s="25"/>
      <c r="K1143" s="25"/>
      <c r="L1143" s="25"/>
      <c r="M1143" s="25"/>
      <c r="N1143" s="25"/>
      <c r="O1143" s="25"/>
    </row>
    <row r="1144" spans="1:15" outlineLevel="2">
      <c r="A1144" s="71">
        <v>1096</v>
      </c>
      <c r="B1144" s="71">
        <v>11009</v>
      </c>
      <c r="C1144" s="332" t="s">
        <v>1204</v>
      </c>
      <c r="D1144" s="73"/>
      <c r="E1144" s="73"/>
      <c r="F1144" s="185"/>
      <c r="G1144" s="186"/>
      <c r="H1144" s="186"/>
      <c r="I1144" s="25"/>
      <c r="J1144" s="25"/>
      <c r="K1144" s="25"/>
      <c r="L1144" s="25"/>
      <c r="M1144" s="25"/>
      <c r="N1144" s="25"/>
      <c r="O1144" s="25"/>
    </row>
    <row r="1145" spans="1:15" outlineLevel="2">
      <c r="A1145" s="71">
        <v>1096</v>
      </c>
      <c r="B1145" s="71">
        <v>31005</v>
      </c>
      <c r="C1145" s="332" t="s">
        <v>1205</v>
      </c>
      <c r="D1145" s="73"/>
      <c r="E1145" s="73"/>
      <c r="F1145" s="185"/>
      <c r="G1145" s="186"/>
      <c r="H1145" s="186"/>
      <c r="I1145" s="25"/>
      <c r="J1145" s="25"/>
      <c r="K1145" s="25"/>
      <c r="L1145" s="25"/>
      <c r="M1145" s="25"/>
      <c r="N1145" s="25"/>
      <c r="O1145" s="25"/>
    </row>
    <row r="1146" spans="1:15" ht="27" outlineLevel="2">
      <c r="A1146" s="71">
        <v>1096</v>
      </c>
      <c r="B1146" s="71">
        <v>31003</v>
      </c>
      <c r="C1146" s="332" t="s">
        <v>1206</v>
      </c>
      <c r="D1146" s="73"/>
      <c r="E1146" s="73"/>
      <c r="F1146" s="185"/>
      <c r="G1146" s="186"/>
      <c r="H1146" s="186"/>
      <c r="I1146" s="25"/>
      <c r="J1146" s="25"/>
      <c r="K1146" s="25"/>
      <c r="L1146" s="25"/>
      <c r="M1146" s="25"/>
      <c r="N1146" s="25"/>
      <c r="O1146" s="25"/>
    </row>
    <row r="1147" spans="1:15" outlineLevel="1">
      <c r="A1147" s="72">
        <v>9999</v>
      </c>
      <c r="B1147" s="71"/>
      <c r="C1147" s="332" t="s">
        <v>104</v>
      </c>
      <c r="D1147" s="73"/>
      <c r="E1147" s="25"/>
      <c r="F1147" s="185"/>
      <c r="G1147" s="186"/>
      <c r="H1147" s="186"/>
      <c r="I1147" s="25"/>
      <c r="J1147" s="25"/>
      <c r="K1147" s="25"/>
      <c r="L1147" s="25"/>
      <c r="M1147" s="25"/>
      <c r="N1147" s="25"/>
      <c r="O1147" s="25"/>
    </row>
    <row r="1148" spans="1:15">
      <c r="A1148" s="26" t="s">
        <v>0</v>
      </c>
      <c r="B1148" s="23"/>
      <c r="C1148" s="355" t="s">
        <v>1207</v>
      </c>
      <c r="D1148" s="27">
        <f>D1149+D1152</f>
        <v>0</v>
      </c>
      <c r="E1148" s="27">
        <f>E1149+E1152</f>
        <v>0</v>
      </c>
      <c r="F1148" s="187">
        <f t="shared" ref="F1148:H1148" si="246">F1149+F1152</f>
        <v>0</v>
      </c>
      <c r="G1148" s="187">
        <f t="shared" si="246"/>
        <v>0</v>
      </c>
      <c r="H1148" s="187">
        <f t="shared" si="246"/>
        <v>0</v>
      </c>
      <c r="I1148" s="27">
        <f>I1149+I1152</f>
        <v>0</v>
      </c>
      <c r="J1148" s="27">
        <f>J1149+J1152</f>
        <v>0</v>
      </c>
      <c r="K1148" s="27">
        <f>K1149+K1152</f>
        <v>0</v>
      </c>
      <c r="L1148" s="27">
        <f>L1149+L1152</f>
        <v>0</v>
      </c>
      <c r="M1148" s="27"/>
      <c r="N1148" s="27"/>
      <c r="O1148" s="27"/>
    </row>
    <row r="1149" spans="1:15" outlineLevel="1">
      <c r="A1149" s="19">
        <v>1034</v>
      </c>
      <c r="B1149" s="23"/>
      <c r="C1149" s="341" t="s">
        <v>1208</v>
      </c>
      <c r="D1149" s="21">
        <f>SUM(D1150:D1151)</f>
        <v>0</v>
      </c>
      <c r="E1149" s="21">
        <f>SUM(E1150:E1151)</f>
        <v>0</v>
      </c>
      <c r="F1149" s="184">
        <f t="shared" ref="F1149:H1149" si="247">SUM(F1150:F1151)</f>
        <v>0</v>
      </c>
      <c r="G1149" s="184">
        <f t="shared" si="247"/>
        <v>0</v>
      </c>
      <c r="H1149" s="184">
        <f t="shared" si="247"/>
        <v>0</v>
      </c>
      <c r="I1149" s="21">
        <f>SUM(I1150:I1151)</f>
        <v>0</v>
      </c>
      <c r="J1149" s="21">
        <f>SUM(J1150:J1151)</f>
        <v>0</v>
      </c>
      <c r="K1149" s="21">
        <f>SUM(K1150:K1151)</f>
        <v>0</v>
      </c>
      <c r="L1149" s="21">
        <f>SUM(L1150:L1151)</f>
        <v>0</v>
      </c>
      <c r="M1149" s="21"/>
      <c r="N1149" s="21"/>
      <c r="O1149" s="21"/>
    </row>
    <row r="1150" spans="1:15" ht="27" outlineLevel="2">
      <c r="A1150" s="71">
        <v>1034</v>
      </c>
      <c r="B1150" s="71">
        <v>11001</v>
      </c>
      <c r="C1150" s="332" t="s">
        <v>1209</v>
      </c>
      <c r="D1150" s="73"/>
      <c r="E1150" s="73"/>
      <c r="F1150" s="185"/>
      <c r="G1150" s="186"/>
      <c r="H1150" s="186"/>
      <c r="I1150" s="25"/>
      <c r="J1150" s="25"/>
      <c r="K1150" s="25"/>
      <c r="L1150" s="25"/>
      <c r="M1150" s="25"/>
      <c r="N1150" s="25"/>
      <c r="O1150" s="25"/>
    </row>
    <row r="1151" spans="1:15" ht="40.5" outlineLevel="2">
      <c r="A1151" s="71">
        <v>1034</v>
      </c>
      <c r="B1151" s="71">
        <v>31002</v>
      </c>
      <c r="C1151" s="332" t="s">
        <v>1210</v>
      </c>
      <c r="D1151" s="86"/>
      <c r="E1151" s="80"/>
      <c r="F1151" s="185"/>
      <c r="G1151" s="186"/>
      <c r="H1151" s="186"/>
      <c r="I1151" s="25"/>
      <c r="J1151" s="25"/>
      <c r="K1151" s="25"/>
      <c r="L1151" s="25"/>
      <c r="M1151" s="25"/>
      <c r="N1151" s="25"/>
      <c r="O1151" s="25"/>
    </row>
    <row r="1152" spans="1:15" outlineLevel="1">
      <c r="A1152" s="72">
        <v>9999</v>
      </c>
      <c r="B1152" s="71"/>
      <c r="C1152" s="356" t="s">
        <v>104</v>
      </c>
      <c r="D1152" s="73"/>
      <c r="E1152" s="90"/>
      <c r="F1152" s="185"/>
      <c r="G1152" s="186"/>
      <c r="H1152" s="186"/>
      <c r="I1152" s="25"/>
      <c r="J1152" s="25"/>
      <c r="K1152" s="25"/>
      <c r="L1152" s="25"/>
      <c r="M1152" s="25"/>
      <c r="N1152" s="25"/>
      <c r="O1152" s="25"/>
    </row>
    <row r="1153" spans="1:15">
      <c r="A1153" s="26" t="s">
        <v>0</v>
      </c>
      <c r="B1153" s="23"/>
      <c r="C1153" s="347" t="s">
        <v>1211</v>
      </c>
      <c r="D1153" s="47">
        <f>D1154+D1164</f>
        <v>0</v>
      </c>
      <c r="E1153" s="47">
        <f>E1154+E1164</f>
        <v>0</v>
      </c>
      <c r="F1153" s="212">
        <f t="shared" ref="F1153:H1153" si="248">F1154+F1164</f>
        <v>0</v>
      </c>
      <c r="G1153" s="212">
        <f t="shared" si="248"/>
        <v>0</v>
      </c>
      <c r="H1153" s="212">
        <f t="shared" si="248"/>
        <v>0</v>
      </c>
      <c r="I1153" s="47">
        <f>I1154+I1164</f>
        <v>0</v>
      </c>
      <c r="J1153" s="47">
        <f>J1154+J1164</f>
        <v>0</v>
      </c>
      <c r="K1153" s="47">
        <f>K1154+K1164</f>
        <v>0</v>
      </c>
      <c r="L1153" s="47">
        <f>L1154+L1164</f>
        <v>0</v>
      </c>
      <c r="M1153" s="47"/>
      <c r="N1153" s="47"/>
      <c r="O1153" s="47"/>
    </row>
    <row r="1154" spans="1:15" ht="27" outlineLevel="1">
      <c r="A1154" s="19">
        <v>1012</v>
      </c>
      <c r="B1154" s="23"/>
      <c r="C1154" s="341" t="s">
        <v>1212</v>
      </c>
      <c r="D1154" s="21">
        <f>SUM(D1155:D1163)</f>
        <v>0</v>
      </c>
      <c r="E1154" s="21">
        <f>SUM(E1155:E1163)</f>
        <v>0</v>
      </c>
      <c r="F1154" s="184">
        <f t="shared" ref="F1154:H1154" si="249">SUM(F1155:F1163)</f>
        <v>0</v>
      </c>
      <c r="G1154" s="184">
        <f t="shared" si="249"/>
        <v>0</v>
      </c>
      <c r="H1154" s="184">
        <f t="shared" si="249"/>
        <v>0</v>
      </c>
      <c r="I1154" s="21">
        <f>SUM(I1155:I1163)</f>
        <v>0</v>
      </c>
      <c r="J1154" s="21">
        <f>SUM(J1155:J1163)</f>
        <v>0</v>
      </c>
      <c r="K1154" s="21">
        <f>SUM(K1155:K1163)</f>
        <v>0</v>
      </c>
      <c r="L1154" s="21">
        <f>SUM(L1155:L1163)</f>
        <v>0</v>
      </c>
      <c r="M1154" s="21"/>
      <c r="N1154" s="21"/>
      <c r="O1154" s="21"/>
    </row>
    <row r="1155" spans="1:15" ht="40.5" outlineLevel="2">
      <c r="A1155" s="71">
        <v>1012</v>
      </c>
      <c r="B1155" s="71">
        <v>11001</v>
      </c>
      <c r="C1155" s="332" t="s">
        <v>1213</v>
      </c>
      <c r="D1155" s="25"/>
      <c r="E1155" s="25"/>
      <c r="F1155" s="190"/>
      <c r="G1155" s="186"/>
      <c r="H1155" s="190"/>
      <c r="I1155" s="77"/>
      <c r="J1155" s="77"/>
      <c r="K1155" s="77"/>
      <c r="L1155" s="77"/>
      <c r="M1155" s="77"/>
      <c r="N1155" s="77"/>
      <c r="O1155" s="77"/>
    </row>
    <row r="1156" spans="1:15" outlineLevel="2">
      <c r="A1156" s="71">
        <v>1012</v>
      </c>
      <c r="B1156" s="71">
        <v>31001</v>
      </c>
      <c r="C1156" s="332" t="s">
        <v>1214</v>
      </c>
      <c r="D1156" s="25"/>
      <c r="E1156" s="25"/>
      <c r="F1156" s="185"/>
      <c r="G1156" s="186"/>
      <c r="H1156" s="186"/>
      <c r="I1156" s="25"/>
      <c r="J1156" s="25"/>
      <c r="K1156" s="25"/>
      <c r="L1156" s="25"/>
      <c r="M1156" s="25"/>
      <c r="N1156" s="25"/>
      <c r="O1156" s="25"/>
    </row>
    <row r="1157" spans="1:15" outlineLevel="2">
      <c r="A1157" s="71">
        <v>1012</v>
      </c>
      <c r="B1157" s="71">
        <v>31002</v>
      </c>
      <c r="C1157" s="332" t="s">
        <v>1215</v>
      </c>
      <c r="D1157" s="25"/>
      <c r="E1157" s="25"/>
      <c r="F1157" s="185"/>
      <c r="G1157" s="186"/>
      <c r="H1157" s="186"/>
      <c r="I1157" s="25"/>
      <c r="J1157" s="25"/>
      <c r="K1157" s="25"/>
      <c r="L1157" s="25"/>
      <c r="M1157" s="25"/>
      <c r="N1157" s="25"/>
      <c r="O1157" s="25"/>
    </row>
    <row r="1158" spans="1:15" ht="27" outlineLevel="2">
      <c r="A1158" s="71">
        <v>1012</v>
      </c>
      <c r="B1158" s="71">
        <v>31003</v>
      </c>
      <c r="C1158" s="332" t="s">
        <v>1216</v>
      </c>
      <c r="D1158" s="25"/>
      <c r="E1158" s="25"/>
      <c r="F1158" s="185"/>
      <c r="G1158" s="186"/>
      <c r="H1158" s="186"/>
      <c r="I1158" s="25"/>
      <c r="J1158" s="25"/>
      <c r="K1158" s="25"/>
      <c r="L1158" s="25"/>
      <c r="M1158" s="25"/>
      <c r="N1158" s="25"/>
      <c r="O1158" s="25"/>
    </row>
    <row r="1159" spans="1:15" outlineLevel="2">
      <c r="A1159" s="71">
        <v>1012</v>
      </c>
      <c r="B1159" s="71">
        <v>31007</v>
      </c>
      <c r="C1159" s="332" t="s">
        <v>1217</v>
      </c>
      <c r="D1159" s="25"/>
      <c r="E1159" s="25"/>
      <c r="F1159" s="185"/>
      <c r="G1159" s="186"/>
      <c r="H1159" s="186"/>
      <c r="I1159" s="25"/>
      <c r="J1159" s="25"/>
      <c r="K1159" s="25"/>
      <c r="L1159" s="25"/>
      <c r="M1159" s="25"/>
      <c r="N1159" s="25"/>
      <c r="O1159" s="25"/>
    </row>
    <row r="1160" spans="1:15" ht="27" outlineLevel="2">
      <c r="A1160" s="71">
        <v>1012</v>
      </c>
      <c r="B1160" s="71">
        <v>31014</v>
      </c>
      <c r="C1160" s="332" t="s">
        <v>1218</v>
      </c>
      <c r="D1160" s="25"/>
      <c r="E1160" s="25"/>
      <c r="F1160" s="185"/>
      <c r="G1160" s="186"/>
      <c r="H1160" s="186"/>
      <c r="I1160" s="25"/>
      <c r="J1160" s="25"/>
      <c r="K1160" s="25"/>
      <c r="L1160" s="25"/>
      <c r="M1160" s="25"/>
      <c r="N1160" s="25"/>
      <c r="O1160" s="25"/>
    </row>
    <row r="1161" spans="1:15" outlineLevel="2">
      <c r="A1161" s="71">
        <v>1012</v>
      </c>
      <c r="B1161" s="71">
        <v>31017</v>
      </c>
      <c r="C1161" s="332" t="s">
        <v>1219</v>
      </c>
      <c r="D1161" s="25"/>
      <c r="E1161" s="25"/>
      <c r="F1161" s="185"/>
      <c r="G1161" s="186"/>
      <c r="H1161" s="186"/>
      <c r="I1161" s="25"/>
      <c r="J1161" s="25"/>
      <c r="K1161" s="25"/>
      <c r="L1161" s="25"/>
      <c r="M1161" s="25"/>
      <c r="N1161" s="25"/>
      <c r="O1161" s="25"/>
    </row>
    <row r="1162" spans="1:15" ht="40.5" outlineLevel="2">
      <c r="A1162" s="71">
        <v>1012</v>
      </c>
      <c r="B1162" s="71">
        <v>31015</v>
      </c>
      <c r="C1162" s="332" t="s">
        <v>1220</v>
      </c>
      <c r="D1162" s="25"/>
      <c r="E1162" s="25"/>
      <c r="F1162" s="186"/>
      <c r="G1162" s="186"/>
      <c r="H1162" s="185"/>
      <c r="I1162" s="25"/>
      <c r="J1162" s="25"/>
      <c r="K1162" s="25"/>
      <c r="L1162" s="25"/>
      <c r="M1162" s="25"/>
      <c r="N1162" s="25"/>
      <c r="O1162" s="25"/>
    </row>
    <row r="1163" spans="1:15" ht="27" outlineLevel="2">
      <c r="A1163" s="71">
        <v>1012</v>
      </c>
      <c r="B1163" s="71">
        <v>31016</v>
      </c>
      <c r="C1163" s="332" t="s">
        <v>1221</v>
      </c>
      <c r="D1163" s="25"/>
      <c r="E1163" s="25"/>
      <c r="F1163" s="185"/>
      <c r="G1163" s="186"/>
      <c r="H1163" s="186"/>
      <c r="I1163" s="25"/>
      <c r="J1163" s="25"/>
      <c r="K1163" s="25"/>
      <c r="L1163" s="25"/>
      <c r="M1163" s="25"/>
      <c r="N1163" s="25"/>
      <c r="O1163" s="25"/>
    </row>
    <row r="1164" spans="1:15" outlineLevel="1">
      <c r="A1164" s="72">
        <v>9999</v>
      </c>
      <c r="B1164" s="71"/>
      <c r="C1164" s="356" t="s">
        <v>104</v>
      </c>
      <c r="D1164" s="90"/>
      <c r="E1164" s="90"/>
      <c r="F1164" s="185"/>
      <c r="G1164" s="186"/>
      <c r="H1164" s="186"/>
      <c r="I1164" s="25"/>
      <c r="J1164" s="25"/>
      <c r="K1164" s="25"/>
      <c r="L1164" s="25"/>
      <c r="M1164" s="25"/>
      <c r="N1164" s="25"/>
      <c r="O1164" s="25"/>
    </row>
    <row r="1165" spans="1:15">
      <c r="A1165" s="26" t="s">
        <v>0</v>
      </c>
      <c r="B1165" s="23"/>
      <c r="C1165" s="342" t="s">
        <v>1222</v>
      </c>
      <c r="D1165" s="27">
        <f>D1166+D1169</f>
        <v>0</v>
      </c>
      <c r="E1165" s="27">
        <f>E1166+E1169</f>
        <v>0</v>
      </c>
      <c r="F1165" s="187">
        <f t="shared" ref="F1165:H1165" si="250">F1166+F1169</f>
        <v>0</v>
      </c>
      <c r="G1165" s="187">
        <f t="shared" si="250"/>
        <v>0</v>
      </c>
      <c r="H1165" s="187">
        <f t="shared" si="250"/>
        <v>0</v>
      </c>
      <c r="I1165" s="27">
        <f>I1166+I1169</f>
        <v>0</v>
      </c>
      <c r="J1165" s="27">
        <f>J1166+J1169</f>
        <v>0</v>
      </c>
      <c r="K1165" s="27">
        <f>K1166+K1169</f>
        <v>0</v>
      </c>
      <c r="L1165" s="27">
        <f>L1166+L1169</f>
        <v>0</v>
      </c>
      <c r="M1165" s="27"/>
      <c r="N1165" s="27"/>
      <c r="O1165" s="27"/>
    </row>
    <row r="1166" spans="1:15" outlineLevel="1">
      <c r="A1166" s="19">
        <v>1007</v>
      </c>
      <c r="B1166" s="23"/>
      <c r="C1166" s="341" t="s">
        <v>1223</v>
      </c>
      <c r="D1166" s="21">
        <f>SUM(D1167:D1168)</f>
        <v>0</v>
      </c>
      <c r="E1166" s="21">
        <f>SUM(E1167:E1168)</f>
        <v>0</v>
      </c>
      <c r="F1166" s="184">
        <f t="shared" ref="F1166:H1166" si="251">SUM(F1167:F1168)</f>
        <v>0</v>
      </c>
      <c r="G1166" s="184">
        <f t="shared" si="251"/>
        <v>0</v>
      </c>
      <c r="H1166" s="184">
        <f t="shared" si="251"/>
        <v>0</v>
      </c>
      <c r="I1166" s="21">
        <f>SUM(I1167:I1168)</f>
        <v>0</v>
      </c>
      <c r="J1166" s="21">
        <f>SUM(J1167:J1168)</f>
        <v>0</v>
      </c>
      <c r="K1166" s="21">
        <f>SUM(K1167:K1168)</f>
        <v>0</v>
      </c>
      <c r="L1166" s="21">
        <f>SUM(L1167:L1168)</f>
        <v>0</v>
      </c>
      <c r="M1166" s="21"/>
      <c r="N1166" s="21"/>
      <c r="O1166" s="21"/>
    </row>
    <row r="1167" spans="1:15" outlineLevel="2">
      <c r="A1167" s="71">
        <v>1007</v>
      </c>
      <c r="B1167" s="71">
        <v>11001</v>
      </c>
      <c r="C1167" s="332" t="s">
        <v>1224</v>
      </c>
      <c r="D1167" s="25"/>
      <c r="E1167" s="25"/>
      <c r="F1167" s="185"/>
      <c r="G1167" s="186"/>
      <c r="H1167" s="186"/>
      <c r="I1167" s="25"/>
      <c r="J1167" s="25"/>
      <c r="K1167" s="25"/>
      <c r="L1167" s="25"/>
      <c r="M1167" s="25"/>
      <c r="N1167" s="25"/>
      <c r="O1167" s="25"/>
    </row>
    <row r="1168" spans="1:15" ht="27" outlineLevel="2">
      <c r="A1168" s="71">
        <v>1007</v>
      </c>
      <c r="B1168" s="71">
        <v>31001</v>
      </c>
      <c r="C1168" s="332" t="s">
        <v>1225</v>
      </c>
      <c r="D1168" s="25"/>
      <c r="E1168" s="25"/>
      <c r="F1168" s="186"/>
      <c r="G1168" s="186"/>
      <c r="H1168" s="186"/>
      <c r="I1168" s="25"/>
      <c r="J1168" s="25"/>
      <c r="K1168" s="25"/>
      <c r="L1168" s="25"/>
      <c r="M1168" s="25"/>
      <c r="N1168" s="25"/>
      <c r="O1168" s="25"/>
    </row>
    <row r="1169" spans="1:15" outlineLevel="1">
      <c r="A1169" s="72">
        <v>9999</v>
      </c>
      <c r="B1169" s="71"/>
      <c r="C1169" s="332" t="s">
        <v>104</v>
      </c>
      <c r="D1169" s="25"/>
      <c r="E1169" s="25"/>
      <c r="F1169" s="185"/>
      <c r="G1169" s="186"/>
      <c r="H1169" s="186"/>
      <c r="I1169" s="25"/>
      <c r="J1169" s="25"/>
      <c r="K1169" s="25"/>
      <c r="L1169" s="25"/>
      <c r="M1169" s="25"/>
      <c r="N1169" s="25"/>
      <c r="O1169" s="25"/>
    </row>
    <row r="1170" spans="1:15">
      <c r="A1170" s="26" t="s">
        <v>0</v>
      </c>
      <c r="B1170" s="23"/>
      <c r="C1170" s="342" t="s">
        <v>1226</v>
      </c>
      <c r="D1170" s="57">
        <f>D1171+D1187+D1185</f>
        <v>0</v>
      </c>
      <c r="E1170" s="27">
        <f>E1171+E1187+E1185</f>
        <v>0</v>
      </c>
      <c r="F1170" s="187">
        <f t="shared" ref="F1170:H1170" si="252">F1171+F1187+F1185</f>
        <v>0</v>
      </c>
      <c r="G1170" s="187">
        <f t="shared" si="252"/>
        <v>0</v>
      </c>
      <c r="H1170" s="187">
        <f t="shared" si="252"/>
        <v>0</v>
      </c>
      <c r="I1170" s="27">
        <f>I1171+I1187+I1185</f>
        <v>0</v>
      </c>
      <c r="J1170" s="27">
        <f>J1171+J1187+J1185</f>
        <v>0</v>
      </c>
      <c r="K1170" s="27">
        <f>K1171+K1187+K1185</f>
        <v>0</v>
      </c>
      <c r="L1170" s="27">
        <f>L1171+L1187+L1185</f>
        <v>0</v>
      </c>
      <c r="M1170" s="27"/>
      <c r="N1170" s="27"/>
      <c r="O1170" s="27"/>
    </row>
    <row r="1171" spans="1:15" outlineLevel="1">
      <c r="A1171" s="58">
        <v>1023</v>
      </c>
      <c r="B1171" s="23"/>
      <c r="C1171" s="341" t="s">
        <v>1227</v>
      </c>
      <c r="D1171" s="49">
        <f>SUM(D1172:D1184)</f>
        <v>0</v>
      </c>
      <c r="E1171" s="21">
        <f>SUM(E1172:E1184)</f>
        <v>0</v>
      </c>
      <c r="F1171" s="184">
        <f t="shared" ref="F1171:H1171" si="253">SUM(F1172:F1184)</f>
        <v>0</v>
      </c>
      <c r="G1171" s="184">
        <f t="shared" si="253"/>
        <v>0</v>
      </c>
      <c r="H1171" s="184">
        <f t="shared" si="253"/>
        <v>0</v>
      </c>
      <c r="I1171" s="21">
        <f>SUM(I1172:I1184)</f>
        <v>0</v>
      </c>
      <c r="J1171" s="21">
        <f>SUM(J1172:J1184)</f>
        <v>0</v>
      </c>
      <c r="K1171" s="21">
        <f>SUM(K1172:K1184)</f>
        <v>0</v>
      </c>
      <c r="L1171" s="21">
        <f>SUM(L1172:L1184)</f>
        <v>0</v>
      </c>
      <c r="M1171" s="21"/>
      <c r="N1171" s="21"/>
      <c r="O1171" s="21"/>
    </row>
    <row r="1172" spans="1:15" outlineLevel="2">
      <c r="A1172" s="71">
        <v>1023</v>
      </c>
      <c r="B1172" s="71">
        <v>11001</v>
      </c>
      <c r="C1172" s="336" t="s">
        <v>1227</v>
      </c>
      <c r="D1172" s="77"/>
      <c r="E1172" s="77"/>
      <c r="F1172" s="185"/>
      <c r="G1172" s="186"/>
      <c r="H1172" s="186"/>
      <c r="I1172" s="25"/>
      <c r="J1172" s="25"/>
      <c r="K1172" s="25"/>
      <c r="L1172" s="25"/>
      <c r="M1172" s="25"/>
      <c r="N1172" s="25"/>
      <c r="O1172" s="25"/>
    </row>
    <row r="1173" spans="1:15" outlineLevel="2">
      <c r="A1173" s="71">
        <v>1023</v>
      </c>
      <c r="B1173" s="71">
        <v>11003</v>
      </c>
      <c r="C1173" s="336" t="s">
        <v>1228</v>
      </c>
      <c r="D1173" s="25"/>
      <c r="E1173" s="25"/>
      <c r="F1173" s="185"/>
      <c r="G1173" s="186"/>
      <c r="H1173" s="186"/>
      <c r="I1173" s="25"/>
      <c r="J1173" s="25"/>
      <c r="K1173" s="25"/>
      <c r="L1173" s="25"/>
      <c r="M1173" s="25"/>
      <c r="N1173" s="25"/>
      <c r="O1173" s="25"/>
    </row>
    <row r="1174" spans="1:15" outlineLevel="2">
      <c r="A1174" s="71">
        <v>1023</v>
      </c>
      <c r="B1174" s="71">
        <v>11004</v>
      </c>
      <c r="C1174" s="336" t="s">
        <v>1229</v>
      </c>
      <c r="D1174" s="25"/>
      <c r="E1174" s="25"/>
      <c r="F1174" s="185"/>
      <c r="G1174" s="186"/>
      <c r="H1174" s="186"/>
      <c r="I1174" s="25"/>
      <c r="J1174" s="25"/>
      <c r="K1174" s="25"/>
      <c r="L1174" s="25"/>
      <c r="M1174" s="25"/>
      <c r="N1174" s="25"/>
      <c r="O1174" s="25"/>
    </row>
    <row r="1175" spans="1:15" outlineLevel="2">
      <c r="A1175" s="71">
        <v>1023</v>
      </c>
      <c r="B1175" s="71">
        <v>11005</v>
      </c>
      <c r="C1175" s="336" t="s">
        <v>1230</v>
      </c>
      <c r="D1175" s="25"/>
      <c r="E1175" s="25"/>
      <c r="F1175" s="185"/>
      <c r="G1175" s="186"/>
      <c r="H1175" s="186"/>
      <c r="I1175" s="25"/>
      <c r="J1175" s="25"/>
      <c r="K1175" s="25"/>
      <c r="L1175" s="25"/>
      <c r="M1175" s="25"/>
      <c r="N1175" s="25"/>
      <c r="O1175" s="25"/>
    </row>
    <row r="1176" spans="1:15" outlineLevel="2">
      <c r="A1176" s="71">
        <v>1023</v>
      </c>
      <c r="B1176" s="71">
        <v>11012</v>
      </c>
      <c r="C1176" s="336" t="s">
        <v>1231</v>
      </c>
      <c r="D1176" s="25"/>
      <c r="E1176" s="25"/>
      <c r="F1176" s="185"/>
      <c r="G1176" s="186"/>
      <c r="H1176" s="186"/>
      <c r="I1176" s="25"/>
      <c r="J1176" s="25"/>
      <c r="K1176" s="25"/>
      <c r="L1176" s="25"/>
      <c r="M1176" s="25"/>
      <c r="N1176" s="25"/>
      <c r="O1176" s="25"/>
    </row>
    <row r="1177" spans="1:15" ht="27" outlineLevel="2">
      <c r="A1177" s="71">
        <v>1023</v>
      </c>
      <c r="B1177" s="71">
        <v>12001</v>
      </c>
      <c r="C1177" s="336" t="s">
        <v>1232</v>
      </c>
      <c r="D1177" s="25"/>
      <c r="E1177" s="25"/>
      <c r="F1177" s="185"/>
      <c r="G1177" s="186"/>
      <c r="H1177" s="186"/>
      <c r="I1177" s="25"/>
      <c r="J1177" s="25"/>
      <c r="K1177" s="25"/>
      <c r="L1177" s="25"/>
      <c r="M1177" s="25"/>
      <c r="N1177" s="25"/>
      <c r="O1177" s="25"/>
    </row>
    <row r="1178" spans="1:15" outlineLevel="2">
      <c r="A1178" s="71">
        <v>1023</v>
      </c>
      <c r="B1178" s="71">
        <v>31001</v>
      </c>
      <c r="C1178" s="336" t="s">
        <v>1233</v>
      </c>
      <c r="D1178" s="73"/>
      <c r="E1178" s="73"/>
      <c r="F1178" s="185"/>
      <c r="G1178" s="186"/>
      <c r="H1178" s="186"/>
      <c r="I1178" s="25"/>
      <c r="J1178" s="25"/>
      <c r="K1178" s="25"/>
      <c r="L1178" s="25"/>
      <c r="M1178" s="25"/>
      <c r="N1178" s="25"/>
      <c r="O1178" s="25"/>
    </row>
    <row r="1179" spans="1:15" ht="40.5" outlineLevel="2">
      <c r="A1179" s="71">
        <v>1023</v>
      </c>
      <c r="B1179" s="71">
        <v>31003</v>
      </c>
      <c r="C1179" s="336" t="s">
        <v>1234</v>
      </c>
      <c r="D1179" s="25"/>
      <c r="E1179" s="25"/>
      <c r="F1179" s="185"/>
      <c r="G1179" s="186"/>
      <c r="H1179" s="186"/>
      <c r="I1179" s="25"/>
      <c r="J1179" s="25"/>
      <c r="K1179" s="25"/>
      <c r="L1179" s="25"/>
      <c r="M1179" s="25"/>
      <c r="N1179" s="25"/>
      <c r="O1179" s="25"/>
    </row>
    <row r="1180" spans="1:15" ht="40.5" outlineLevel="2">
      <c r="A1180" s="71">
        <v>1023</v>
      </c>
      <c r="B1180" s="71">
        <v>31004</v>
      </c>
      <c r="C1180" s="336" t="s">
        <v>1235</v>
      </c>
      <c r="D1180" s="25"/>
      <c r="E1180" s="25"/>
      <c r="F1180" s="185"/>
      <c r="G1180" s="186"/>
      <c r="H1180" s="186"/>
      <c r="I1180" s="25"/>
      <c r="J1180" s="25"/>
      <c r="K1180" s="25"/>
      <c r="L1180" s="25"/>
      <c r="M1180" s="25"/>
      <c r="N1180" s="25"/>
      <c r="O1180" s="25"/>
    </row>
    <row r="1181" spans="1:15" ht="54" outlineLevel="2">
      <c r="A1181" s="71">
        <v>1023</v>
      </c>
      <c r="B1181" s="71">
        <v>31006</v>
      </c>
      <c r="C1181" s="336" t="s">
        <v>1236</v>
      </c>
      <c r="D1181" s="25"/>
      <c r="E1181" s="25"/>
      <c r="F1181" s="185"/>
      <c r="G1181" s="186"/>
      <c r="H1181" s="186"/>
      <c r="I1181" s="25"/>
      <c r="J1181" s="25"/>
      <c r="K1181" s="25"/>
      <c r="L1181" s="25"/>
      <c r="M1181" s="25"/>
      <c r="N1181" s="25"/>
      <c r="O1181" s="25"/>
    </row>
    <row r="1182" spans="1:15" ht="40.5" outlineLevel="2">
      <c r="A1182" s="71">
        <v>1023</v>
      </c>
      <c r="B1182" s="71">
        <v>31007</v>
      </c>
      <c r="C1182" s="336" t="s">
        <v>1237</v>
      </c>
      <c r="D1182" s="25"/>
      <c r="E1182" s="25"/>
      <c r="F1182" s="185"/>
      <c r="G1182" s="186"/>
      <c r="H1182" s="186"/>
      <c r="I1182" s="25"/>
      <c r="J1182" s="25"/>
      <c r="K1182" s="25"/>
      <c r="L1182" s="25"/>
      <c r="M1182" s="25"/>
      <c r="N1182" s="25"/>
      <c r="O1182" s="25"/>
    </row>
    <row r="1183" spans="1:15" ht="54" outlineLevel="2">
      <c r="A1183" s="71">
        <v>1023</v>
      </c>
      <c r="B1183" s="71">
        <v>31009</v>
      </c>
      <c r="C1183" s="336" t="s">
        <v>1238</v>
      </c>
      <c r="D1183" s="86"/>
      <c r="E1183" s="80"/>
      <c r="F1183" s="185"/>
      <c r="G1183" s="186"/>
      <c r="H1183" s="186"/>
      <c r="I1183" s="25"/>
      <c r="J1183" s="25"/>
      <c r="K1183" s="25"/>
      <c r="L1183" s="25"/>
      <c r="M1183" s="25"/>
      <c r="N1183" s="25"/>
      <c r="O1183" s="25"/>
    </row>
    <row r="1184" spans="1:15" ht="54" outlineLevel="2">
      <c r="A1184" s="71">
        <v>1023</v>
      </c>
      <c r="B1184" s="71">
        <v>31010</v>
      </c>
      <c r="C1184" s="336" t="s">
        <v>1239</v>
      </c>
      <c r="D1184" s="25"/>
      <c r="E1184" s="25"/>
      <c r="F1184" s="185"/>
      <c r="G1184" s="186"/>
      <c r="H1184" s="186"/>
      <c r="I1184" s="25"/>
      <c r="J1184" s="25"/>
      <c r="K1184" s="25"/>
      <c r="L1184" s="25"/>
      <c r="M1184" s="25"/>
      <c r="N1184" s="25"/>
      <c r="O1184" s="25"/>
    </row>
    <row r="1185" spans="1:15" outlineLevel="2">
      <c r="A1185" s="19">
        <v>1239</v>
      </c>
      <c r="B1185" s="23"/>
      <c r="C1185" s="349" t="s">
        <v>1240</v>
      </c>
      <c r="D1185" s="49">
        <f>SUM(D1186)</f>
        <v>0</v>
      </c>
      <c r="E1185" s="21">
        <f>SUM(E1186)</f>
        <v>0</v>
      </c>
      <c r="F1185" s="184">
        <f t="shared" ref="F1185:H1185" si="254">SUM(F1186)</f>
        <v>0</v>
      </c>
      <c r="G1185" s="184">
        <f t="shared" si="254"/>
        <v>0</v>
      </c>
      <c r="H1185" s="184">
        <f t="shared" si="254"/>
        <v>0</v>
      </c>
      <c r="I1185" s="21"/>
      <c r="J1185" s="21"/>
      <c r="K1185" s="21"/>
      <c r="L1185" s="21"/>
      <c r="M1185" s="21"/>
      <c r="N1185" s="21"/>
      <c r="O1185" s="21"/>
    </row>
    <row r="1186" spans="1:15" outlineLevel="2">
      <c r="A1186" s="71">
        <v>1239</v>
      </c>
      <c r="B1186" s="71">
        <v>11001</v>
      </c>
      <c r="C1186" s="332" t="s">
        <v>1240</v>
      </c>
      <c r="D1186" s="25"/>
      <c r="E1186" s="25"/>
      <c r="F1186" s="185"/>
      <c r="G1186" s="186"/>
      <c r="H1186" s="186"/>
      <c r="I1186" s="25"/>
      <c r="J1186" s="25"/>
      <c r="K1186" s="25"/>
      <c r="L1186" s="25"/>
      <c r="M1186" s="25"/>
      <c r="N1186" s="25"/>
      <c r="O1186" s="25"/>
    </row>
    <row r="1187" spans="1:15" outlineLevel="1">
      <c r="A1187" s="72">
        <v>9999</v>
      </c>
      <c r="B1187" s="71"/>
      <c r="C1187" s="332" t="s">
        <v>104</v>
      </c>
      <c r="D1187" s="25"/>
      <c r="E1187" s="25"/>
      <c r="F1187" s="185"/>
      <c r="G1187" s="186"/>
      <c r="H1187" s="186"/>
      <c r="I1187" s="25"/>
      <c r="J1187" s="25"/>
      <c r="K1187" s="25"/>
      <c r="L1187" s="25"/>
      <c r="M1187" s="25"/>
      <c r="N1187" s="25"/>
      <c r="O1187" s="25"/>
    </row>
    <row r="1188" spans="1:15">
      <c r="A1188" s="26" t="s">
        <v>0</v>
      </c>
      <c r="B1188" s="23"/>
      <c r="C1188" s="342" t="s">
        <v>1241</v>
      </c>
      <c r="D1188" s="57">
        <f>D1189</f>
        <v>0</v>
      </c>
      <c r="E1188" s="57">
        <f t="shared" ref="E1188:L1188" si="255">E1189</f>
        <v>0</v>
      </c>
      <c r="F1188" s="187">
        <f t="shared" si="255"/>
        <v>0</v>
      </c>
      <c r="G1188" s="187">
        <f t="shared" si="255"/>
        <v>0</v>
      </c>
      <c r="H1188" s="187">
        <f t="shared" si="255"/>
        <v>0</v>
      </c>
      <c r="I1188" s="57">
        <f t="shared" si="255"/>
        <v>0</v>
      </c>
      <c r="J1188" s="57">
        <f t="shared" si="255"/>
        <v>0</v>
      </c>
      <c r="K1188" s="57">
        <f t="shared" si="255"/>
        <v>0</v>
      </c>
      <c r="L1188" s="57">
        <f t="shared" si="255"/>
        <v>0</v>
      </c>
      <c r="M1188" s="27"/>
      <c r="N1188" s="27"/>
      <c r="O1188" s="27"/>
    </row>
    <row r="1189" spans="1:15" outlineLevel="1">
      <c r="A1189" s="58">
        <v>1138</v>
      </c>
      <c r="B1189" s="23"/>
      <c r="C1189" s="341" t="s">
        <v>1242</v>
      </c>
      <c r="D1189" s="21">
        <f>SUM(D1190:D1195)</f>
        <v>0</v>
      </c>
      <c r="E1189" s="21">
        <f>SUM(E1190:E1195)</f>
        <v>0</v>
      </c>
      <c r="F1189" s="184">
        <f t="shared" ref="F1189:H1189" si="256">SUM(F1190:F1195)</f>
        <v>0</v>
      </c>
      <c r="G1189" s="184">
        <f t="shared" si="256"/>
        <v>0</v>
      </c>
      <c r="H1189" s="184">
        <f t="shared" si="256"/>
        <v>0</v>
      </c>
      <c r="I1189" s="21">
        <f>SUM(I1190:I1195)</f>
        <v>0</v>
      </c>
      <c r="J1189" s="21">
        <f>SUM(J1190:J1195)</f>
        <v>0</v>
      </c>
      <c r="K1189" s="21">
        <f>SUM(K1190:K1195)</f>
        <v>0</v>
      </c>
      <c r="L1189" s="21">
        <f>SUM(L1190:L1195)</f>
        <v>0</v>
      </c>
      <c r="M1189" s="21"/>
      <c r="N1189" s="21"/>
      <c r="O1189" s="21"/>
    </row>
    <row r="1190" spans="1:15" ht="40.5" outlineLevel="2">
      <c r="A1190" s="71">
        <v>1138</v>
      </c>
      <c r="B1190" s="71">
        <v>11001</v>
      </c>
      <c r="C1190" s="332" t="s">
        <v>1243</v>
      </c>
      <c r="D1190" s="25"/>
      <c r="E1190" s="25"/>
      <c r="F1190" s="186"/>
      <c r="G1190" s="186"/>
      <c r="H1190" s="186"/>
      <c r="I1190" s="25"/>
      <c r="J1190" s="25"/>
      <c r="K1190" s="25"/>
      <c r="L1190" s="25"/>
      <c r="M1190" s="25"/>
      <c r="N1190" s="25"/>
      <c r="O1190" s="25"/>
    </row>
    <row r="1191" spans="1:15" ht="27" outlineLevel="2">
      <c r="A1191" s="71">
        <v>1138</v>
      </c>
      <c r="B1191" s="71">
        <v>11002</v>
      </c>
      <c r="C1191" s="332" t="s">
        <v>1244</v>
      </c>
      <c r="D1191" s="25"/>
      <c r="E1191" s="25"/>
      <c r="F1191" s="186"/>
      <c r="G1191" s="186"/>
      <c r="H1191" s="186"/>
      <c r="I1191" s="25"/>
      <c r="J1191" s="25"/>
      <c r="K1191" s="25"/>
      <c r="L1191" s="25"/>
      <c r="M1191" s="25"/>
      <c r="N1191" s="25"/>
      <c r="O1191" s="25"/>
    </row>
    <row r="1192" spans="1:15" outlineLevel="2">
      <c r="A1192" s="71">
        <v>1138</v>
      </c>
      <c r="B1192" s="71">
        <v>11004</v>
      </c>
      <c r="C1192" s="332" t="s">
        <v>1245</v>
      </c>
      <c r="D1192" s="25"/>
      <c r="E1192" s="25"/>
      <c r="F1192" s="186"/>
      <c r="G1192" s="186"/>
      <c r="H1192" s="186"/>
      <c r="I1192" s="25"/>
      <c r="J1192" s="25"/>
      <c r="K1192" s="25"/>
      <c r="L1192" s="25"/>
      <c r="M1192" s="25"/>
      <c r="N1192" s="25"/>
      <c r="O1192" s="25"/>
    </row>
    <row r="1193" spans="1:15" ht="27" outlineLevel="2">
      <c r="A1193" s="71">
        <v>1138</v>
      </c>
      <c r="B1193" s="71">
        <v>31001</v>
      </c>
      <c r="C1193" s="332" t="s">
        <v>1246</v>
      </c>
      <c r="D1193" s="25"/>
      <c r="E1193" s="25"/>
      <c r="F1193" s="186"/>
      <c r="G1193" s="186"/>
      <c r="H1193" s="186"/>
      <c r="I1193" s="25"/>
      <c r="J1193" s="25"/>
      <c r="K1193" s="25"/>
      <c r="L1193" s="25"/>
      <c r="M1193" s="25"/>
      <c r="N1193" s="25"/>
      <c r="O1193" s="25"/>
    </row>
    <row r="1194" spans="1:15" outlineLevel="2">
      <c r="A1194" s="71">
        <v>1138</v>
      </c>
      <c r="B1194" s="71">
        <v>31002</v>
      </c>
      <c r="C1194" s="332" t="s">
        <v>1247</v>
      </c>
      <c r="D1194" s="25"/>
      <c r="E1194" s="25"/>
      <c r="F1194" s="186"/>
      <c r="G1194" s="186"/>
      <c r="H1194" s="186"/>
      <c r="I1194" s="25"/>
      <c r="J1194" s="25"/>
      <c r="K1194" s="25"/>
      <c r="L1194" s="25"/>
      <c r="M1194" s="25"/>
      <c r="N1194" s="25"/>
      <c r="O1194" s="25"/>
    </row>
    <row r="1195" spans="1:15" ht="27" outlineLevel="2">
      <c r="A1195" s="71">
        <v>1138</v>
      </c>
      <c r="B1195" s="71">
        <v>31003</v>
      </c>
      <c r="C1195" s="332" t="s">
        <v>1248</v>
      </c>
      <c r="D1195" s="25"/>
      <c r="E1195" s="25"/>
      <c r="F1195" s="186"/>
      <c r="G1195" s="186"/>
      <c r="H1195" s="186"/>
      <c r="I1195" s="25"/>
      <c r="J1195" s="25"/>
      <c r="K1195" s="25"/>
      <c r="L1195" s="25"/>
      <c r="M1195" s="25"/>
      <c r="N1195" s="25"/>
      <c r="O1195" s="25"/>
    </row>
    <row r="1196" spans="1:15">
      <c r="A1196" s="26" t="s">
        <v>0</v>
      </c>
      <c r="B1196" s="23"/>
      <c r="C1196" s="342" t="s">
        <v>1249</v>
      </c>
      <c r="D1196" s="27">
        <f>+D1197</f>
        <v>0</v>
      </c>
      <c r="E1196" s="27">
        <f>+E1197</f>
        <v>0</v>
      </c>
      <c r="F1196" s="187">
        <f t="shared" ref="F1196:H1196" si="257">+F1197</f>
        <v>0</v>
      </c>
      <c r="G1196" s="187">
        <f t="shared" si="257"/>
        <v>0</v>
      </c>
      <c r="H1196" s="187">
        <f t="shared" si="257"/>
        <v>0</v>
      </c>
      <c r="I1196" s="27">
        <f t="shared" ref="I1196:L1196" si="258">+I1197</f>
        <v>0</v>
      </c>
      <c r="J1196" s="27">
        <f t="shared" si="258"/>
        <v>0</v>
      </c>
      <c r="K1196" s="27">
        <f t="shared" si="258"/>
        <v>0</v>
      </c>
      <c r="L1196" s="27">
        <f t="shared" si="258"/>
        <v>0</v>
      </c>
      <c r="M1196" s="27"/>
      <c r="N1196" s="27"/>
      <c r="O1196" s="27"/>
    </row>
    <row r="1197" spans="1:15" outlineLevel="1">
      <c r="A1197" s="58">
        <v>1237</v>
      </c>
      <c r="B1197" s="23"/>
      <c r="C1197" s="341" t="s">
        <v>1250</v>
      </c>
      <c r="D1197" s="21">
        <f>+D1198+D1199+D1200+D1201</f>
        <v>0</v>
      </c>
      <c r="E1197" s="21">
        <f>+E1198+E1199+E1200+E1201</f>
        <v>0</v>
      </c>
      <c r="F1197" s="184">
        <f t="shared" ref="F1197:H1197" si="259">+F1198+F1199+F1200+F1201</f>
        <v>0</v>
      </c>
      <c r="G1197" s="184">
        <f t="shared" si="259"/>
        <v>0</v>
      </c>
      <c r="H1197" s="184">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c r="A1198" s="71">
        <v>1237</v>
      </c>
      <c r="B1198" s="71">
        <v>11001</v>
      </c>
      <c r="C1198" s="332" t="s">
        <v>1251</v>
      </c>
      <c r="D1198" s="25"/>
      <c r="E1198" s="25"/>
      <c r="F1198" s="186"/>
      <c r="G1198" s="186"/>
      <c r="H1198" s="186"/>
      <c r="I1198" s="25"/>
      <c r="J1198" s="25"/>
      <c r="K1198" s="25"/>
      <c r="L1198" s="25"/>
      <c r="M1198" s="25"/>
      <c r="N1198" s="25"/>
      <c r="O1198" s="25"/>
    </row>
    <row r="1199" spans="1:15" outlineLevel="1">
      <c r="A1199" s="71">
        <v>1237</v>
      </c>
      <c r="B1199" s="71">
        <v>31001</v>
      </c>
      <c r="C1199" s="332" t="s">
        <v>1252</v>
      </c>
      <c r="D1199" s="25"/>
      <c r="E1199" s="25"/>
      <c r="F1199" s="186"/>
      <c r="G1199" s="186"/>
      <c r="H1199" s="186"/>
      <c r="I1199" s="25"/>
      <c r="J1199" s="25"/>
      <c r="K1199" s="25"/>
      <c r="L1199" s="25"/>
      <c r="M1199" s="25"/>
      <c r="N1199" s="25"/>
      <c r="O1199" s="25"/>
    </row>
    <row r="1200" spans="1:15" ht="27" outlineLevel="1">
      <c r="A1200" s="71">
        <v>1237</v>
      </c>
      <c r="B1200" s="71">
        <v>31002</v>
      </c>
      <c r="C1200" s="332" t="s">
        <v>1253</v>
      </c>
      <c r="D1200" s="25"/>
      <c r="E1200" s="25"/>
      <c r="F1200" s="186"/>
      <c r="G1200" s="186"/>
      <c r="H1200" s="186"/>
      <c r="I1200" s="25"/>
      <c r="J1200" s="25"/>
      <c r="K1200" s="25"/>
      <c r="L1200" s="25"/>
      <c r="M1200" s="25"/>
      <c r="N1200" s="25"/>
      <c r="O1200" s="25"/>
    </row>
    <row r="1201" spans="1:15" ht="27" outlineLevel="1">
      <c r="A1201" s="71">
        <v>1237</v>
      </c>
      <c r="B1201" s="71">
        <v>31003</v>
      </c>
      <c r="C1201" s="332" t="s">
        <v>1254</v>
      </c>
      <c r="D1201" s="25"/>
      <c r="E1201" s="25"/>
      <c r="F1201" s="186"/>
      <c r="G1201" s="186"/>
      <c r="H1201" s="186"/>
      <c r="I1201" s="25"/>
      <c r="J1201" s="25"/>
      <c r="K1201" s="25"/>
      <c r="L1201" s="25"/>
      <c r="M1201" s="25"/>
      <c r="N1201" s="25"/>
      <c r="O1201" s="25"/>
    </row>
    <row r="1202" spans="1:15">
      <c r="A1202" s="26" t="s">
        <v>0</v>
      </c>
      <c r="B1202" s="23"/>
      <c r="C1202" s="342" t="s">
        <v>1255</v>
      </c>
      <c r="D1202" s="27">
        <f>D1203</f>
        <v>0</v>
      </c>
      <c r="E1202" s="27">
        <f t="shared" ref="E1202:L1202" si="262">E1203</f>
        <v>0</v>
      </c>
      <c r="F1202" s="187">
        <f t="shared" si="262"/>
        <v>0</v>
      </c>
      <c r="G1202" s="187">
        <f t="shared" si="262"/>
        <v>0</v>
      </c>
      <c r="H1202" s="187">
        <f t="shared" si="262"/>
        <v>0</v>
      </c>
      <c r="I1202" s="27">
        <f t="shared" si="262"/>
        <v>0</v>
      </c>
      <c r="J1202" s="27">
        <f t="shared" si="262"/>
        <v>0</v>
      </c>
      <c r="K1202" s="27">
        <f t="shared" si="262"/>
        <v>0</v>
      </c>
      <c r="L1202" s="27">
        <f t="shared" si="262"/>
        <v>0</v>
      </c>
      <c r="M1202" s="27"/>
      <c r="N1202" s="27"/>
      <c r="O1202" s="27"/>
    </row>
    <row r="1203" spans="1:15" outlineLevel="1">
      <c r="A1203" s="19">
        <v>1042</v>
      </c>
      <c r="B1203" s="23"/>
      <c r="C1203" s="345" t="s">
        <v>1256</v>
      </c>
      <c r="D1203" s="42">
        <f>SUM(D1204:D1211)</f>
        <v>0</v>
      </c>
      <c r="E1203" s="42">
        <f>SUM(E1204:E1211)</f>
        <v>0</v>
      </c>
      <c r="F1203" s="205">
        <f t="shared" ref="F1203:H1203" si="263">SUM(F1204:F1211)</f>
        <v>0</v>
      </c>
      <c r="G1203" s="205">
        <f t="shared" si="263"/>
        <v>0</v>
      </c>
      <c r="H1203" s="205">
        <f t="shared" si="263"/>
        <v>0</v>
      </c>
      <c r="I1203" s="42">
        <f>SUM(I1204:I1211)</f>
        <v>0</v>
      </c>
      <c r="J1203" s="42">
        <f>SUM(J1204:J1211)</f>
        <v>0</v>
      </c>
      <c r="K1203" s="42">
        <f>SUM(K1204:K1211)</f>
        <v>0</v>
      </c>
      <c r="L1203" s="42">
        <f>SUM(L1204:L1211)</f>
        <v>0</v>
      </c>
      <c r="M1203" s="42"/>
      <c r="N1203" s="42"/>
      <c r="O1203" s="42"/>
    </row>
    <row r="1204" spans="1:15" outlineLevel="2">
      <c r="A1204" s="71">
        <v>1042</v>
      </c>
      <c r="B1204" s="71">
        <v>11001</v>
      </c>
      <c r="C1204" s="332" t="s">
        <v>1257</v>
      </c>
      <c r="D1204" s="25"/>
      <c r="E1204" s="25"/>
      <c r="F1204" s="186"/>
      <c r="G1204" s="186"/>
      <c r="H1204" s="186"/>
      <c r="I1204" s="25"/>
      <c r="J1204" s="25"/>
      <c r="K1204" s="25"/>
      <c r="L1204" s="25"/>
      <c r="M1204" s="25"/>
      <c r="N1204" s="25"/>
      <c r="O1204" s="25"/>
    </row>
    <row r="1205" spans="1:15" outlineLevel="2">
      <c r="A1205" s="71">
        <v>1042</v>
      </c>
      <c r="B1205" s="71">
        <v>11002</v>
      </c>
      <c r="C1205" s="332" t="s">
        <v>1258</v>
      </c>
      <c r="D1205" s="25"/>
      <c r="E1205" s="25"/>
      <c r="F1205" s="186"/>
      <c r="G1205" s="186"/>
      <c r="H1205" s="186"/>
      <c r="I1205" s="25"/>
      <c r="J1205" s="25"/>
      <c r="K1205" s="25"/>
      <c r="L1205" s="25"/>
      <c r="M1205" s="25"/>
      <c r="N1205" s="25"/>
      <c r="O1205" s="25"/>
    </row>
    <row r="1206" spans="1:15" outlineLevel="2">
      <c r="A1206" s="71">
        <v>1042</v>
      </c>
      <c r="B1206" s="71">
        <v>11003</v>
      </c>
      <c r="C1206" s="332" t="s">
        <v>1259</v>
      </c>
      <c r="D1206" s="25"/>
      <c r="E1206" s="25"/>
      <c r="F1206" s="186"/>
      <c r="G1206" s="186"/>
      <c r="H1206" s="186"/>
      <c r="I1206" s="25"/>
      <c r="J1206" s="25"/>
      <c r="K1206" s="25"/>
      <c r="L1206" s="25"/>
      <c r="M1206" s="25"/>
      <c r="N1206" s="25"/>
      <c r="O1206" s="25"/>
    </row>
    <row r="1207" spans="1:15" outlineLevel="2">
      <c r="A1207" s="71">
        <v>1042</v>
      </c>
      <c r="B1207" s="71">
        <v>11005</v>
      </c>
      <c r="C1207" s="332" t="s">
        <v>1260</v>
      </c>
      <c r="D1207" s="25"/>
      <c r="E1207" s="25"/>
      <c r="F1207" s="186"/>
      <c r="G1207" s="186"/>
      <c r="H1207" s="186"/>
      <c r="I1207" s="25"/>
      <c r="J1207" s="25"/>
      <c r="K1207" s="25"/>
      <c r="L1207" s="25"/>
      <c r="M1207" s="25"/>
      <c r="N1207" s="25"/>
      <c r="O1207" s="25"/>
    </row>
    <row r="1208" spans="1:15" outlineLevel="2">
      <c r="A1208" s="71">
        <v>1042</v>
      </c>
      <c r="B1208" s="71">
        <v>11007</v>
      </c>
      <c r="C1208" s="332" t="s">
        <v>1261</v>
      </c>
      <c r="D1208" s="25"/>
      <c r="E1208" s="25"/>
      <c r="F1208" s="186"/>
      <c r="G1208" s="186"/>
      <c r="H1208" s="186"/>
      <c r="I1208" s="25"/>
      <c r="J1208" s="25"/>
      <c r="K1208" s="25"/>
      <c r="L1208" s="25"/>
      <c r="M1208" s="25"/>
      <c r="N1208" s="25"/>
      <c r="O1208" s="25"/>
    </row>
    <row r="1209" spans="1:15" ht="27" outlineLevel="2">
      <c r="A1209" s="71">
        <v>1042</v>
      </c>
      <c r="B1209" s="71">
        <v>32004</v>
      </c>
      <c r="C1209" s="332" t="s">
        <v>1262</v>
      </c>
      <c r="D1209" s="25"/>
      <c r="E1209" s="25"/>
      <c r="F1209" s="186"/>
      <c r="G1209" s="186"/>
      <c r="H1209" s="186"/>
      <c r="I1209" s="25"/>
      <c r="J1209" s="25"/>
      <c r="K1209" s="25"/>
      <c r="L1209" s="25"/>
      <c r="M1209" s="25"/>
      <c r="N1209" s="25"/>
      <c r="O1209" s="25"/>
    </row>
    <row r="1210" spans="1:15" ht="27" outlineLevel="2">
      <c r="A1210" s="71">
        <v>1042</v>
      </c>
      <c r="B1210" s="71">
        <v>31001</v>
      </c>
      <c r="C1210" s="332" t="s">
        <v>1263</v>
      </c>
      <c r="D1210" s="25"/>
      <c r="E1210" s="25"/>
      <c r="F1210" s="186"/>
      <c r="G1210" s="186"/>
      <c r="H1210" s="186"/>
      <c r="I1210" s="25"/>
      <c r="J1210" s="25"/>
      <c r="K1210" s="25"/>
      <c r="L1210" s="25"/>
      <c r="M1210" s="25"/>
      <c r="N1210" s="25"/>
      <c r="O1210" s="25"/>
    </row>
    <row r="1211" spans="1:15" ht="27" outlineLevel="2">
      <c r="A1211" s="71">
        <v>1042</v>
      </c>
      <c r="B1211" s="71">
        <v>32003</v>
      </c>
      <c r="C1211" s="332" t="s">
        <v>1264</v>
      </c>
      <c r="D1211" s="25"/>
      <c r="E1211" s="25"/>
      <c r="F1211" s="185"/>
      <c r="G1211" s="186"/>
      <c r="H1211" s="186"/>
      <c r="I1211" s="25"/>
      <c r="J1211" s="25"/>
      <c r="K1211" s="25"/>
      <c r="L1211" s="25"/>
      <c r="M1211" s="25"/>
      <c r="N1211" s="25"/>
      <c r="O1211" s="25"/>
    </row>
    <row r="1212" spans="1:15">
      <c r="A1212" s="26" t="s">
        <v>0</v>
      </c>
      <c r="B1212" s="23"/>
      <c r="C1212" s="342" t="s">
        <v>1265</v>
      </c>
      <c r="D1212" s="27">
        <f>D1213</f>
        <v>0</v>
      </c>
      <c r="E1212" s="27">
        <f>E1213</f>
        <v>0</v>
      </c>
      <c r="F1212" s="187">
        <f t="shared" ref="F1212:H1212" si="264">F1213</f>
        <v>0</v>
      </c>
      <c r="G1212" s="187">
        <f t="shared" si="264"/>
        <v>0</v>
      </c>
      <c r="H1212" s="187">
        <f t="shared" si="264"/>
        <v>0</v>
      </c>
      <c r="I1212" s="27">
        <f t="shared" ref="I1212:L1212" si="265">I1213</f>
        <v>0</v>
      </c>
      <c r="J1212" s="27">
        <f t="shared" si="265"/>
        <v>0</v>
      </c>
      <c r="K1212" s="27">
        <f t="shared" si="265"/>
        <v>0</v>
      </c>
      <c r="L1212" s="27">
        <f t="shared" si="265"/>
        <v>0</v>
      </c>
      <c r="M1212" s="27"/>
      <c r="N1212" s="27"/>
      <c r="O1212" s="27"/>
    </row>
    <row r="1213" spans="1:15" outlineLevel="1">
      <c r="A1213" s="58">
        <v>1161</v>
      </c>
      <c r="B1213" s="23"/>
      <c r="C1213" s="341" t="s">
        <v>1266</v>
      </c>
      <c r="D1213" s="21">
        <f>SUM(D1214:D1217)</f>
        <v>0</v>
      </c>
      <c r="E1213" s="21">
        <f>SUM(E1214:E1217)</f>
        <v>0</v>
      </c>
      <c r="F1213" s="184">
        <f t="shared" ref="F1213:H1213" si="266">SUM(F1214:F1217)</f>
        <v>0</v>
      </c>
      <c r="G1213" s="184">
        <f t="shared" si="266"/>
        <v>0</v>
      </c>
      <c r="H1213" s="184">
        <f t="shared" si="266"/>
        <v>0</v>
      </c>
      <c r="I1213" s="21">
        <f>SUM(I1214:I1217)</f>
        <v>0</v>
      </c>
      <c r="J1213" s="21">
        <f>SUM(J1214:J1217)</f>
        <v>0</v>
      </c>
      <c r="K1213" s="21">
        <f>SUM(K1214:K1217)</f>
        <v>0</v>
      </c>
      <c r="L1213" s="21">
        <f>SUM(L1214:L1217)</f>
        <v>0</v>
      </c>
      <c r="M1213" s="21"/>
      <c r="N1213" s="21"/>
      <c r="O1213" s="21"/>
    </row>
    <row r="1214" spans="1:15" ht="27" outlineLevel="2">
      <c r="A1214" s="71">
        <v>1161</v>
      </c>
      <c r="B1214" s="71">
        <v>11001</v>
      </c>
      <c r="C1214" s="332" t="s">
        <v>1267</v>
      </c>
      <c r="D1214" s="73"/>
      <c r="E1214" s="73"/>
      <c r="F1214" s="185"/>
      <c r="G1214" s="186"/>
      <c r="H1214" s="186"/>
      <c r="I1214" s="25"/>
      <c r="J1214" s="25"/>
      <c r="K1214" s="25"/>
      <c r="L1214" s="25"/>
      <c r="M1214" s="25"/>
      <c r="N1214" s="25"/>
      <c r="O1214" s="25"/>
    </row>
    <row r="1215" spans="1:15" outlineLevel="2">
      <c r="A1215" s="71">
        <v>1161</v>
      </c>
      <c r="B1215" s="71">
        <v>11002</v>
      </c>
      <c r="C1215" s="332" t="s">
        <v>1268</v>
      </c>
      <c r="D1215" s="73"/>
      <c r="E1215" s="73"/>
      <c r="F1215" s="186"/>
      <c r="G1215" s="186"/>
      <c r="H1215" s="186"/>
      <c r="I1215" s="25"/>
      <c r="J1215" s="25"/>
      <c r="K1215" s="25"/>
      <c r="L1215" s="25"/>
      <c r="M1215" s="25"/>
      <c r="N1215" s="25"/>
      <c r="O1215" s="25"/>
    </row>
    <row r="1216" spans="1:15" outlineLevel="2">
      <c r="A1216" s="71">
        <v>1161</v>
      </c>
      <c r="B1216" s="71">
        <v>31001</v>
      </c>
      <c r="C1216" s="332" t="s">
        <v>1269</v>
      </c>
      <c r="D1216" s="73"/>
      <c r="E1216" s="73"/>
      <c r="F1216" s="185"/>
      <c r="G1216" s="186"/>
      <c r="H1216" s="186"/>
      <c r="I1216" s="25"/>
      <c r="J1216" s="25"/>
      <c r="K1216" s="25"/>
      <c r="L1216" s="25"/>
      <c r="M1216" s="25"/>
      <c r="N1216" s="25"/>
      <c r="O1216" s="25"/>
    </row>
    <row r="1217" spans="1:15" outlineLevel="2">
      <c r="A1217" s="71">
        <v>1161</v>
      </c>
      <c r="B1217" s="71">
        <v>31002</v>
      </c>
      <c r="C1217" s="332" t="s">
        <v>1270</v>
      </c>
      <c r="D1217" s="82"/>
      <c r="E1217" s="80"/>
      <c r="F1217" s="185"/>
      <c r="G1217" s="186"/>
      <c r="H1217" s="186"/>
      <c r="I1217" s="25"/>
      <c r="J1217" s="25"/>
      <c r="K1217" s="25"/>
      <c r="L1217" s="25"/>
      <c r="M1217" s="25"/>
      <c r="N1217" s="25"/>
      <c r="O1217" s="25"/>
    </row>
    <row r="1218" spans="1:15">
      <c r="A1218" s="26" t="s">
        <v>0</v>
      </c>
      <c r="B1218" s="23"/>
      <c r="C1218" s="342" t="s">
        <v>1271</v>
      </c>
      <c r="D1218" s="27">
        <f>D1219+D1224</f>
        <v>0</v>
      </c>
      <c r="E1218" s="27">
        <f>E1219+E1224</f>
        <v>0</v>
      </c>
      <c r="F1218" s="187">
        <f t="shared" ref="F1218:H1218" si="267">F1219+F1224</f>
        <v>0</v>
      </c>
      <c r="G1218" s="187">
        <f t="shared" si="267"/>
        <v>0</v>
      </c>
      <c r="H1218" s="187">
        <f t="shared" si="267"/>
        <v>0</v>
      </c>
      <c r="I1218" s="27">
        <f>I1219+I1224</f>
        <v>0</v>
      </c>
      <c r="J1218" s="27">
        <f>J1219+J1224</f>
        <v>0</v>
      </c>
      <c r="K1218" s="27">
        <f>K1219+K1224</f>
        <v>0</v>
      </c>
      <c r="L1218" s="27">
        <f>L1219+L1224</f>
        <v>0</v>
      </c>
      <c r="M1218" s="27"/>
      <c r="N1218" s="27"/>
      <c r="O1218" s="27"/>
    </row>
    <row r="1219" spans="1:15" outlineLevel="1">
      <c r="A1219" s="19">
        <v>1060</v>
      </c>
      <c r="B1219" s="23"/>
      <c r="C1219" s="341" t="s">
        <v>1272</v>
      </c>
      <c r="D1219" s="21">
        <f>SUM(D1220:D1223)</f>
        <v>0</v>
      </c>
      <c r="E1219" s="21">
        <f>SUM(E1220:E1223)</f>
        <v>0</v>
      </c>
      <c r="F1219" s="184">
        <f t="shared" ref="F1219:H1219" si="268">SUM(F1220:F1223)</f>
        <v>0</v>
      </c>
      <c r="G1219" s="184">
        <f t="shared" si="268"/>
        <v>0</v>
      </c>
      <c r="H1219" s="184">
        <f t="shared" si="268"/>
        <v>0</v>
      </c>
      <c r="I1219" s="21">
        <f>SUM(I1220:I1223)</f>
        <v>0</v>
      </c>
      <c r="J1219" s="21">
        <f>SUM(J1220:J1223)</f>
        <v>0</v>
      </c>
      <c r="K1219" s="21">
        <f>SUM(K1220:K1223)</f>
        <v>0</v>
      </c>
      <c r="L1219" s="21">
        <f>SUM(L1220:L1223)</f>
        <v>0</v>
      </c>
      <c r="M1219" s="21"/>
      <c r="N1219" s="21"/>
      <c r="O1219" s="21"/>
    </row>
    <row r="1220" spans="1:15" ht="27" outlineLevel="2">
      <c r="A1220" s="71">
        <v>1060</v>
      </c>
      <c r="B1220" s="71">
        <v>11001</v>
      </c>
      <c r="C1220" s="332" t="s">
        <v>1273</v>
      </c>
      <c r="D1220" s="25"/>
      <c r="E1220" s="25"/>
      <c r="F1220" s="185"/>
      <c r="G1220" s="186"/>
      <c r="H1220" s="186"/>
      <c r="I1220" s="25"/>
      <c r="J1220" s="25"/>
      <c r="K1220" s="25"/>
      <c r="L1220" s="25"/>
      <c r="M1220" s="25"/>
      <c r="N1220" s="25"/>
      <c r="O1220" s="25"/>
    </row>
    <row r="1221" spans="1:15" ht="27" outlineLevel="2">
      <c r="A1221" s="71">
        <v>1060</v>
      </c>
      <c r="B1221" s="71">
        <v>11005</v>
      </c>
      <c r="C1221" s="332" t="s">
        <v>1274</v>
      </c>
      <c r="D1221" s="25"/>
      <c r="E1221" s="25"/>
      <c r="F1221" s="185"/>
      <c r="G1221" s="186"/>
      <c r="H1221" s="186"/>
      <c r="I1221" s="25"/>
      <c r="J1221" s="25"/>
      <c r="K1221" s="25"/>
      <c r="L1221" s="25"/>
      <c r="M1221" s="25"/>
      <c r="N1221" s="25"/>
      <c r="O1221" s="25"/>
    </row>
    <row r="1222" spans="1:15" ht="27" outlineLevel="2">
      <c r="A1222" s="71">
        <v>1060</v>
      </c>
      <c r="B1222" s="71">
        <v>31001</v>
      </c>
      <c r="C1222" s="332" t="s">
        <v>1275</v>
      </c>
      <c r="D1222" s="73"/>
      <c r="E1222" s="73"/>
      <c r="F1222" s="185"/>
      <c r="G1222" s="186"/>
      <c r="H1222" s="186"/>
      <c r="I1222" s="25"/>
      <c r="J1222" s="25"/>
      <c r="K1222" s="25"/>
      <c r="L1222" s="25"/>
      <c r="M1222" s="25"/>
      <c r="N1222" s="25"/>
      <c r="O1222" s="25"/>
    </row>
    <row r="1223" spans="1:15" ht="27" outlineLevel="2">
      <c r="A1223" s="71">
        <v>1060</v>
      </c>
      <c r="B1223" s="71">
        <v>31004</v>
      </c>
      <c r="C1223" s="332" t="s">
        <v>1276</v>
      </c>
      <c r="D1223" s="73"/>
      <c r="E1223" s="73"/>
      <c r="F1223" s="185"/>
      <c r="G1223" s="186"/>
      <c r="H1223" s="186"/>
      <c r="I1223" s="25"/>
      <c r="J1223" s="25"/>
      <c r="K1223" s="25"/>
      <c r="L1223" s="25"/>
      <c r="M1223" s="25"/>
      <c r="N1223" s="25"/>
      <c r="O1223" s="25"/>
    </row>
    <row r="1224" spans="1:15" outlineLevel="1">
      <c r="A1224" s="72">
        <v>9999</v>
      </c>
      <c r="B1224" s="71"/>
      <c r="C1224" s="332" t="s">
        <v>104</v>
      </c>
      <c r="D1224" s="25"/>
      <c r="E1224" s="25"/>
      <c r="F1224" s="185"/>
      <c r="G1224" s="186"/>
      <c r="H1224" s="186"/>
      <c r="I1224" s="25"/>
      <c r="J1224" s="25"/>
      <c r="K1224" s="25"/>
      <c r="L1224" s="25"/>
      <c r="M1224" s="25"/>
      <c r="N1224" s="25"/>
      <c r="O1224" s="25"/>
    </row>
    <row r="1225" spans="1:15">
      <c r="A1225" s="26" t="s">
        <v>0</v>
      </c>
      <c r="B1225" s="23"/>
      <c r="C1225" s="342" t="s">
        <v>1277</v>
      </c>
      <c r="D1225" s="27">
        <f>D1226+D1229</f>
        <v>0</v>
      </c>
      <c r="E1225" s="27">
        <f>E1226+E1229</f>
        <v>0</v>
      </c>
      <c r="F1225" s="187">
        <f t="shared" ref="F1225:H1225" si="269">F1226+F1229</f>
        <v>0</v>
      </c>
      <c r="G1225" s="187">
        <f t="shared" si="269"/>
        <v>0</v>
      </c>
      <c r="H1225" s="187">
        <f t="shared" si="269"/>
        <v>0</v>
      </c>
      <c r="I1225" s="27">
        <f>I1226+I1229</f>
        <v>0</v>
      </c>
      <c r="J1225" s="27">
        <f>J1226+J1229</f>
        <v>0</v>
      </c>
      <c r="K1225" s="27">
        <f>K1226+K1229</f>
        <v>0</v>
      </c>
      <c r="L1225" s="27">
        <f>L1226+L1229</f>
        <v>0</v>
      </c>
      <c r="M1225" s="27"/>
      <c r="N1225" s="27"/>
      <c r="O1225" s="27"/>
    </row>
    <row r="1226" spans="1:15" outlineLevel="1">
      <c r="A1226" s="19">
        <v>1054</v>
      </c>
      <c r="B1226" s="23"/>
      <c r="C1226" s="341" t="s">
        <v>1278</v>
      </c>
      <c r="D1226" s="21">
        <f>SUM(D1227:D1228)</f>
        <v>0</v>
      </c>
      <c r="E1226" s="21">
        <f>SUM(E1227:E1228)</f>
        <v>0</v>
      </c>
      <c r="F1226" s="184">
        <f t="shared" ref="F1226:H1226" si="270">SUM(F1227:F1228)</f>
        <v>0</v>
      </c>
      <c r="G1226" s="184">
        <f t="shared" si="270"/>
        <v>0</v>
      </c>
      <c r="H1226" s="184">
        <f t="shared" si="270"/>
        <v>0</v>
      </c>
      <c r="I1226" s="21">
        <f>SUM(I1227:I1228)</f>
        <v>0</v>
      </c>
      <c r="J1226" s="21">
        <f>SUM(J1227:J1228)</f>
        <v>0</v>
      </c>
      <c r="K1226" s="21">
        <f>SUM(K1227:K1228)</f>
        <v>0</v>
      </c>
      <c r="L1226" s="21">
        <f>SUM(L1227:L1228)</f>
        <v>0</v>
      </c>
      <c r="M1226" s="21"/>
      <c r="N1226" s="21"/>
      <c r="O1226" s="21"/>
    </row>
    <row r="1227" spans="1:15" outlineLevel="2">
      <c r="A1227" s="71">
        <v>1054</v>
      </c>
      <c r="B1227" s="71">
        <v>11001</v>
      </c>
      <c r="C1227" s="332" t="s">
        <v>1278</v>
      </c>
      <c r="D1227" s="73"/>
      <c r="E1227" s="73"/>
      <c r="F1227" s="185"/>
      <c r="G1227" s="186"/>
      <c r="H1227" s="186"/>
      <c r="I1227" s="25"/>
      <c r="J1227" s="25"/>
      <c r="K1227" s="25"/>
      <c r="L1227" s="25"/>
      <c r="M1227" s="25"/>
      <c r="N1227" s="25"/>
      <c r="O1227" s="25"/>
    </row>
    <row r="1228" spans="1:15" ht="27" outlineLevel="2">
      <c r="A1228" s="71">
        <v>1054</v>
      </c>
      <c r="B1228" s="71">
        <v>31001</v>
      </c>
      <c r="C1228" s="332" t="s">
        <v>1279</v>
      </c>
      <c r="D1228" s="73"/>
      <c r="E1228" s="73"/>
      <c r="F1228" s="185"/>
      <c r="G1228" s="186"/>
      <c r="H1228" s="186"/>
      <c r="I1228" s="25"/>
      <c r="J1228" s="25"/>
      <c r="K1228" s="25"/>
      <c r="L1228" s="25"/>
      <c r="M1228" s="25"/>
      <c r="N1228" s="25"/>
      <c r="O1228" s="25"/>
    </row>
    <row r="1229" spans="1:15" outlineLevel="1">
      <c r="A1229" s="72">
        <v>9999</v>
      </c>
      <c r="B1229" s="71"/>
      <c r="C1229" s="332" t="s">
        <v>104</v>
      </c>
      <c r="D1229" s="25"/>
      <c r="E1229" s="25"/>
      <c r="F1229" s="185"/>
      <c r="G1229" s="186"/>
      <c r="H1229" s="186"/>
      <c r="I1229" s="25"/>
      <c r="J1229" s="25"/>
      <c r="K1229" s="25"/>
      <c r="L1229" s="25"/>
      <c r="M1229" s="25"/>
      <c r="N1229" s="25"/>
      <c r="O1229" s="25"/>
    </row>
    <row r="1230" spans="1:15">
      <c r="A1230" s="26" t="s">
        <v>0</v>
      </c>
      <c r="B1230" s="23"/>
      <c r="C1230" s="332" t="s">
        <v>1280</v>
      </c>
      <c r="D1230" s="27">
        <f>+D1231</f>
        <v>0</v>
      </c>
      <c r="E1230" s="27">
        <f>+E1231</f>
        <v>0</v>
      </c>
      <c r="F1230" s="187">
        <f t="shared" ref="F1230:H1230" si="271">+F1231</f>
        <v>0</v>
      </c>
      <c r="G1230" s="187">
        <f t="shared" si="271"/>
        <v>0</v>
      </c>
      <c r="H1230" s="187">
        <f t="shared" si="271"/>
        <v>0</v>
      </c>
      <c r="I1230" s="27">
        <f t="shared" ref="I1230:L1230" si="272">+I1231</f>
        <v>0</v>
      </c>
      <c r="J1230" s="27">
        <f t="shared" si="272"/>
        <v>0</v>
      </c>
      <c r="K1230" s="27">
        <f t="shared" si="272"/>
        <v>0</v>
      </c>
      <c r="L1230" s="27">
        <f t="shared" si="272"/>
        <v>0</v>
      </c>
      <c r="M1230" s="27"/>
      <c r="N1230" s="27"/>
      <c r="O1230" s="27"/>
    </row>
    <row r="1231" spans="1:15" outlineLevel="1">
      <c r="A1231" s="19">
        <v>1036</v>
      </c>
      <c r="B1231" s="23"/>
      <c r="C1231" s="332" t="s">
        <v>1281</v>
      </c>
      <c r="D1231" s="21">
        <f>SUM(D1232:D1237)</f>
        <v>0</v>
      </c>
      <c r="E1231" s="21">
        <f>SUM(E1232:E1237)</f>
        <v>0</v>
      </c>
      <c r="F1231" s="184">
        <f t="shared" ref="F1231:H1231" si="273">SUM(F1232:F1237)</f>
        <v>0</v>
      </c>
      <c r="G1231" s="184">
        <f t="shared" si="273"/>
        <v>0</v>
      </c>
      <c r="H1231" s="184">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c r="A1232" s="71">
        <v>1036</v>
      </c>
      <c r="B1232" s="71">
        <v>11001</v>
      </c>
      <c r="C1232" s="332" t="s">
        <v>1282</v>
      </c>
      <c r="D1232" s="25"/>
      <c r="E1232" s="25"/>
      <c r="F1232" s="186"/>
      <c r="G1232" s="186"/>
      <c r="H1232" s="186"/>
      <c r="I1232" s="25"/>
      <c r="J1232" s="25"/>
      <c r="K1232" s="25"/>
      <c r="L1232" s="25"/>
      <c r="M1232" s="25"/>
      <c r="N1232" s="25"/>
      <c r="O1232" s="25"/>
    </row>
    <row r="1233" spans="1:15" s="44" customFormat="1" outlineLevel="2">
      <c r="A1233" s="71">
        <v>1036</v>
      </c>
      <c r="B1233" s="71">
        <v>11002</v>
      </c>
      <c r="C1233" s="332" t="s">
        <v>1283</v>
      </c>
      <c r="D1233" s="25"/>
      <c r="E1233" s="25"/>
      <c r="F1233" s="185"/>
      <c r="G1233" s="186"/>
      <c r="H1233" s="186"/>
      <c r="I1233" s="25"/>
      <c r="J1233" s="25"/>
      <c r="K1233" s="25"/>
      <c r="L1233" s="25"/>
      <c r="M1233" s="25"/>
      <c r="N1233" s="25"/>
      <c r="O1233" s="25"/>
    </row>
    <row r="1234" spans="1:15" s="44" customFormat="1" outlineLevel="2">
      <c r="A1234" s="71">
        <v>1036</v>
      </c>
      <c r="B1234" s="71">
        <v>31001</v>
      </c>
      <c r="C1234" s="332" t="s">
        <v>1284</v>
      </c>
      <c r="D1234" s="25"/>
      <c r="E1234" s="25"/>
      <c r="F1234" s="186"/>
      <c r="G1234" s="186"/>
      <c r="H1234" s="186"/>
      <c r="I1234" s="25"/>
      <c r="J1234" s="25"/>
      <c r="K1234" s="25"/>
      <c r="L1234" s="25"/>
      <c r="M1234" s="25"/>
      <c r="N1234" s="25"/>
      <c r="O1234" s="25"/>
    </row>
    <row r="1235" spans="1:15" s="44" customFormat="1" outlineLevel="2">
      <c r="A1235" s="71">
        <v>1036</v>
      </c>
      <c r="B1235" s="71">
        <v>31002</v>
      </c>
      <c r="C1235" s="332" t="s">
        <v>1285</v>
      </c>
      <c r="D1235" s="25"/>
      <c r="E1235" s="25"/>
      <c r="F1235" s="186"/>
      <c r="G1235" s="186"/>
      <c r="H1235" s="186"/>
      <c r="I1235" s="25"/>
      <c r="J1235" s="25"/>
      <c r="K1235" s="25"/>
      <c r="L1235" s="25"/>
      <c r="M1235" s="25"/>
      <c r="N1235" s="25"/>
      <c r="O1235" s="25"/>
    </row>
    <row r="1236" spans="1:15" s="44" customFormat="1" outlineLevel="2">
      <c r="A1236" s="71">
        <v>1036</v>
      </c>
      <c r="B1236" s="71">
        <v>31003</v>
      </c>
      <c r="C1236" s="332" t="s">
        <v>1286</v>
      </c>
      <c r="D1236" s="25"/>
      <c r="E1236" s="25"/>
      <c r="F1236" s="185"/>
      <c r="G1236" s="186"/>
      <c r="H1236" s="186"/>
      <c r="I1236" s="25"/>
      <c r="J1236" s="25"/>
      <c r="K1236" s="25"/>
      <c r="L1236" s="25"/>
      <c r="M1236" s="25"/>
      <c r="N1236" s="25"/>
      <c r="O1236" s="25"/>
    </row>
    <row r="1237" spans="1:15" s="44" customFormat="1" outlineLevel="2">
      <c r="A1237" s="71">
        <v>1036</v>
      </c>
      <c r="B1237" s="71">
        <v>31004</v>
      </c>
      <c r="C1237" s="332" t="s">
        <v>1287</v>
      </c>
      <c r="D1237" s="25"/>
      <c r="E1237" s="25"/>
      <c r="F1237" s="186"/>
      <c r="G1237" s="186"/>
      <c r="H1237" s="186"/>
      <c r="I1237" s="25"/>
      <c r="J1237" s="25"/>
      <c r="K1237" s="25"/>
      <c r="L1237" s="25"/>
      <c r="M1237" s="25"/>
      <c r="N1237" s="25"/>
      <c r="O1237" s="25"/>
    </row>
    <row r="1238" spans="1:15">
      <c r="A1238" s="26" t="s">
        <v>0</v>
      </c>
      <c r="B1238" s="23"/>
      <c r="C1238" s="342" t="s">
        <v>1288</v>
      </c>
      <c r="D1238" s="27">
        <f>D1239+D1247</f>
        <v>0</v>
      </c>
      <c r="E1238" s="27">
        <f>E1239+E1247</f>
        <v>0</v>
      </c>
      <c r="F1238" s="187">
        <f t="shared" ref="F1238:H1238" si="276">F1239+F1247</f>
        <v>0</v>
      </c>
      <c r="G1238" s="187">
        <f t="shared" si="276"/>
        <v>0</v>
      </c>
      <c r="H1238" s="187">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c r="A1239" s="19">
        <v>1180</v>
      </c>
      <c r="B1239" s="23"/>
      <c r="C1239" s="341" t="s">
        <v>1289</v>
      </c>
      <c r="D1239" s="21">
        <f>SUM(D1240:D1246)</f>
        <v>0</v>
      </c>
      <c r="E1239" s="21">
        <f>SUM(E1240:E1246)</f>
        <v>0</v>
      </c>
      <c r="F1239" s="184">
        <f t="shared" ref="F1239:H1239" si="279">SUM(F1240:F1246)</f>
        <v>0</v>
      </c>
      <c r="G1239" s="184">
        <f t="shared" si="279"/>
        <v>0</v>
      </c>
      <c r="H1239" s="184">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c r="A1240" s="71">
        <v>1180</v>
      </c>
      <c r="B1240" s="71">
        <v>11001</v>
      </c>
      <c r="C1240" s="332" t="s">
        <v>1290</v>
      </c>
      <c r="D1240" s="73"/>
      <c r="E1240" s="73"/>
      <c r="F1240" s="185"/>
      <c r="G1240" s="186"/>
      <c r="H1240" s="186"/>
      <c r="I1240" s="25"/>
      <c r="J1240" s="25"/>
      <c r="K1240" s="25"/>
      <c r="L1240" s="25"/>
      <c r="M1240" s="25"/>
      <c r="N1240" s="25"/>
      <c r="O1240" s="25"/>
    </row>
    <row r="1241" spans="1:15" outlineLevel="2">
      <c r="A1241" s="71">
        <v>1180</v>
      </c>
      <c r="B1241" s="71">
        <v>11002</v>
      </c>
      <c r="C1241" s="332" t="s">
        <v>1291</v>
      </c>
      <c r="D1241" s="25"/>
      <c r="E1241" s="25"/>
      <c r="F1241" s="185"/>
      <c r="G1241" s="186"/>
      <c r="H1241" s="186"/>
      <c r="I1241" s="25"/>
      <c r="J1241" s="25"/>
      <c r="K1241" s="25"/>
      <c r="L1241" s="25"/>
      <c r="M1241" s="25"/>
      <c r="N1241" s="25"/>
      <c r="O1241" s="25"/>
    </row>
    <row r="1242" spans="1:15" outlineLevel="2">
      <c r="A1242" s="71">
        <v>1180</v>
      </c>
      <c r="B1242" s="71">
        <v>11003</v>
      </c>
      <c r="C1242" s="332" t="s">
        <v>1292</v>
      </c>
      <c r="D1242" s="73"/>
      <c r="E1242" s="73"/>
      <c r="F1242" s="185"/>
      <c r="G1242" s="186"/>
      <c r="H1242" s="186"/>
      <c r="I1242" s="25"/>
      <c r="J1242" s="25"/>
      <c r="K1242" s="25"/>
      <c r="L1242" s="25"/>
      <c r="M1242" s="25"/>
      <c r="N1242" s="25"/>
      <c r="O1242" s="25"/>
    </row>
    <row r="1243" spans="1:15" ht="27" outlineLevel="2">
      <c r="A1243" s="71">
        <v>1180</v>
      </c>
      <c r="B1243" s="71">
        <v>12001</v>
      </c>
      <c r="C1243" s="332" t="s">
        <v>521</v>
      </c>
      <c r="D1243" s="25"/>
      <c r="E1243" s="25"/>
      <c r="F1243" s="185"/>
      <c r="G1243" s="186"/>
      <c r="H1243" s="186"/>
      <c r="I1243" s="25"/>
      <c r="J1243" s="25"/>
      <c r="K1243" s="25"/>
      <c r="L1243" s="25"/>
      <c r="M1243" s="25"/>
      <c r="N1243" s="25"/>
      <c r="O1243" s="25"/>
    </row>
    <row r="1244" spans="1:15" outlineLevel="2">
      <c r="A1244" s="71">
        <v>1180</v>
      </c>
      <c r="B1244" s="71">
        <v>31001</v>
      </c>
      <c r="C1244" s="332" t="s">
        <v>1293</v>
      </c>
      <c r="D1244" s="25"/>
      <c r="E1244" s="25"/>
      <c r="F1244" s="185"/>
      <c r="G1244" s="186"/>
      <c r="H1244" s="186"/>
      <c r="I1244" s="25"/>
      <c r="J1244" s="25"/>
      <c r="K1244" s="25"/>
      <c r="L1244" s="25"/>
      <c r="M1244" s="25"/>
      <c r="N1244" s="25"/>
      <c r="O1244" s="25"/>
    </row>
    <row r="1245" spans="1:15" ht="27" outlineLevel="2">
      <c r="A1245" s="71">
        <v>1180</v>
      </c>
      <c r="B1245" s="71">
        <v>31003</v>
      </c>
      <c r="C1245" s="332" t="s">
        <v>1294</v>
      </c>
      <c r="D1245" s="25"/>
      <c r="E1245" s="25"/>
      <c r="F1245" s="185"/>
      <c r="G1245" s="186"/>
      <c r="H1245" s="186"/>
      <c r="I1245" s="25"/>
      <c r="J1245" s="25"/>
      <c r="K1245" s="25"/>
      <c r="L1245" s="25"/>
      <c r="M1245" s="25"/>
      <c r="N1245" s="25"/>
      <c r="O1245" s="25"/>
    </row>
    <row r="1246" spans="1:15" outlineLevel="2">
      <c r="A1246" s="71">
        <v>1180</v>
      </c>
      <c r="B1246" s="71">
        <v>31004</v>
      </c>
      <c r="C1246" s="332" t="s">
        <v>1295</v>
      </c>
      <c r="D1246" s="25"/>
      <c r="E1246" s="25"/>
      <c r="F1246" s="185"/>
      <c r="G1246" s="186"/>
      <c r="H1246" s="186"/>
      <c r="I1246" s="25"/>
      <c r="J1246" s="25"/>
      <c r="K1246" s="25"/>
      <c r="L1246" s="25"/>
      <c r="M1246" s="25"/>
      <c r="N1246" s="25"/>
      <c r="O1246" s="25"/>
    </row>
    <row r="1247" spans="1:15" outlineLevel="1">
      <c r="A1247" s="72">
        <v>9999</v>
      </c>
      <c r="B1247" s="71"/>
      <c r="C1247" s="356" t="s">
        <v>104</v>
      </c>
      <c r="D1247" s="90"/>
      <c r="E1247" s="90"/>
      <c r="F1247" s="185"/>
      <c r="G1247" s="186"/>
      <c r="H1247" s="186"/>
      <c r="I1247" s="25"/>
      <c r="J1247" s="25"/>
      <c r="K1247" s="25"/>
      <c r="L1247" s="25"/>
      <c r="M1247" s="25"/>
      <c r="N1247" s="25"/>
      <c r="O1247" s="25"/>
    </row>
    <row r="1248" spans="1:15">
      <c r="A1248" s="26" t="s">
        <v>0</v>
      </c>
      <c r="B1248" s="23"/>
      <c r="C1248" s="342" t="s">
        <v>1296</v>
      </c>
      <c r="D1248" s="27">
        <f>D1249+D1257</f>
        <v>0</v>
      </c>
      <c r="E1248" s="27">
        <f>E1249+E1257</f>
        <v>0</v>
      </c>
      <c r="F1248" s="187">
        <f t="shared" ref="F1248:H1248" si="282">F1249+F1257</f>
        <v>0</v>
      </c>
      <c r="G1248" s="187">
        <f t="shared" si="282"/>
        <v>0</v>
      </c>
      <c r="H1248" s="187">
        <f t="shared" si="282"/>
        <v>0</v>
      </c>
      <c r="I1248" s="27">
        <f>I1249+I1257</f>
        <v>0</v>
      </c>
      <c r="J1248" s="27">
        <f>J1249+J1257</f>
        <v>0</v>
      </c>
      <c r="K1248" s="27">
        <f>K1249+K1257</f>
        <v>0</v>
      </c>
      <c r="L1248" s="27">
        <f>L1249+L1257</f>
        <v>0</v>
      </c>
      <c r="M1248" s="27"/>
      <c r="N1248" s="27"/>
      <c r="O1248" s="27"/>
    </row>
    <row r="1249" spans="1:15" ht="27" outlineLevel="1">
      <c r="A1249" s="19">
        <v>1103</v>
      </c>
      <c r="B1249" s="23"/>
      <c r="C1249" s="345" t="s">
        <v>1297</v>
      </c>
      <c r="D1249" s="42">
        <f>SUM(D1250:D1256)</f>
        <v>0</v>
      </c>
      <c r="E1249" s="42">
        <f>SUM(E1250:E1256)</f>
        <v>0</v>
      </c>
      <c r="F1249" s="205">
        <f t="shared" ref="F1249:H1249" si="283">SUM(F1250:F1256)</f>
        <v>0</v>
      </c>
      <c r="G1249" s="205">
        <f t="shared" si="283"/>
        <v>0</v>
      </c>
      <c r="H1249" s="205">
        <f t="shared" si="283"/>
        <v>0</v>
      </c>
      <c r="I1249" s="42">
        <f>SUM(I1250:I1256)</f>
        <v>0</v>
      </c>
      <c r="J1249" s="42">
        <f>SUM(J1250:J1256)</f>
        <v>0</v>
      </c>
      <c r="K1249" s="42">
        <f>SUM(K1250:K1256)</f>
        <v>0</v>
      </c>
      <c r="L1249" s="42">
        <f>SUM(L1250:L1256)</f>
        <v>0</v>
      </c>
      <c r="M1249" s="42"/>
      <c r="N1249" s="42"/>
      <c r="O1249" s="42"/>
    </row>
    <row r="1250" spans="1:15" ht="54" outlineLevel="2">
      <c r="A1250" s="71">
        <v>1103</v>
      </c>
      <c r="B1250" s="71">
        <v>11001</v>
      </c>
      <c r="C1250" s="332" t="s">
        <v>1298</v>
      </c>
      <c r="D1250" s="73"/>
      <c r="E1250" s="79"/>
      <c r="F1250" s="201"/>
      <c r="G1250" s="186"/>
      <c r="H1250" s="186"/>
      <c r="I1250" s="25"/>
      <c r="J1250" s="25"/>
      <c r="K1250" s="25"/>
      <c r="L1250" s="25"/>
      <c r="M1250" s="25"/>
      <c r="N1250" s="25"/>
      <c r="O1250" s="25"/>
    </row>
    <row r="1251" spans="1:15" outlineLevel="2">
      <c r="A1251" s="71">
        <v>1103</v>
      </c>
      <c r="B1251" s="71">
        <v>11002</v>
      </c>
      <c r="C1251" s="332" t="s">
        <v>1299</v>
      </c>
      <c r="D1251" s="25"/>
      <c r="E1251" s="25"/>
      <c r="F1251" s="185"/>
      <c r="G1251" s="186"/>
      <c r="H1251" s="186"/>
      <c r="I1251" s="25"/>
      <c r="J1251" s="25"/>
      <c r="K1251" s="25"/>
      <c r="L1251" s="25"/>
      <c r="M1251" s="25"/>
      <c r="N1251" s="25"/>
      <c r="O1251" s="25"/>
    </row>
    <row r="1252" spans="1:15" ht="27" outlineLevel="2">
      <c r="A1252" s="71">
        <v>1103</v>
      </c>
      <c r="B1252" s="71">
        <v>11003</v>
      </c>
      <c r="C1252" s="332" t="s">
        <v>1300</v>
      </c>
      <c r="D1252" s="25"/>
      <c r="E1252" s="25"/>
      <c r="F1252" s="185"/>
      <c r="G1252" s="186"/>
      <c r="H1252" s="186"/>
      <c r="I1252" s="25"/>
      <c r="J1252" s="25"/>
      <c r="K1252" s="25"/>
      <c r="L1252" s="25"/>
      <c r="M1252" s="25"/>
      <c r="N1252" s="25"/>
      <c r="O1252" s="25"/>
    </row>
    <row r="1253" spans="1:15" ht="27" outlineLevel="2">
      <c r="A1253" s="71">
        <v>1103</v>
      </c>
      <c r="B1253" s="71">
        <v>12002</v>
      </c>
      <c r="C1253" s="332" t="s">
        <v>1301</v>
      </c>
      <c r="D1253" s="25"/>
      <c r="E1253" s="25"/>
      <c r="F1253" s="185"/>
      <c r="G1253" s="186"/>
      <c r="H1253" s="186"/>
      <c r="I1253" s="25"/>
      <c r="J1253" s="25"/>
      <c r="K1253" s="25"/>
      <c r="L1253" s="25"/>
      <c r="M1253" s="25"/>
      <c r="N1253" s="25"/>
      <c r="O1253" s="25"/>
    </row>
    <row r="1254" spans="1:15" outlineLevel="2">
      <c r="A1254" s="71">
        <v>1103</v>
      </c>
      <c r="B1254" s="71">
        <v>21001</v>
      </c>
      <c r="C1254" s="332" t="s">
        <v>1302</v>
      </c>
      <c r="D1254" s="25"/>
      <c r="E1254" s="25"/>
      <c r="F1254" s="185"/>
      <c r="G1254" s="186"/>
      <c r="H1254" s="186"/>
      <c r="I1254" s="25"/>
      <c r="J1254" s="25"/>
      <c r="K1254" s="25"/>
      <c r="L1254" s="25"/>
      <c r="M1254" s="25"/>
      <c r="N1254" s="25"/>
      <c r="O1254" s="25"/>
    </row>
    <row r="1255" spans="1:15" outlineLevel="2">
      <c r="A1255" s="71">
        <v>1103</v>
      </c>
      <c r="B1255" s="71">
        <v>21003</v>
      </c>
      <c r="C1255" s="332" t="s">
        <v>1303</v>
      </c>
      <c r="D1255" s="25"/>
      <c r="E1255" s="25"/>
      <c r="F1255" s="185"/>
      <c r="G1255" s="186"/>
      <c r="H1255" s="186"/>
      <c r="I1255" s="25"/>
      <c r="J1255" s="25"/>
      <c r="K1255" s="25"/>
      <c r="L1255" s="25"/>
      <c r="M1255" s="25"/>
      <c r="N1255" s="25"/>
      <c r="O1255" s="25"/>
    </row>
    <row r="1256" spans="1:15" ht="27" outlineLevel="2">
      <c r="A1256" s="71">
        <v>1103</v>
      </c>
      <c r="B1256" s="71">
        <v>31001</v>
      </c>
      <c r="C1256" s="332" t="s">
        <v>1304</v>
      </c>
      <c r="D1256" s="73"/>
      <c r="E1256" s="73"/>
      <c r="F1256" s="185"/>
      <c r="G1256" s="186"/>
      <c r="H1256" s="186"/>
      <c r="I1256" s="25"/>
      <c r="J1256" s="25"/>
      <c r="K1256" s="25"/>
      <c r="L1256" s="25"/>
      <c r="M1256" s="25"/>
      <c r="N1256" s="25"/>
      <c r="O1256" s="25"/>
    </row>
    <row r="1257" spans="1:15" outlineLevel="1">
      <c r="A1257" s="72">
        <v>9999</v>
      </c>
      <c r="B1257" s="71"/>
      <c r="C1257" s="356" t="s">
        <v>104</v>
      </c>
      <c r="D1257" s="90"/>
      <c r="E1257" s="90"/>
      <c r="F1257" s="185"/>
      <c r="G1257" s="186"/>
      <c r="H1257" s="186"/>
      <c r="I1257" s="25"/>
      <c r="J1257" s="25"/>
      <c r="K1257" s="25"/>
      <c r="L1257" s="25"/>
      <c r="M1257" s="25"/>
      <c r="N1257" s="25"/>
      <c r="O1257" s="25"/>
    </row>
    <row r="1258" spans="1:15">
      <c r="A1258" s="26" t="s">
        <v>0</v>
      </c>
      <c r="B1258" s="23"/>
      <c r="C1258" s="342" t="s">
        <v>1305</v>
      </c>
      <c r="D1258" s="27">
        <f>D1259</f>
        <v>0</v>
      </c>
      <c r="E1258" s="27">
        <f t="shared" ref="E1258:L1258" si="284">E1259</f>
        <v>0</v>
      </c>
      <c r="F1258" s="187">
        <f t="shared" si="284"/>
        <v>0</v>
      </c>
      <c r="G1258" s="187">
        <f t="shared" si="284"/>
        <v>0</v>
      </c>
      <c r="H1258" s="187">
        <f t="shared" si="284"/>
        <v>0</v>
      </c>
      <c r="I1258" s="27">
        <f t="shared" si="284"/>
        <v>0</v>
      </c>
      <c r="J1258" s="27">
        <f t="shared" si="284"/>
        <v>0</v>
      </c>
      <c r="K1258" s="27">
        <f t="shared" si="284"/>
        <v>0</v>
      </c>
      <c r="L1258" s="27">
        <f t="shared" si="284"/>
        <v>0</v>
      </c>
      <c r="M1258" s="27"/>
      <c r="N1258" s="27"/>
      <c r="O1258" s="27"/>
    </row>
    <row r="1259" spans="1:15" outlineLevel="1">
      <c r="A1259" s="19">
        <v>1181</v>
      </c>
      <c r="B1259" s="23"/>
      <c r="C1259" s="341" t="s">
        <v>1306</v>
      </c>
      <c r="D1259" s="21">
        <f>SUM(D1260:D1261)</f>
        <v>0</v>
      </c>
      <c r="E1259" s="21">
        <f>SUM(E1260:E1261)</f>
        <v>0</v>
      </c>
      <c r="F1259" s="184">
        <f t="shared" ref="F1259:H1259" si="285">SUM(F1260:F1261)</f>
        <v>0</v>
      </c>
      <c r="G1259" s="184">
        <f t="shared" si="285"/>
        <v>0</v>
      </c>
      <c r="H1259" s="184">
        <f t="shared" si="285"/>
        <v>0</v>
      </c>
      <c r="I1259" s="21">
        <f>SUM(I1260:I1261)</f>
        <v>0</v>
      </c>
      <c r="J1259" s="21">
        <f>SUM(J1260:J1261)</f>
        <v>0</v>
      </c>
      <c r="K1259" s="21">
        <f>SUM(K1260:K1261)</f>
        <v>0</v>
      </c>
      <c r="L1259" s="21">
        <f>SUM(L1260:L1261)</f>
        <v>0</v>
      </c>
      <c r="M1259" s="21"/>
      <c r="N1259" s="21"/>
      <c r="O1259" s="21"/>
    </row>
    <row r="1260" spans="1:15" outlineLevel="2">
      <c r="A1260" s="71">
        <v>1181</v>
      </c>
      <c r="B1260" s="71">
        <v>11001</v>
      </c>
      <c r="C1260" s="332" t="s">
        <v>1307</v>
      </c>
      <c r="D1260" s="73"/>
      <c r="E1260" s="73"/>
      <c r="F1260" s="185"/>
      <c r="G1260" s="186"/>
      <c r="H1260" s="186"/>
      <c r="I1260" s="25"/>
      <c r="J1260" s="25"/>
      <c r="K1260" s="25"/>
      <c r="L1260" s="25"/>
      <c r="M1260" s="25"/>
      <c r="N1260" s="25"/>
      <c r="O1260" s="25"/>
    </row>
    <row r="1261" spans="1:15" ht="40.5" outlineLevel="2">
      <c r="A1261" s="71">
        <v>1181</v>
      </c>
      <c r="B1261" s="71">
        <v>11002</v>
      </c>
      <c r="C1261" s="332" t="s">
        <v>1308</v>
      </c>
      <c r="D1261" s="25"/>
      <c r="E1261" s="25"/>
      <c r="F1261" s="185"/>
      <c r="G1261" s="186"/>
      <c r="H1261" s="186"/>
      <c r="I1261" s="25"/>
      <c r="J1261" s="25"/>
      <c r="K1261" s="25"/>
      <c r="L1261" s="25"/>
      <c r="M1261" s="25"/>
      <c r="N1261" s="25"/>
      <c r="O1261" s="25"/>
    </row>
    <row r="1262" spans="1:15">
      <c r="A1262" s="26" t="s">
        <v>0</v>
      </c>
      <c r="B1262" s="23"/>
      <c r="C1262" s="342" t="s">
        <v>1309</v>
      </c>
      <c r="D1262" s="27">
        <f>D1263</f>
        <v>0</v>
      </c>
      <c r="E1262" s="27">
        <f>E1263</f>
        <v>0</v>
      </c>
      <c r="F1262" s="187">
        <f t="shared" ref="F1262:H1262" si="286">F1263</f>
        <v>0</v>
      </c>
      <c r="G1262" s="187">
        <f t="shared" si="286"/>
        <v>0</v>
      </c>
      <c r="H1262" s="187">
        <f t="shared" si="286"/>
        <v>0</v>
      </c>
      <c r="I1262" s="27">
        <f t="shared" ref="I1262:L1262" si="287">I1263</f>
        <v>0</v>
      </c>
      <c r="J1262" s="27">
        <f t="shared" si="287"/>
        <v>0</v>
      </c>
      <c r="K1262" s="27">
        <f t="shared" si="287"/>
        <v>0</v>
      </c>
      <c r="L1262" s="27">
        <f t="shared" si="287"/>
        <v>0</v>
      </c>
      <c r="M1262" s="27"/>
      <c r="N1262" s="27"/>
      <c r="O1262" s="27"/>
    </row>
    <row r="1263" spans="1:15" outlineLevel="1">
      <c r="A1263" s="19">
        <v>1203</v>
      </c>
      <c r="B1263" s="23"/>
      <c r="C1263" s="357" t="s">
        <v>1310</v>
      </c>
      <c r="D1263" s="59">
        <f>SUM(D1264:D1265)</f>
        <v>0</v>
      </c>
      <c r="E1263" s="59">
        <f>SUM(E1264:E1265)</f>
        <v>0</v>
      </c>
      <c r="F1263" s="223">
        <f t="shared" ref="F1263:H1263" si="288">SUM(F1264:F1265)</f>
        <v>0</v>
      </c>
      <c r="G1263" s="223">
        <f t="shared" si="288"/>
        <v>0</v>
      </c>
      <c r="H1263" s="223">
        <f t="shared" si="288"/>
        <v>0</v>
      </c>
      <c r="I1263" s="59">
        <f>SUM(I1264:I1265)</f>
        <v>0</v>
      </c>
      <c r="J1263" s="59">
        <f>SUM(J1264:J1265)</f>
        <v>0</v>
      </c>
      <c r="K1263" s="59">
        <f>SUM(K1264:K1265)</f>
        <v>0</v>
      </c>
      <c r="L1263" s="59">
        <f>SUM(L1264:L1265)</f>
        <v>0</v>
      </c>
      <c r="M1263" s="59"/>
      <c r="N1263" s="59"/>
      <c r="O1263" s="59"/>
    </row>
    <row r="1264" spans="1:15" ht="27" outlineLevel="2">
      <c r="A1264" s="71">
        <v>1203</v>
      </c>
      <c r="B1264" s="71">
        <v>11001</v>
      </c>
      <c r="C1264" s="332" t="s">
        <v>1311</v>
      </c>
      <c r="D1264" s="73"/>
      <c r="E1264" s="73"/>
      <c r="F1264" s="185"/>
      <c r="G1264" s="186"/>
      <c r="H1264" s="224"/>
      <c r="I1264" s="60"/>
      <c r="J1264" s="60"/>
      <c r="K1264" s="60"/>
      <c r="L1264" s="60"/>
      <c r="M1264" s="60"/>
      <c r="N1264" s="60"/>
      <c r="O1264" s="60"/>
    </row>
    <row r="1265" spans="1:15" ht="27" outlineLevel="2">
      <c r="A1265" s="71">
        <v>1203</v>
      </c>
      <c r="B1265" s="71">
        <v>31001</v>
      </c>
      <c r="C1265" s="332" t="s">
        <v>1312</v>
      </c>
      <c r="D1265" s="73"/>
      <c r="E1265" s="73"/>
      <c r="F1265" s="185"/>
      <c r="G1265" s="186"/>
      <c r="H1265" s="186"/>
      <c r="I1265" s="25"/>
      <c r="J1265" s="25"/>
      <c r="K1265" s="25"/>
      <c r="L1265" s="25"/>
      <c r="M1265" s="25"/>
      <c r="N1265" s="25"/>
      <c r="O1265" s="25"/>
    </row>
    <row r="1266" spans="1:15">
      <c r="A1266" s="26" t="s">
        <v>0</v>
      </c>
      <c r="B1266" s="23"/>
      <c r="C1266" s="342" t="s">
        <v>1313</v>
      </c>
      <c r="D1266" s="27">
        <f>+D1267</f>
        <v>0</v>
      </c>
      <c r="E1266" s="27">
        <f t="shared" ref="E1266:L1266" si="289">+E1267</f>
        <v>0</v>
      </c>
      <c r="F1266" s="187">
        <f t="shared" si="289"/>
        <v>0</v>
      </c>
      <c r="G1266" s="187">
        <f t="shared" si="289"/>
        <v>0</v>
      </c>
      <c r="H1266" s="187">
        <f t="shared" si="289"/>
        <v>0</v>
      </c>
      <c r="I1266" s="27">
        <f t="shared" si="289"/>
        <v>0</v>
      </c>
      <c r="J1266" s="27">
        <f t="shared" si="289"/>
        <v>0</v>
      </c>
      <c r="K1266" s="27">
        <f t="shared" si="289"/>
        <v>0</v>
      </c>
      <c r="L1266" s="27">
        <f t="shared" si="289"/>
        <v>0</v>
      </c>
      <c r="M1266" s="27"/>
      <c r="N1266" s="27"/>
      <c r="O1266" s="27"/>
    </row>
    <row r="1267" spans="1:15" outlineLevel="1">
      <c r="A1267" s="19">
        <v>1231</v>
      </c>
      <c r="B1267" s="23"/>
      <c r="C1267" s="357" t="s">
        <v>1314</v>
      </c>
      <c r="D1267" s="59">
        <f>D1268+D1269+D1270+D1271+D1272</f>
        <v>0</v>
      </c>
      <c r="E1267" s="59">
        <f t="shared" ref="E1267:H1267" si="290">E1268+E1269+E1270+E1271+E1272</f>
        <v>0</v>
      </c>
      <c r="F1267" s="223">
        <f t="shared" si="290"/>
        <v>0</v>
      </c>
      <c r="G1267" s="223">
        <f t="shared" si="290"/>
        <v>0</v>
      </c>
      <c r="H1267" s="223">
        <f t="shared" si="290"/>
        <v>0</v>
      </c>
      <c r="I1267" s="59">
        <f>I1268+I1269+I1270+I1271+I1272</f>
        <v>0</v>
      </c>
      <c r="J1267" s="59">
        <f t="shared" ref="J1267" si="291">J1268+J1269+J1270+J1271+J1272</f>
        <v>0</v>
      </c>
      <c r="K1267" s="59">
        <f t="shared" ref="K1267" si="292">K1268+K1269+K1270+K1271+K1272</f>
        <v>0</v>
      </c>
      <c r="L1267" s="59">
        <f t="shared" ref="L1267" si="293">L1268+L1269+L1270+L1271+L1272</f>
        <v>0</v>
      </c>
      <c r="M1267" s="59"/>
      <c r="N1267" s="59"/>
      <c r="O1267" s="59"/>
    </row>
    <row r="1268" spans="1:15" outlineLevel="2">
      <c r="A1268" s="71">
        <v>1231</v>
      </c>
      <c r="B1268" s="71">
        <v>11001</v>
      </c>
      <c r="C1268" s="332" t="s">
        <v>1315</v>
      </c>
      <c r="D1268" s="73"/>
      <c r="E1268" s="73"/>
      <c r="F1268" s="186"/>
      <c r="G1268" s="186"/>
      <c r="H1268" s="186"/>
      <c r="I1268" s="25"/>
      <c r="J1268" s="25"/>
      <c r="K1268" s="25"/>
      <c r="L1268" s="25"/>
      <c r="M1268" s="25"/>
      <c r="N1268" s="25"/>
      <c r="O1268" s="25"/>
    </row>
    <row r="1269" spans="1:15" outlineLevel="2">
      <c r="A1269" s="71">
        <v>1231</v>
      </c>
      <c r="B1269" s="71">
        <v>11002</v>
      </c>
      <c r="C1269" s="332" t="s">
        <v>1316</v>
      </c>
      <c r="D1269" s="73"/>
      <c r="E1269" s="73"/>
      <c r="F1269" s="225"/>
      <c r="G1269" s="186"/>
      <c r="H1269" s="186"/>
      <c r="I1269" s="25"/>
      <c r="J1269" s="25"/>
      <c r="K1269" s="25"/>
      <c r="L1269" s="25"/>
      <c r="M1269" s="25"/>
      <c r="N1269" s="25"/>
      <c r="O1269" s="25"/>
    </row>
    <row r="1270" spans="1:15" outlineLevel="2">
      <c r="A1270" s="71">
        <v>1231</v>
      </c>
      <c r="B1270" s="71">
        <v>11003</v>
      </c>
      <c r="C1270" s="332" t="s">
        <v>1317</v>
      </c>
      <c r="D1270" s="25"/>
      <c r="E1270" s="25"/>
      <c r="F1270" s="185"/>
      <c r="G1270" s="186"/>
      <c r="H1270" s="186"/>
      <c r="I1270" s="25"/>
      <c r="J1270" s="25"/>
      <c r="K1270" s="25"/>
      <c r="L1270" s="25"/>
      <c r="M1270" s="25"/>
      <c r="N1270" s="25"/>
      <c r="O1270" s="25"/>
    </row>
    <row r="1271" spans="1:15" outlineLevel="2">
      <c r="A1271" s="71">
        <v>1231</v>
      </c>
      <c r="B1271" s="71">
        <v>31001</v>
      </c>
      <c r="C1271" s="332" t="s">
        <v>1318</v>
      </c>
      <c r="D1271" s="25"/>
      <c r="E1271" s="25"/>
      <c r="F1271" s="185"/>
      <c r="G1271" s="186"/>
      <c r="H1271" s="186"/>
      <c r="I1271" s="25"/>
      <c r="J1271" s="25"/>
      <c r="K1271" s="25"/>
      <c r="L1271" s="25"/>
      <c r="M1271" s="25"/>
      <c r="N1271" s="25"/>
      <c r="O1271" s="25"/>
    </row>
    <row r="1272" spans="1:15" ht="27" outlineLevel="2">
      <c r="A1272" s="71">
        <v>1231</v>
      </c>
      <c r="B1272" s="71">
        <v>31003</v>
      </c>
      <c r="C1272" s="332" t="s">
        <v>1319</v>
      </c>
      <c r="D1272" s="25"/>
      <c r="E1272" s="25"/>
      <c r="F1272" s="185"/>
      <c r="G1272" s="186"/>
      <c r="H1272" s="186"/>
      <c r="I1272" s="25"/>
      <c r="J1272" s="25"/>
      <c r="K1272" s="25"/>
      <c r="L1272" s="25"/>
      <c r="M1272" s="25"/>
      <c r="N1272" s="25"/>
      <c r="O1272" s="25"/>
    </row>
    <row r="1273" spans="1:15">
      <c r="A1273" s="26" t="s">
        <v>0</v>
      </c>
      <c r="B1273" s="23"/>
      <c r="C1273" s="342" t="s">
        <v>1320</v>
      </c>
      <c r="D1273" s="27">
        <f>D1274</f>
        <v>0</v>
      </c>
      <c r="E1273" s="27">
        <f>E1274</f>
        <v>0</v>
      </c>
      <c r="F1273" s="187">
        <f t="shared" ref="F1273:H1273" si="294">F1274</f>
        <v>0</v>
      </c>
      <c r="G1273" s="187">
        <f t="shared" si="294"/>
        <v>0</v>
      </c>
      <c r="H1273" s="187">
        <f t="shared" si="294"/>
        <v>0</v>
      </c>
      <c r="I1273" s="27">
        <f t="shared" ref="I1273:L1273" si="295">I1274</f>
        <v>0</v>
      </c>
      <c r="J1273" s="27">
        <f t="shared" si="295"/>
        <v>0</v>
      </c>
      <c r="K1273" s="27">
        <f t="shared" si="295"/>
        <v>0</v>
      </c>
      <c r="L1273" s="27">
        <f t="shared" si="295"/>
        <v>0</v>
      </c>
      <c r="M1273" s="27"/>
      <c r="N1273" s="27"/>
      <c r="O1273" s="27"/>
    </row>
    <row r="1274" spans="1:15" outlineLevel="1">
      <c r="A1274" s="19">
        <v>1002</v>
      </c>
      <c r="B1274" s="23"/>
      <c r="C1274" s="341" t="s">
        <v>1321</v>
      </c>
      <c r="D1274" s="21">
        <f>SUM(D1275:D1276)</f>
        <v>0</v>
      </c>
      <c r="E1274" s="21">
        <f>SUM(E1275:E1276)</f>
        <v>0</v>
      </c>
      <c r="F1274" s="184">
        <f t="shared" ref="F1274:H1274" si="296">SUM(F1275:F1276)</f>
        <v>0</v>
      </c>
      <c r="G1274" s="184">
        <f t="shared" si="296"/>
        <v>0</v>
      </c>
      <c r="H1274" s="184">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c r="A1275" s="71">
        <v>1002</v>
      </c>
      <c r="B1275" s="71">
        <v>11001</v>
      </c>
      <c r="C1275" s="332" t="s">
        <v>1322</v>
      </c>
      <c r="D1275" s="74"/>
      <c r="E1275" s="74"/>
      <c r="F1275" s="185"/>
      <c r="G1275" s="186"/>
      <c r="H1275" s="186"/>
      <c r="I1275" s="25"/>
      <c r="J1275" s="25"/>
      <c r="K1275" s="25"/>
      <c r="L1275" s="25"/>
      <c r="M1275" s="25"/>
      <c r="N1275" s="25"/>
      <c r="O1275" s="25"/>
    </row>
    <row r="1276" spans="1:15" ht="27" outlineLevel="2">
      <c r="A1276" s="71">
        <v>1002</v>
      </c>
      <c r="B1276" s="71">
        <v>31001</v>
      </c>
      <c r="C1276" s="332" t="s">
        <v>1323</v>
      </c>
      <c r="D1276" s="74"/>
      <c r="E1276" s="74"/>
      <c r="F1276" s="185"/>
      <c r="G1276" s="186"/>
      <c r="H1276" s="186"/>
      <c r="I1276" s="25"/>
      <c r="J1276" s="25"/>
      <c r="K1276" s="25"/>
      <c r="L1276" s="25"/>
      <c r="M1276" s="25"/>
      <c r="N1276" s="25"/>
      <c r="O1276" s="25"/>
    </row>
    <row r="1277" spans="1:15">
      <c r="A1277" s="26" t="s">
        <v>0</v>
      </c>
      <c r="B1277" s="23"/>
      <c r="C1277" s="342" t="s">
        <v>1324</v>
      </c>
      <c r="D1277" s="27">
        <f>D1278</f>
        <v>0</v>
      </c>
      <c r="E1277" s="27">
        <f>E1278</f>
        <v>0</v>
      </c>
      <c r="F1277" s="187">
        <f t="shared" ref="F1277:H1277" si="299">F1278</f>
        <v>0</v>
      </c>
      <c r="G1277" s="187">
        <f t="shared" si="299"/>
        <v>0</v>
      </c>
      <c r="H1277" s="187">
        <f t="shared" si="299"/>
        <v>0</v>
      </c>
      <c r="I1277" s="27">
        <f t="shared" ref="I1277:L1277" si="300">I1278</f>
        <v>0</v>
      </c>
      <c r="J1277" s="27">
        <f t="shared" si="300"/>
        <v>0</v>
      </c>
      <c r="K1277" s="27">
        <f t="shared" si="300"/>
        <v>0</v>
      </c>
      <c r="L1277" s="27">
        <f t="shared" si="300"/>
        <v>0</v>
      </c>
      <c r="M1277" s="27"/>
      <c r="N1277" s="27"/>
      <c r="O1277" s="27"/>
    </row>
    <row r="1278" spans="1:15" outlineLevel="1">
      <c r="A1278" s="19">
        <v>1009</v>
      </c>
      <c r="B1278" s="23"/>
      <c r="C1278" s="341" t="s">
        <v>1325</v>
      </c>
      <c r="D1278" s="21">
        <f>SUM(D1279:D1279)</f>
        <v>0</v>
      </c>
      <c r="E1278" s="21">
        <f>SUM(E1279:E1279)</f>
        <v>0</v>
      </c>
      <c r="F1278" s="184">
        <f t="shared" ref="F1278:H1278" si="301">SUM(F1279:F1279)</f>
        <v>0</v>
      </c>
      <c r="G1278" s="184">
        <f t="shared" si="301"/>
        <v>0</v>
      </c>
      <c r="H1278" s="184">
        <f t="shared" si="301"/>
        <v>0</v>
      </c>
      <c r="I1278" s="21">
        <f>SUM(I1279:I1279)</f>
        <v>0</v>
      </c>
      <c r="J1278" s="21">
        <f>SUM(J1279:J1279)</f>
        <v>0</v>
      </c>
      <c r="K1278" s="21">
        <f>SUM(K1279:K1279)</f>
        <v>0</v>
      </c>
      <c r="L1278" s="21">
        <f>SUM(L1279:L1279)</f>
        <v>0</v>
      </c>
      <c r="M1278" s="21"/>
      <c r="N1278" s="21"/>
      <c r="O1278" s="21"/>
    </row>
    <row r="1279" spans="1:15" ht="27" outlineLevel="2">
      <c r="A1279" s="71">
        <v>1009</v>
      </c>
      <c r="B1279" s="71">
        <v>11001</v>
      </c>
      <c r="C1279" s="332" t="s">
        <v>1326</v>
      </c>
      <c r="D1279" s="74"/>
      <c r="E1279" s="74"/>
      <c r="F1279" s="185"/>
      <c r="G1279" s="186"/>
      <c r="H1279" s="186"/>
      <c r="I1279" s="25"/>
      <c r="J1279" s="25"/>
      <c r="K1279" s="25"/>
      <c r="L1279" s="25"/>
      <c r="M1279" s="25"/>
      <c r="N1279" s="25"/>
      <c r="O1279" s="25"/>
    </row>
    <row r="1280" spans="1:15">
      <c r="A1280" s="26" t="s">
        <v>0</v>
      </c>
      <c r="B1280" s="23"/>
      <c r="C1280" s="342" t="s">
        <v>1327</v>
      </c>
      <c r="D1280" s="27">
        <f>D1281+D1284</f>
        <v>0</v>
      </c>
      <c r="E1280" s="27">
        <f>E1281+E1284</f>
        <v>0</v>
      </c>
      <c r="F1280" s="187">
        <f t="shared" ref="F1280:H1280" si="302">F1281+F1284</f>
        <v>0</v>
      </c>
      <c r="G1280" s="187">
        <f t="shared" si="302"/>
        <v>0</v>
      </c>
      <c r="H1280" s="187">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c r="A1281" s="19">
        <v>1010</v>
      </c>
      <c r="B1281" s="23"/>
      <c r="C1281" s="341" t="s">
        <v>1328</v>
      </c>
      <c r="D1281" s="21">
        <f>SUM(D1282:D1283)</f>
        <v>0</v>
      </c>
      <c r="E1281" s="21">
        <f>SUM(E1282:E1283)</f>
        <v>0</v>
      </c>
      <c r="F1281" s="184">
        <f t="shared" ref="F1281:H1281" si="305">SUM(F1282:F1283)</f>
        <v>0</v>
      </c>
      <c r="G1281" s="184">
        <f t="shared" si="305"/>
        <v>0</v>
      </c>
      <c r="H1281" s="184">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c r="A1282" s="71">
        <v>1010</v>
      </c>
      <c r="B1282" s="71">
        <v>11001</v>
      </c>
      <c r="C1282" s="332" t="s">
        <v>1329</v>
      </c>
      <c r="D1282" s="74"/>
      <c r="E1282" s="74"/>
      <c r="F1282" s="185"/>
      <c r="G1282" s="186"/>
      <c r="H1282" s="186"/>
      <c r="I1282" s="25"/>
      <c r="J1282" s="25"/>
      <c r="K1282" s="25"/>
      <c r="L1282" s="25"/>
      <c r="M1282" s="25"/>
      <c r="N1282" s="25"/>
      <c r="O1282" s="25"/>
    </row>
    <row r="1283" spans="1:15" ht="27" outlineLevel="2">
      <c r="A1283" s="71">
        <v>1010</v>
      </c>
      <c r="B1283" s="71">
        <v>31001</v>
      </c>
      <c r="C1283" s="332" t="s">
        <v>1330</v>
      </c>
      <c r="D1283" s="25"/>
      <c r="E1283" s="25"/>
      <c r="F1283" s="185"/>
      <c r="G1283" s="186"/>
      <c r="H1283" s="186"/>
      <c r="I1283" s="25"/>
      <c r="J1283" s="25"/>
      <c r="K1283" s="25"/>
      <c r="L1283" s="25"/>
      <c r="M1283" s="25"/>
      <c r="N1283" s="25"/>
      <c r="O1283" s="25"/>
    </row>
    <row r="1284" spans="1:15" outlineLevel="1">
      <c r="A1284" s="72">
        <v>9999</v>
      </c>
      <c r="B1284" s="71"/>
      <c r="C1284" s="332" t="s">
        <v>104</v>
      </c>
      <c r="D1284" s="25"/>
      <c r="E1284" s="25"/>
      <c r="F1284" s="185"/>
      <c r="G1284" s="186"/>
      <c r="H1284" s="186"/>
      <c r="I1284" s="25"/>
      <c r="J1284" s="25"/>
      <c r="K1284" s="25"/>
      <c r="L1284" s="25"/>
      <c r="M1284" s="25"/>
      <c r="N1284" s="25"/>
      <c r="O1284" s="25"/>
    </row>
    <row r="1285" spans="1:15">
      <c r="A1285" s="26" t="s">
        <v>0</v>
      </c>
      <c r="B1285" s="23"/>
      <c r="C1285" s="342" t="s">
        <v>1331</v>
      </c>
      <c r="D1285" s="27">
        <f>D1286+D1289</f>
        <v>0</v>
      </c>
      <c r="E1285" s="27">
        <f>E1286+E1289</f>
        <v>0</v>
      </c>
      <c r="F1285" s="187">
        <f t="shared" ref="F1285:H1285" si="308">F1286+F1289</f>
        <v>0</v>
      </c>
      <c r="G1285" s="187">
        <f t="shared" si="308"/>
        <v>0</v>
      </c>
      <c r="H1285" s="187">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c r="A1286" s="19">
        <v>1025</v>
      </c>
      <c r="B1286" s="23"/>
      <c r="C1286" s="341" t="s">
        <v>1332</v>
      </c>
      <c r="D1286" s="21">
        <f>SUM(D1287:D1288)</f>
        <v>0</v>
      </c>
      <c r="E1286" s="21">
        <f>SUM(E1287:E1288)</f>
        <v>0</v>
      </c>
      <c r="F1286" s="184">
        <f t="shared" ref="F1286:H1286" si="311">SUM(F1287:F1288)</f>
        <v>0</v>
      </c>
      <c r="G1286" s="184">
        <f t="shared" si="311"/>
        <v>0</v>
      </c>
      <c r="H1286" s="184">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c r="A1287" s="71">
        <v>1025</v>
      </c>
      <c r="B1287" s="71">
        <v>11001</v>
      </c>
      <c r="C1287" s="332" t="s">
        <v>1333</v>
      </c>
      <c r="D1287" s="74"/>
      <c r="E1287" s="74"/>
      <c r="F1287" s="185"/>
      <c r="G1287" s="186"/>
      <c r="H1287" s="186"/>
      <c r="I1287" s="25"/>
      <c r="J1287" s="25"/>
      <c r="K1287" s="25"/>
      <c r="L1287" s="25"/>
      <c r="M1287" s="25"/>
      <c r="N1287" s="25"/>
      <c r="O1287" s="25"/>
    </row>
    <row r="1288" spans="1:15" ht="27" outlineLevel="2">
      <c r="A1288" s="71">
        <v>1025</v>
      </c>
      <c r="B1288" s="71">
        <v>31001</v>
      </c>
      <c r="C1288" s="332" t="s">
        <v>1334</v>
      </c>
      <c r="D1288" s="25"/>
      <c r="E1288" s="25"/>
      <c r="F1288" s="185"/>
      <c r="G1288" s="186"/>
      <c r="H1288" s="186"/>
      <c r="I1288" s="25"/>
      <c r="J1288" s="25"/>
      <c r="K1288" s="25"/>
      <c r="L1288" s="25"/>
      <c r="M1288" s="25"/>
      <c r="N1288" s="25"/>
      <c r="O1288" s="25"/>
    </row>
    <row r="1289" spans="1:15" outlineLevel="1">
      <c r="A1289" s="72">
        <v>9999</v>
      </c>
      <c r="B1289" s="71"/>
      <c r="C1289" s="353" t="s">
        <v>104</v>
      </c>
      <c r="D1289" s="74"/>
      <c r="E1289" s="74"/>
      <c r="F1289" s="185"/>
      <c r="G1289" s="186"/>
      <c r="H1289" s="186"/>
      <c r="I1289" s="25"/>
      <c r="J1289" s="25"/>
      <c r="K1289" s="25"/>
      <c r="L1289" s="25"/>
      <c r="M1289" s="25"/>
      <c r="N1289" s="25"/>
      <c r="O1289" s="25"/>
    </row>
    <row r="1290" spans="1:15">
      <c r="A1290" s="26" t="s">
        <v>0</v>
      </c>
      <c r="B1290" s="23"/>
      <c r="C1290" s="342" t="s">
        <v>1335</v>
      </c>
      <c r="D1290" s="27">
        <f>D1291</f>
        <v>0</v>
      </c>
      <c r="E1290" s="27">
        <f t="shared" ref="E1290:L1290" si="314">E1291</f>
        <v>0</v>
      </c>
      <c r="F1290" s="187">
        <f t="shared" si="314"/>
        <v>0</v>
      </c>
      <c r="G1290" s="187">
        <f t="shared" si="314"/>
        <v>0</v>
      </c>
      <c r="H1290" s="187">
        <f t="shared" si="314"/>
        <v>0</v>
      </c>
      <c r="I1290" s="27">
        <f t="shared" si="314"/>
        <v>0</v>
      </c>
      <c r="J1290" s="27">
        <f t="shared" si="314"/>
        <v>0</v>
      </c>
      <c r="K1290" s="27">
        <f t="shared" si="314"/>
        <v>0</v>
      </c>
      <c r="L1290" s="27">
        <f t="shared" si="314"/>
        <v>0</v>
      </c>
      <c r="M1290" s="27"/>
      <c r="N1290" s="27"/>
      <c r="O1290" s="27"/>
    </row>
    <row r="1291" spans="1:15" outlineLevel="1">
      <c r="A1291" s="19">
        <v>1030</v>
      </c>
      <c r="B1291" s="23"/>
      <c r="C1291" s="341" t="s">
        <v>1336</v>
      </c>
      <c r="D1291" s="21">
        <f>SUM(D1292:D1293)</f>
        <v>0</v>
      </c>
      <c r="E1291" s="21">
        <f>SUM(E1292:E1293)</f>
        <v>0</v>
      </c>
      <c r="F1291" s="184">
        <f t="shared" ref="F1291:H1291" si="315">SUM(F1292:F1293)</f>
        <v>0</v>
      </c>
      <c r="G1291" s="184">
        <f t="shared" si="315"/>
        <v>0</v>
      </c>
      <c r="H1291" s="184">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c r="A1292" s="71">
        <v>1030</v>
      </c>
      <c r="B1292" s="71">
        <v>11001</v>
      </c>
      <c r="C1292" s="332" t="s">
        <v>1337</v>
      </c>
      <c r="D1292" s="74"/>
      <c r="E1292" s="74"/>
      <c r="F1292" s="185"/>
      <c r="G1292" s="186"/>
      <c r="H1292" s="186"/>
      <c r="I1292" s="25"/>
      <c r="J1292" s="25"/>
      <c r="K1292" s="25"/>
      <c r="L1292" s="25"/>
      <c r="M1292" s="25"/>
      <c r="N1292" s="25"/>
      <c r="O1292" s="25"/>
    </row>
    <row r="1293" spans="1:15" outlineLevel="2">
      <c r="A1293" s="71">
        <v>1030</v>
      </c>
      <c r="B1293" s="71">
        <v>31001</v>
      </c>
      <c r="C1293" s="332" t="s">
        <v>1338</v>
      </c>
      <c r="D1293" s="74"/>
      <c r="E1293" s="74"/>
      <c r="F1293" s="185"/>
      <c r="G1293" s="186"/>
      <c r="H1293" s="186"/>
      <c r="I1293" s="25"/>
      <c r="J1293" s="25"/>
      <c r="K1293" s="25"/>
      <c r="L1293" s="25"/>
      <c r="M1293" s="25"/>
      <c r="N1293" s="25"/>
      <c r="O1293" s="25"/>
    </row>
    <row r="1294" spans="1:15">
      <c r="A1294" s="26" t="s">
        <v>0</v>
      </c>
      <c r="B1294" s="23"/>
      <c r="C1294" s="342" t="s">
        <v>1339</v>
      </c>
      <c r="D1294" s="27">
        <f>D1295+D1298</f>
        <v>0</v>
      </c>
      <c r="E1294" s="27">
        <f>E1295+E1298</f>
        <v>0</v>
      </c>
      <c r="F1294" s="187">
        <f t="shared" ref="F1294:H1294" si="318">F1295+F1298</f>
        <v>0</v>
      </c>
      <c r="G1294" s="187">
        <f t="shared" si="318"/>
        <v>0</v>
      </c>
      <c r="H1294" s="187">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c r="A1295" s="19">
        <v>1037</v>
      </c>
      <c r="B1295" s="23"/>
      <c r="C1295" s="341" t="s">
        <v>1340</v>
      </c>
      <c r="D1295" s="21">
        <f>SUM(D1296:D1297)</f>
        <v>0</v>
      </c>
      <c r="E1295" s="21">
        <f>SUM(E1296:E1297)</f>
        <v>0</v>
      </c>
      <c r="F1295" s="184">
        <f t="shared" ref="F1295:H1295" si="321">SUM(F1296:F1297)</f>
        <v>0</v>
      </c>
      <c r="G1295" s="184">
        <f t="shared" si="321"/>
        <v>0</v>
      </c>
      <c r="H1295" s="184">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c r="A1296" s="71">
        <v>1037</v>
      </c>
      <c r="B1296" s="71">
        <v>11001</v>
      </c>
      <c r="C1296" s="332" t="s">
        <v>1341</v>
      </c>
      <c r="D1296" s="74"/>
      <c r="E1296" s="74"/>
      <c r="F1296" s="185"/>
      <c r="G1296" s="186"/>
      <c r="H1296" s="186"/>
      <c r="I1296" s="25"/>
      <c r="J1296" s="25"/>
      <c r="K1296" s="25"/>
      <c r="L1296" s="25"/>
      <c r="M1296" s="25"/>
      <c r="N1296" s="25"/>
      <c r="O1296" s="25"/>
    </row>
    <row r="1297" spans="1:15" ht="27" outlineLevel="2">
      <c r="A1297" s="71">
        <v>1037</v>
      </c>
      <c r="B1297" s="71">
        <v>31001</v>
      </c>
      <c r="C1297" s="332" t="s">
        <v>1342</v>
      </c>
      <c r="D1297" s="25"/>
      <c r="E1297" s="25"/>
      <c r="F1297" s="185"/>
      <c r="G1297" s="186"/>
      <c r="H1297" s="186"/>
      <c r="I1297" s="25"/>
      <c r="J1297" s="25"/>
      <c r="K1297" s="25"/>
      <c r="L1297" s="25"/>
      <c r="M1297" s="25"/>
      <c r="N1297" s="25"/>
      <c r="O1297" s="25"/>
    </row>
    <row r="1298" spans="1:15" outlineLevel="1">
      <c r="A1298" s="72">
        <v>9999</v>
      </c>
      <c r="B1298" s="71"/>
      <c r="C1298" s="332" t="s">
        <v>104</v>
      </c>
      <c r="D1298" s="25"/>
      <c r="E1298" s="25"/>
      <c r="F1298" s="185"/>
      <c r="G1298" s="186"/>
      <c r="H1298" s="186"/>
      <c r="I1298" s="25"/>
      <c r="J1298" s="25"/>
      <c r="K1298" s="25"/>
      <c r="L1298" s="25"/>
      <c r="M1298" s="25"/>
      <c r="N1298" s="25"/>
      <c r="O1298" s="25"/>
    </row>
    <row r="1299" spans="1:15">
      <c r="A1299" s="26" t="s">
        <v>0</v>
      </c>
      <c r="B1299" s="23"/>
      <c r="C1299" s="342" t="s">
        <v>1343</v>
      </c>
      <c r="D1299" s="27">
        <f>D1300+D1303</f>
        <v>0</v>
      </c>
      <c r="E1299" s="27">
        <f>E1300+E1303</f>
        <v>0</v>
      </c>
      <c r="F1299" s="187">
        <f t="shared" ref="F1299:H1299" si="324">F1300+F1303</f>
        <v>0</v>
      </c>
      <c r="G1299" s="187">
        <f t="shared" si="324"/>
        <v>0</v>
      </c>
      <c r="H1299" s="187">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c r="A1300" s="19">
        <v>1039</v>
      </c>
      <c r="B1300" s="23"/>
      <c r="C1300" s="341" t="s">
        <v>1344</v>
      </c>
      <c r="D1300" s="21">
        <f>SUM(D1301:D1302)</f>
        <v>0</v>
      </c>
      <c r="E1300" s="21">
        <f>SUM(E1301:E1302)</f>
        <v>0</v>
      </c>
      <c r="F1300" s="184">
        <f t="shared" ref="F1300:H1300" si="327">SUM(F1301:F1302)</f>
        <v>0</v>
      </c>
      <c r="G1300" s="184">
        <f t="shared" si="327"/>
        <v>0</v>
      </c>
      <c r="H1300" s="184">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c r="A1301" s="71">
        <v>1039</v>
      </c>
      <c r="B1301" s="71">
        <v>11001</v>
      </c>
      <c r="C1301" s="332" t="s">
        <v>1345</v>
      </c>
      <c r="D1301" s="74"/>
      <c r="E1301" s="74"/>
      <c r="F1301" s="185"/>
      <c r="G1301" s="186"/>
      <c r="H1301" s="186"/>
      <c r="I1301" s="25"/>
      <c r="J1301" s="25"/>
      <c r="K1301" s="25"/>
      <c r="L1301" s="25"/>
      <c r="M1301" s="25"/>
      <c r="N1301" s="25"/>
      <c r="O1301" s="25"/>
    </row>
    <row r="1302" spans="1:15" outlineLevel="2">
      <c r="A1302" s="71">
        <v>1039</v>
      </c>
      <c r="B1302" s="71">
        <v>31001</v>
      </c>
      <c r="C1302" s="332" t="s">
        <v>1346</v>
      </c>
      <c r="D1302" s="74"/>
      <c r="E1302" s="74"/>
      <c r="F1302" s="185"/>
      <c r="G1302" s="186"/>
      <c r="H1302" s="186"/>
      <c r="I1302" s="25"/>
      <c r="J1302" s="25"/>
      <c r="K1302" s="25"/>
      <c r="L1302" s="25"/>
      <c r="M1302" s="25"/>
      <c r="N1302" s="25"/>
      <c r="O1302" s="25"/>
    </row>
    <row r="1303" spans="1:15" outlineLevel="1">
      <c r="A1303" s="72">
        <v>9999</v>
      </c>
      <c r="B1303" s="71"/>
      <c r="C1303" s="353" t="s">
        <v>104</v>
      </c>
      <c r="D1303" s="74"/>
      <c r="E1303" s="74"/>
      <c r="F1303" s="185"/>
      <c r="G1303" s="186"/>
      <c r="H1303" s="186"/>
      <c r="I1303" s="25"/>
      <c r="J1303" s="25"/>
      <c r="K1303" s="25"/>
      <c r="L1303" s="25"/>
      <c r="M1303" s="25"/>
      <c r="N1303" s="25"/>
      <c r="O1303" s="25"/>
    </row>
    <row r="1304" spans="1:15">
      <c r="A1304" s="26" t="s">
        <v>0</v>
      </c>
      <c r="B1304" s="23"/>
      <c r="C1304" s="342" t="s">
        <v>1347</v>
      </c>
      <c r="D1304" s="27">
        <f>D1305+D1308</f>
        <v>0</v>
      </c>
      <c r="E1304" s="27">
        <f>E1305+E1308</f>
        <v>0</v>
      </c>
      <c r="F1304" s="187">
        <f t="shared" ref="F1304:H1304" si="330">F1305+F1308</f>
        <v>0</v>
      </c>
      <c r="G1304" s="187">
        <f t="shared" si="330"/>
        <v>0</v>
      </c>
      <c r="H1304" s="187">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c r="A1305" s="19">
        <v>1047</v>
      </c>
      <c r="B1305" s="23"/>
      <c r="C1305" s="341" t="s">
        <v>1348</v>
      </c>
      <c r="D1305" s="21">
        <f>SUM(D1306:D1307)</f>
        <v>0</v>
      </c>
      <c r="E1305" s="21">
        <f>SUM(E1306:E1307)</f>
        <v>0</v>
      </c>
      <c r="F1305" s="184">
        <f t="shared" ref="F1305:H1305" si="333">SUM(F1306:F1307)</f>
        <v>0</v>
      </c>
      <c r="G1305" s="184">
        <f t="shared" si="333"/>
        <v>0</v>
      </c>
      <c r="H1305" s="184">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c r="A1306" s="71">
        <v>1047</v>
      </c>
      <c r="B1306" s="71">
        <v>11001</v>
      </c>
      <c r="C1306" s="332" t="s">
        <v>1349</v>
      </c>
      <c r="D1306" s="74"/>
      <c r="E1306" s="74"/>
      <c r="F1306" s="185"/>
      <c r="G1306" s="186"/>
      <c r="H1306" s="186"/>
      <c r="I1306" s="25"/>
      <c r="J1306" s="25"/>
      <c r="K1306" s="25"/>
      <c r="L1306" s="25"/>
      <c r="M1306" s="25"/>
      <c r="N1306" s="25"/>
      <c r="O1306" s="25"/>
    </row>
    <row r="1307" spans="1:15" ht="27" outlineLevel="2">
      <c r="A1307" s="71">
        <v>1047</v>
      </c>
      <c r="B1307" s="71">
        <v>31001</v>
      </c>
      <c r="C1307" s="332" t="s">
        <v>1350</v>
      </c>
      <c r="D1307" s="74"/>
      <c r="E1307" s="74"/>
      <c r="F1307" s="185"/>
      <c r="G1307" s="186"/>
      <c r="H1307" s="186"/>
      <c r="I1307" s="25"/>
      <c r="J1307" s="25"/>
      <c r="K1307" s="25"/>
      <c r="L1307" s="25"/>
      <c r="M1307" s="25"/>
      <c r="N1307" s="25"/>
      <c r="O1307" s="25"/>
    </row>
    <row r="1308" spans="1:15" outlineLevel="1">
      <c r="A1308" s="72">
        <v>9999</v>
      </c>
      <c r="B1308" s="71"/>
      <c r="C1308" s="353" t="s">
        <v>104</v>
      </c>
      <c r="D1308" s="46"/>
      <c r="E1308" s="46"/>
      <c r="F1308" s="185"/>
      <c r="G1308" s="186"/>
      <c r="H1308" s="186"/>
      <c r="I1308" s="25"/>
      <c r="J1308" s="25"/>
      <c r="K1308" s="25"/>
      <c r="L1308" s="25"/>
      <c r="M1308" s="25"/>
      <c r="N1308" s="25"/>
      <c r="O1308" s="25"/>
    </row>
    <row r="1309" spans="1:15">
      <c r="A1309" s="26" t="s">
        <v>0</v>
      </c>
      <c r="B1309" s="23"/>
      <c r="C1309" s="342" t="s">
        <v>1351</v>
      </c>
      <c r="D1309" s="27">
        <f>D1310+D1313</f>
        <v>0</v>
      </c>
      <c r="E1309" s="27">
        <f>E1310+E1313</f>
        <v>0</v>
      </c>
      <c r="F1309" s="187">
        <f t="shared" ref="F1309:H1309" si="336">F1310+F1313</f>
        <v>0</v>
      </c>
      <c r="G1309" s="187">
        <f t="shared" si="336"/>
        <v>0</v>
      </c>
      <c r="H1309" s="187">
        <f t="shared" si="336"/>
        <v>0</v>
      </c>
      <c r="I1309" s="27">
        <f>I1310+I1313</f>
        <v>0</v>
      </c>
      <c r="J1309" s="27">
        <f>J1310+J1313</f>
        <v>0</v>
      </c>
      <c r="K1309" s="27">
        <f>K1310+K1313</f>
        <v>0</v>
      </c>
      <c r="L1309" s="27">
        <f>L1310+L1313</f>
        <v>0</v>
      </c>
      <c r="M1309" s="27"/>
      <c r="N1309" s="27"/>
      <c r="O1309" s="27"/>
    </row>
    <row r="1310" spans="1:15" outlineLevel="1">
      <c r="A1310" s="19">
        <v>1051</v>
      </c>
      <c r="B1310" s="23"/>
      <c r="C1310" s="341" t="s">
        <v>1352</v>
      </c>
      <c r="D1310" s="21">
        <f>SUM(D1311:D1312)</f>
        <v>0</v>
      </c>
      <c r="E1310" s="21">
        <f>SUM(E1311:E1312)</f>
        <v>0</v>
      </c>
      <c r="F1310" s="184">
        <f t="shared" ref="F1310:H1310" si="337">SUM(F1311:F1312)</f>
        <v>0</v>
      </c>
      <c r="G1310" s="184">
        <f t="shared" si="337"/>
        <v>0</v>
      </c>
      <c r="H1310" s="184">
        <f t="shared" si="337"/>
        <v>0</v>
      </c>
      <c r="I1310" s="21">
        <f>SUM(I1311:I1312)</f>
        <v>0</v>
      </c>
      <c r="J1310" s="21">
        <f>SUM(J1311:J1312)</f>
        <v>0</v>
      </c>
      <c r="K1310" s="21">
        <f>SUM(K1311:K1312)</f>
        <v>0</v>
      </c>
      <c r="L1310" s="21">
        <f>SUM(L1311:L1312)</f>
        <v>0</v>
      </c>
      <c r="M1310" s="21"/>
      <c r="N1310" s="21"/>
      <c r="O1310" s="21"/>
    </row>
    <row r="1311" spans="1:15" ht="27" outlineLevel="2">
      <c r="A1311" s="71">
        <v>1051</v>
      </c>
      <c r="B1311" s="71">
        <v>11001</v>
      </c>
      <c r="C1311" s="332" t="s">
        <v>1353</v>
      </c>
      <c r="D1311" s="74"/>
      <c r="E1311" s="74"/>
      <c r="F1311" s="185"/>
      <c r="G1311" s="186"/>
      <c r="H1311" s="186"/>
      <c r="I1311" s="25"/>
      <c r="J1311" s="25"/>
      <c r="K1311" s="25"/>
      <c r="L1311" s="25"/>
      <c r="M1311" s="25"/>
      <c r="N1311" s="25"/>
      <c r="O1311" s="25"/>
    </row>
    <row r="1312" spans="1:15" ht="27" outlineLevel="2">
      <c r="A1312" s="71">
        <v>1051</v>
      </c>
      <c r="B1312" s="71">
        <v>31001</v>
      </c>
      <c r="C1312" s="332" t="s">
        <v>1354</v>
      </c>
      <c r="D1312" s="74"/>
      <c r="E1312" s="74"/>
      <c r="F1312" s="185"/>
      <c r="G1312" s="186"/>
      <c r="H1312" s="186"/>
      <c r="I1312" s="25"/>
      <c r="J1312" s="25"/>
      <c r="K1312" s="25"/>
      <c r="L1312" s="25"/>
      <c r="M1312" s="25"/>
      <c r="N1312" s="25"/>
      <c r="O1312" s="25"/>
    </row>
    <row r="1313" spans="1:15" outlineLevel="1">
      <c r="A1313" s="72">
        <v>9999</v>
      </c>
      <c r="B1313" s="71"/>
      <c r="C1313" s="353" t="s">
        <v>104</v>
      </c>
      <c r="D1313" s="74"/>
      <c r="E1313" s="74"/>
      <c r="F1313" s="185"/>
      <c r="G1313" s="186"/>
      <c r="H1313" s="186"/>
      <c r="I1313" s="25"/>
      <c r="J1313" s="25"/>
      <c r="K1313" s="25"/>
      <c r="L1313" s="25"/>
      <c r="M1313" s="25"/>
      <c r="N1313" s="25"/>
      <c r="O1313" s="25"/>
    </row>
    <row r="1314" spans="1:15">
      <c r="A1314" s="26" t="s">
        <v>0</v>
      </c>
      <c r="B1314" s="23"/>
      <c r="C1314" s="342" t="s">
        <v>1355</v>
      </c>
      <c r="D1314" s="27">
        <f>D1315</f>
        <v>0</v>
      </c>
      <c r="E1314" s="27">
        <f t="shared" ref="E1314:L1314" si="338">E1315</f>
        <v>0</v>
      </c>
      <c r="F1314" s="187">
        <f t="shared" si="338"/>
        <v>0</v>
      </c>
      <c r="G1314" s="187">
        <f t="shared" si="338"/>
        <v>0</v>
      </c>
      <c r="H1314" s="187">
        <f t="shared" si="338"/>
        <v>0</v>
      </c>
      <c r="I1314" s="27">
        <f t="shared" si="338"/>
        <v>0</v>
      </c>
      <c r="J1314" s="27">
        <f t="shared" si="338"/>
        <v>0</v>
      </c>
      <c r="K1314" s="27">
        <f t="shared" si="338"/>
        <v>0</v>
      </c>
      <c r="L1314" s="27">
        <f t="shared" si="338"/>
        <v>0</v>
      </c>
      <c r="M1314" s="27"/>
      <c r="N1314" s="27"/>
      <c r="O1314" s="27"/>
    </row>
    <row r="1315" spans="1:15" outlineLevel="1">
      <c r="A1315" s="19">
        <v>1055</v>
      </c>
      <c r="B1315" s="23"/>
      <c r="C1315" s="341" t="s">
        <v>1356</v>
      </c>
      <c r="D1315" s="21">
        <f>SUM(D1316:D1317)</f>
        <v>0</v>
      </c>
      <c r="E1315" s="21">
        <f>SUM(E1316:E1317)</f>
        <v>0</v>
      </c>
      <c r="F1315" s="184">
        <f t="shared" ref="F1315:H1315" si="339">SUM(F1316:F1317)</f>
        <v>0</v>
      </c>
      <c r="G1315" s="184">
        <f t="shared" si="339"/>
        <v>0</v>
      </c>
      <c r="H1315" s="184">
        <f t="shared" si="339"/>
        <v>0</v>
      </c>
      <c r="I1315" s="21">
        <f>SUM(I1316:I1317)</f>
        <v>0</v>
      </c>
      <c r="J1315" s="21">
        <f>SUM(J1316:J1317)</f>
        <v>0</v>
      </c>
      <c r="K1315" s="21">
        <f>SUM(K1316:K1317)</f>
        <v>0</v>
      </c>
      <c r="L1315" s="21">
        <f>SUM(L1316:L1317)</f>
        <v>0</v>
      </c>
      <c r="M1315" s="21"/>
      <c r="N1315" s="21"/>
      <c r="O1315" s="21"/>
    </row>
    <row r="1316" spans="1:15" ht="27" outlineLevel="2">
      <c r="A1316" s="71">
        <v>1055</v>
      </c>
      <c r="B1316" s="71">
        <v>11001</v>
      </c>
      <c r="C1316" s="332" t="s">
        <v>1357</v>
      </c>
      <c r="D1316" s="73"/>
      <c r="E1316" s="73"/>
      <c r="F1316" s="185"/>
      <c r="G1316" s="186"/>
      <c r="H1316" s="186"/>
      <c r="I1316" s="25"/>
      <c r="J1316" s="25"/>
      <c r="K1316" s="25"/>
      <c r="L1316" s="25"/>
      <c r="M1316" s="25"/>
      <c r="N1316" s="25"/>
      <c r="O1316" s="25"/>
    </row>
    <row r="1317" spans="1:15" ht="27" outlineLevel="2">
      <c r="A1317" s="71">
        <v>1055</v>
      </c>
      <c r="B1317" s="71">
        <v>31001</v>
      </c>
      <c r="C1317" s="332" t="s">
        <v>1358</v>
      </c>
      <c r="D1317" s="73"/>
      <c r="E1317" s="73"/>
      <c r="F1317" s="185"/>
      <c r="G1317" s="186"/>
      <c r="H1317" s="186"/>
      <c r="I1317" s="25"/>
      <c r="J1317" s="25"/>
      <c r="K1317" s="25"/>
      <c r="L1317" s="25"/>
      <c r="M1317" s="25"/>
      <c r="N1317" s="25"/>
      <c r="O1317" s="25"/>
    </row>
    <row r="1318" spans="1:15">
      <c r="A1318" s="26" t="s">
        <v>0</v>
      </c>
      <c r="B1318" s="23"/>
      <c r="C1318" s="342" t="s">
        <v>1359</v>
      </c>
      <c r="D1318" s="27">
        <f>D1319+D1325+D1327</f>
        <v>0</v>
      </c>
      <c r="E1318" s="27">
        <f t="shared" ref="E1318:L1318" si="340">E1319+E1325+E1327</f>
        <v>0</v>
      </c>
      <c r="F1318" s="187">
        <f t="shared" si="340"/>
        <v>0</v>
      </c>
      <c r="G1318" s="187">
        <f t="shared" si="340"/>
        <v>0</v>
      </c>
      <c r="H1318" s="187">
        <f t="shared" si="340"/>
        <v>0</v>
      </c>
      <c r="I1318" s="27">
        <f t="shared" si="340"/>
        <v>0</v>
      </c>
      <c r="J1318" s="27">
        <f t="shared" si="340"/>
        <v>0</v>
      </c>
      <c r="K1318" s="27">
        <f t="shared" si="340"/>
        <v>0</v>
      </c>
      <c r="L1318" s="27">
        <f t="shared" si="340"/>
        <v>0</v>
      </c>
      <c r="M1318" s="27"/>
      <c r="N1318" s="27"/>
      <c r="O1318" s="27"/>
    </row>
    <row r="1319" spans="1:15" outlineLevel="1">
      <c r="A1319" s="19">
        <v>1139</v>
      </c>
      <c r="B1319" s="23"/>
      <c r="C1319" s="341" t="s">
        <v>1360</v>
      </c>
      <c r="D1319" s="22">
        <f t="shared" ref="D1319:K1319" si="341">SUM(D1320:D1324)</f>
        <v>0</v>
      </c>
      <c r="E1319" s="22">
        <f t="shared" si="341"/>
        <v>0</v>
      </c>
      <c r="F1319" s="226">
        <f t="shared" ref="F1319:H1319" si="342">SUM(F1320:F1324)</f>
        <v>0</v>
      </c>
      <c r="G1319" s="226">
        <f t="shared" si="342"/>
        <v>0</v>
      </c>
      <c r="H1319" s="226">
        <f t="shared" si="342"/>
        <v>0</v>
      </c>
      <c r="I1319" s="22">
        <f t="shared" si="341"/>
        <v>0</v>
      </c>
      <c r="J1319" s="22">
        <f t="shared" si="341"/>
        <v>0</v>
      </c>
      <c r="K1319" s="22">
        <f t="shared" si="341"/>
        <v>0</v>
      </c>
      <c r="L1319" s="22">
        <f t="shared" ref="L1319" si="343">SUM(L1320:L1324)</f>
        <v>0</v>
      </c>
      <c r="M1319" s="22"/>
      <c r="N1319" s="22"/>
      <c r="O1319" s="22"/>
    </row>
    <row r="1320" spans="1:15" outlineLevel="2">
      <c r="A1320" s="71">
        <v>1139</v>
      </c>
      <c r="B1320" s="71">
        <v>11001</v>
      </c>
      <c r="C1320" s="332" t="s">
        <v>1360</v>
      </c>
      <c r="D1320" s="25">
        <v>0</v>
      </c>
      <c r="E1320" s="25"/>
      <c r="F1320" s="185"/>
      <c r="G1320" s="186"/>
      <c r="H1320" s="186"/>
      <c r="I1320" s="25"/>
      <c r="J1320" s="25"/>
      <c r="K1320" s="25"/>
      <c r="L1320" s="25"/>
      <c r="M1320" s="25"/>
      <c r="N1320" s="25"/>
      <c r="O1320" s="25"/>
    </row>
    <row r="1321" spans="1:15" outlineLevel="2">
      <c r="A1321" s="71">
        <v>1139</v>
      </c>
      <c r="B1321" s="71">
        <v>11001</v>
      </c>
      <c r="C1321" s="332" t="s">
        <v>1361</v>
      </c>
      <c r="D1321" s="25">
        <v>0</v>
      </c>
      <c r="E1321" s="25"/>
      <c r="F1321" s="185"/>
      <c r="G1321" s="186"/>
      <c r="H1321" s="186"/>
      <c r="I1321" s="25"/>
      <c r="J1321" s="25"/>
      <c r="K1321" s="25"/>
      <c r="L1321" s="25"/>
      <c r="M1321" s="25"/>
      <c r="N1321" s="25"/>
      <c r="O1321" s="25"/>
    </row>
    <row r="1322" spans="1:15" outlineLevel="2">
      <c r="A1322" s="71">
        <v>1139</v>
      </c>
      <c r="B1322" s="71">
        <v>11001</v>
      </c>
      <c r="C1322" s="332" t="s">
        <v>1362</v>
      </c>
      <c r="D1322" s="25"/>
      <c r="E1322" s="25"/>
      <c r="F1322" s="185"/>
      <c r="G1322" s="186"/>
      <c r="H1322" s="186"/>
      <c r="I1322" s="25"/>
      <c r="J1322" s="25"/>
      <c r="K1322" s="25"/>
      <c r="L1322" s="25"/>
      <c r="M1322" s="25"/>
      <c r="N1322" s="25"/>
      <c r="O1322" s="25"/>
    </row>
    <row r="1323" spans="1:15" ht="40.5" outlineLevel="2">
      <c r="A1323" s="71">
        <v>1139</v>
      </c>
      <c r="B1323" s="71">
        <v>11001</v>
      </c>
      <c r="C1323" s="332" t="s">
        <v>1363</v>
      </c>
      <c r="D1323" s="25"/>
      <c r="E1323" s="25"/>
      <c r="F1323" s="185"/>
      <c r="G1323" s="185"/>
      <c r="H1323" s="185"/>
      <c r="I1323" s="25"/>
      <c r="J1323" s="25"/>
      <c r="K1323" s="25"/>
      <c r="L1323" s="25"/>
      <c r="M1323" s="25"/>
      <c r="N1323" s="25"/>
      <c r="O1323" s="25"/>
    </row>
    <row r="1324" spans="1:15" outlineLevel="2">
      <c r="A1324" s="71">
        <v>1139</v>
      </c>
      <c r="B1324" s="71">
        <v>11002</v>
      </c>
      <c r="C1324" s="332" t="s">
        <v>1364</v>
      </c>
      <c r="D1324" s="25">
        <v>0</v>
      </c>
      <c r="E1324" s="25"/>
      <c r="F1324" s="185"/>
      <c r="G1324" s="186"/>
      <c r="H1324" s="186"/>
      <c r="I1324" s="25"/>
      <c r="J1324" s="25"/>
      <c r="K1324" s="25"/>
      <c r="L1324" s="25"/>
      <c r="M1324" s="25"/>
      <c r="N1324" s="25"/>
      <c r="O1324" s="25"/>
    </row>
    <row r="1325" spans="1:15" ht="27" outlineLevel="1">
      <c r="A1325" s="19">
        <v>1185</v>
      </c>
      <c r="B1325" s="23"/>
      <c r="C1325" s="341" t="s">
        <v>1365</v>
      </c>
      <c r="D1325" s="21">
        <f>SUM(D1326:D1326)</f>
        <v>0</v>
      </c>
      <c r="E1325" s="21">
        <f>SUM(E1326:E1326)</f>
        <v>0</v>
      </c>
      <c r="F1325" s="184">
        <f t="shared" ref="F1325:H1325" si="344">SUM(F1326:F1326)</f>
        <v>0</v>
      </c>
      <c r="G1325" s="184">
        <f t="shared" si="344"/>
        <v>0</v>
      </c>
      <c r="H1325" s="184">
        <f t="shared" si="344"/>
        <v>0</v>
      </c>
      <c r="I1325" s="21">
        <f>SUM(I1326:I1326)</f>
        <v>0</v>
      </c>
      <c r="J1325" s="21">
        <f>SUM(J1326:J1326)</f>
        <v>0</v>
      </c>
      <c r="K1325" s="21">
        <f>SUM(K1326:K1326)</f>
        <v>0</v>
      </c>
      <c r="L1325" s="21">
        <f>SUM(L1326:L1326)</f>
        <v>0</v>
      </c>
      <c r="M1325" s="21"/>
      <c r="N1325" s="21"/>
      <c r="O1325" s="21"/>
    </row>
    <row r="1326" spans="1:15" outlineLevel="2">
      <c r="A1326" s="71">
        <v>1185</v>
      </c>
      <c r="B1326" s="71">
        <v>11001</v>
      </c>
      <c r="C1326" s="332" t="s">
        <v>1366</v>
      </c>
      <c r="D1326" s="25">
        <v>0</v>
      </c>
      <c r="E1326" s="25"/>
      <c r="F1326" s="186"/>
      <c r="G1326" s="186"/>
      <c r="H1326" s="186"/>
      <c r="I1326" s="25"/>
      <c r="J1326" s="25"/>
      <c r="K1326" s="25"/>
      <c r="L1326" s="25"/>
      <c r="M1326" s="25"/>
      <c r="N1326" s="25"/>
      <c r="O1326" s="25"/>
    </row>
    <row r="1327" spans="1:15" ht="40.5" outlineLevel="1">
      <c r="A1327" s="19">
        <v>1195</v>
      </c>
      <c r="B1327" s="23"/>
      <c r="C1327" s="341" t="s">
        <v>1367</v>
      </c>
      <c r="D1327" s="21">
        <f>SUM(D1328)</f>
        <v>0</v>
      </c>
      <c r="E1327" s="21">
        <f>SUM(E1328)</f>
        <v>0</v>
      </c>
      <c r="F1327" s="184">
        <f t="shared" ref="F1327:H1327" si="345">SUM(F1328)</f>
        <v>0</v>
      </c>
      <c r="G1327" s="184">
        <f t="shared" si="345"/>
        <v>0</v>
      </c>
      <c r="H1327" s="184">
        <f t="shared" si="345"/>
        <v>0</v>
      </c>
      <c r="I1327" s="21">
        <f t="shared" ref="I1327:L1327" si="346">SUM(I1328)</f>
        <v>0</v>
      </c>
      <c r="J1327" s="21">
        <f t="shared" si="346"/>
        <v>0</v>
      </c>
      <c r="K1327" s="21">
        <f t="shared" si="346"/>
        <v>0</v>
      </c>
      <c r="L1327" s="21">
        <f t="shared" si="346"/>
        <v>0</v>
      </c>
      <c r="M1327" s="21"/>
      <c r="N1327" s="21"/>
      <c r="O1327" s="21"/>
    </row>
    <row r="1328" spans="1:15" ht="54" outlineLevel="2">
      <c r="A1328" s="71">
        <v>1195</v>
      </c>
      <c r="B1328" s="71">
        <v>11001</v>
      </c>
      <c r="C1328" s="332" t="s">
        <v>1368</v>
      </c>
      <c r="D1328" s="25">
        <v>0</v>
      </c>
      <c r="E1328" s="25"/>
      <c r="F1328" s="186"/>
      <c r="G1328" s="186"/>
      <c r="H1328" s="186"/>
      <c r="I1328" s="25"/>
      <c r="J1328" s="25"/>
      <c r="K1328" s="25"/>
      <c r="L1328" s="25"/>
      <c r="M1328" s="25"/>
      <c r="N1328" s="25"/>
      <c r="O1328" s="25"/>
    </row>
    <row r="1329" spans="1:8">
      <c r="A1329" s="10"/>
      <c r="B1329" s="10"/>
      <c r="C1329" s="358"/>
      <c r="D1329" s="10"/>
      <c r="E1329" s="10"/>
      <c r="F1329" s="10"/>
      <c r="G1329" s="10"/>
      <c r="H1329" s="10"/>
    </row>
    <row r="1330" spans="1:8">
      <c r="A1330" s="10"/>
      <c r="B1330" s="10"/>
      <c r="C1330" s="358"/>
      <c r="D1330" s="10"/>
      <c r="E1330" s="10"/>
      <c r="F1330" s="10"/>
      <c r="G1330" s="10"/>
      <c r="H1330" s="10"/>
    </row>
    <row r="1331" spans="1:8">
      <c r="A1331" s="10"/>
      <c r="B1331" s="10"/>
      <c r="C1331" s="358"/>
      <c r="D1331" s="10"/>
      <c r="E1331" s="10"/>
      <c r="F1331" s="10"/>
      <c r="G1331" s="10"/>
      <c r="H1331" s="10"/>
    </row>
    <row r="1332" spans="1:8">
      <c r="A1332" s="10"/>
      <c r="B1332" s="10"/>
      <c r="C1332" s="358"/>
      <c r="D1332" s="10"/>
      <c r="E1332" s="10"/>
      <c r="F1332" s="10"/>
      <c r="G1332" s="10"/>
      <c r="H1332" s="10"/>
    </row>
    <row r="1333" spans="1:8">
      <c r="A1333" s="10"/>
      <c r="B1333" s="10"/>
      <c r="C1333" s="358"/>
      <c r="D1333" s="10"/>
      <c r="E1333" s="10"/>
      <c r="F1333" s="10"/>
      <c r="G1333" s="10"/>
      <c r="H1333" s="10"/>
    </row>
    <row r="1334" spans="1:8">
      <c r="A1334" s="10"/>
      <c r="B1334" s="10"/>
      <c r="C1334" s="358"/>
      <c r="D1334" s="10"/>
      <c r="E1334" s="10"/>
      <c r="F1334" s="10"/>
      <c r="G1334" s="10"/>
      <c r="H1334" s="10"/>
    </row>
    <row r="1335" spans="1:8">
      <c r="A1335" s="10"/>
      <c r="B1335" s="10"/>
      <c r="C1335" s="358"/>
      <c r="D1335" s="10"/>
      <c r="E1335" s="10"/>
      <c r="F1335" s="10"/>
      <c r="G1335" s="10"/>
      <c r="H1335" s="10"/>
    </row>
    <row r="1336" spans="1:8">
      <c r="A1336" s="10"/>
      <c r="B1336" s="10"/>
      <c r="C1336" s="358"/>
      <c r="D1336" s="10"/>
      <c r="E1336" s="10"/>
      <c r="F1336" s="10"/>
      <c r="G1336" s="10"/>
      <c r="H1336" s="10"/>
    </row>
    <row r="1337" spans="1:8">
      <c r="A1337" s="10"/>
      <c r="B1337" s="10"/>
      <c r="C1337" s="358"/>
      <c r="D1337" s="10"/>
      <c r="E1337" s="10"/>
      <c r="F1337" s="10"/>
      <c r="G1337" s="10"/>
      <c r="H1337" s="10"/>
    </row>
    <row r="1338" spans="1:8">
      <c r="A1338" s="10"/>
      <c r="B1338" s="10"/>
      <c r="C1338" s="358"/>
      <c r="D1338" s="10"/>
      <c r="E1338" s="10"/>
      <c r="F1338" s="10"/>
      <c r="G1338" s="10"/>
      <c r="H1338" s="10"/>
    </row>
    <row r="1339" spans="1:8">
      <c r="A1339" s="10"/>
      <c r="B1339" s="10"/>
      <c r="C1339" s="358"/>
      <c r="D1339" s="10"/>
      <c r="E1339" s="10"/>
      <c r="F1339" s="10"/>
      <c r="G1339" s="10"/>
      <c r="H1339" s="10"/>
    </row>
    <row r="1340" spans="1:8">
      <c r="A1340" s="10"/>
      <c r="B1340" s="10"/>
      <c r="C1340" s="358"/>
      <c r="D1340" s="10"/>
      <c r="E1340" s="10"/>
      <c r="F1340" s="10"/>
      <c r="G1340" s="10"/>
      <c r="H1340" s="10"/>
    </row>
    <row r="1341" spans="1:8">
      <c r="A1341" s="10"/>
      <c r="B1341" s="10"/>
      <c r="C1341" s="358"/>
      <c r="D1341" s="10"/>
      <c r="E1341" s="10"/>
      <c r="F1341" s="10"/>
      <c r="G1341" s="10"/>
      <c r="H1341" s="10"/>
    </row>
    <row r="1342" spans="1:8">
      <c r="A1342" s="10"/>
      <c r="B1342" s="10"/>
      <c r="C1342" s="358"/>
      <c r="D1342" s="10"/>
      <c r="E1342" s="10"/>
      <c r="F1342" s="10"/>
      <c r="G1342" s="10"/>
      <c r="H1342" s="10"/>
    </row>
    <row r="1343" spans="1:8">
      <c r="A1343" s="10"/>
      <c r="B1343" s="10"/>
      <c r="C1343" s="358"/>
      <c r="D1343" s="10"/>
      <c r="E1343" s="10"/>
      <c r="F1343" s="10"/>
      <c r="G1343" s="10"/>
      <c r="H1343" s="10"/>
    </row>
    <row r="1344" spans="1:8">
      <c r="A1344" s="10"/>
      <c r="B1344" s="10"/>
      <c r="C1344" s="358"/>
      <c r="D1344" s="10"/>
      <c r="E1344" s="10"/>
      <c r="F1344" s="10"/>
      <c r="G1344" s="10"/>
      <c r="H1344" s="10"/>
    </row>
    <row r="1345" spans="1:95">
      <c r="A1345" s="10"/>
      <c r="B1345" s="10"/>
      <c r="C1345" s="358"/>
      <c r="D1345" s="10"/>
      <c r="E1345" s="10"/>
      <c r="F1345" s="10"/>
      <c r="G1345" s="10"/>
      <c r="H1345" s="10"/>
    </row>
    <row r="1346" spans="1:95">
      <c r="A1346" s="10"/>
      <c r="B1346" s="10"/>
      <c r="C1346" s="358"/>
      <c r="D1346" s="10"/>
      <c r="E1346" s="10"/>
      <c r="F1346" s="10"/>
      <c r="G1346" s="10"/>
      <c r="H1346" s="10"/>
    </row>
    <row r="1347" spans="1:95">
      <c r="A1347" s="10"/>
      <c r="B1347" s="10"/>
      <c r="C1347" s="358"/>
      <c r="D1347" s="10"/>
      <c r="E1347" s="10"/>
      <c r="F1347" s="10"/>
      <c r="G1347" s="10"/>
      <c r="H1347" s="10"/>
    </row>
    <row r="1348" spans="1:95">
      <c r="A1348" s="10"/>
      <c r="B1348" s="10"/>
      <c r="C1348" s="358"/>
      <c r="D1348" s="10"/>
      <c r="E1348" s="10"/>
      <c r="F1348" s="10"/>
      <c r="G1348" s="10"/>
      <c r="H1348" s="10"/>
    </row>
    <row r="1349" spans="1:95">
      <c r="A1349" s="10"/>
      <c r="B1349" s="10"/>
      <c r="C1349" s="358"/>
      <c r="D1349" s="10"/>
      <c r="E1349" s="10"/>
      <c r="F1349" s="10"/>
      <c r="G1349" s="10"/>
      <c r="H1349" s="10"/>
    </row>
    <row r="1350" spans="1:95">
      <c r="A1350" s="10"/>
      <c r="B1350" s="10"/>
      <c r="C1350" s="358"/>
      <c r="D1350" s="10"/>
      <c r="E1350" s="10"/>
      <c r="F1350" s="10"/>
      <c r="G1350" s="10"/>
      <c r="H1350" s="10"/>
    </row>
    <row r="1351" spans="1:95">
      <c r="A1351" s="10"/>
      <c r="B1351" s="10"/>
      <c r="C1351" s="358"/>
      <c r="D1351" s="10"/>
      <c r="E1351" s="10"/>
      <c r="F1351" s="10"/>
      <c r="G1351" s="10"/>
      <c r="H1351" s="10"/>
    </row>
    <row r="1352" spans="1:95">
      <c r="A1352" s="10"/>
      <c r="B1352" s="10"/>
      <c r="C1352" s="358"/>
      <c r="D1352" s="10"/>
      <c r="E1352" s="10"/>
      <c r="F1352" s="10"/>
      <c r="G1352" s="10"/>
      <c r="H1352" s="10"/>
    </row>
    <row r="1353" spans="1:95">
      <c r="A1353" s="10"/>
      <c r="B1353" s="10"/>
      <c r="C1353" s="358"/>
      <c r="D1353" s="10"/>
      <c r="E1353" s="10"/>
      <c r="F1353" s="10"/>
      <c r="G1353" s="10"/>
      <c r="H1353" s="10"/>
    </row>
    <row r="1354" spans="1:95">
      <c r="A1354" s="10"/>
      <c r="B1354" s="10"/>
      <c r="C1354" s="358"/>
      <c r="D1354" s="10"/>
      <c r="E1354" s="10"/>
      <c r="F1354" s="10"/>
      <c r="G1354" s="10"/>
      <c r="H1354" s="10"/>
    </row>
    <row r="1355" spans="1:95">
      <c r="A1355" s="10"/>
      <c r="B1355" s="10"/>
      <c r="C1355" s="358"/>
      <c r="D1355" s="10"/>
      <c r="E1355" s="10"/>
      <c r="F1355" s="10"/>
      <c r="G1355" s="10"/>
      <c r="H1355" s="10"/>
    </row>
    <row r="1356" spans="1:95" s="9" customFormat="1">
      <c r="A1356" s="10"/>
      <c r="B1356" s="10"/>
      <c r="C1356" s="358"/>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c r="A1357" s="10"/>
      <c r="B1357" s="10"/>
      <c r="C1357" s="358"/>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c r="A1358" s="10"/>
      <c r="B1358" s="10"/>
      <c r="C1358" s="358"/>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c r="A1359" s="10"/>
      <c r="B1359" s="10"/>
      <c r="C1359" s="358"/>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c r="A1360" s="10"/>
      <c r="B1360" s="10"/>
      <c r="C1360" s="358"/>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c r="A1361" s="10"/>
      <c r="B1361" s="10"/>
      <c r="C1361" s="358"/>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c r="A1362" s="10"/>
      <c r="B1362" s="10"/>
      <c r="C1362" s="358"/>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c r="A1363" s="10"/>
      <c r="B1363" s="10"/>
      <c r="C1363" s="358"/>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c r="A1364" s="10"/>
      <c r="B1364" s="10"/>
      <c r="C1364" s="358"/>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c r="A1365" s="11"/>
      <c r="B1365" s="62"/>
      <c r="C1365" s="63"/>
      <c r="D1365" s="64"/>
      <c r="E1365" s="8"/>
      <c r="F1365" s="8">
        <f>+F1363-F1355</f>
        <v>0</v>
      </c>
      <c r="G1365" s="61"/>
      <c r="H1365" s="61"/>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dimension ref="B1:T68"/>
  <sheetViews>
    <sheetView topLeftCell="A52" zoomScaleNormal="100" workbookViewId="0">
      <selection activeCell="L19" sqref="L19"/>
    </sheetView>
  </sheetViews>
  <sheetFormatPr defaultRowHeight="1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c r="B1" s="166" t="s">
        <v>1430</v>
      </c>
      <c r="C1" s="166"/>
      <c r="D1" s="166"/>
      <c r="E1" s="166"/>
      <c r="F1" s="166"/>
      <c r="G1" s="166"/>
      <c r="H1" s="155"/>
      <c r="I1" s="155"/>
      <c r="J1" s="155"/>
      <c r="P1" s="153"/>
      <c r="Q1" s="153"/>
      <c r="R1" s="153"/>
      <c r="S1" s="153"/>
      <c r="T1" s="153"/>
    </row>
    <row r="2" spans="2:20" ht="41.25" customHeight="1">
      <c r="B2" s="410" t="s">
        <v>1419</v>
      </c>
      <c r="C2" s="410"/>
      <c r="D2" s="410" t="s">
        <v>1420</v>
      </c>
      <c r="E2" s="410"/>
      <c r="F2" s="410" t="s">
        <v>1429</v>
      </c>
      <c r="G2" s="410"/>
      <c r="H2" s="167" t="s">
        <v>1372</v>
      </c>
      <c r="I2" s="167" t="s">
        <v>1374</v>
      </c>
      <c r="J2" s="167" t="s">
        <v>1375</v>
      </c>
      <c r="Q2" s="5" t="s">
        <v>82</v>
      </c>
      <c r="R2" s="5" t="s">
        <v>83</v>
      </c>
      <c r="S2" s="180"/>
    </row>
    <row r="3" spans="2:20">
      <c r="B3" s="411" t="s">
        <v>1373</v>
      </c>
      <c r="C3" s="411"/>
      <c r="D3" s="411"/>
      <c r="E3" s="411"/>
      <c r="F3" s="411"/>
      <c r="G3" s="411"/>
      <c r="H3" s="411"/>
      <c r="I3" s="156">
        <f>+I4+I29+I45+I54</f>
        <v>100</v>
      </c>
      <c r="J3" s="156" t="s">
        <v>79</v>
      </c>
      <c r="N3" s="176" t="s">
        <v>8</v>
      </c>
      <c r="Q3" s="4" t="s">
        <v>82</v>
      </c>
      <c r="R3" s="4" t="s">
        <v>10</v>
      </c>
      <c r="S3" s="6"/>
    </row>
    <row r="4" spans="2:20">
      <c r="B4" s="165" t="s">
        <v>1421</v>
      </c>
      <c r="C4" s="168" t="s">
        <v>1425</v>
      </c>
      <c r="D4" s="169"/>
      <c r="E4" s="169"/>
      <c r="F4" s="169"/>
      <c r="G4" s="169"/>
      <c r="H4" s="170"/>
      <c r="I4" s="157">
        <f>SUM(I5:I28)</f>
        <v>25</v>
      </c>
      <c r="J4" s="157" t="s">
        <v>79</v>
      </c>
      <c r="N4" s="177" t="s">
        <v>1505</v>
      </c>
      <c r="Q4" s="4" t="s">
        <v>82</v>
      </c>
      <c r="R4" s="4" t="s">
        <v>11</v>
      </c>
      <c r="S4" s="6"/>
    </row>
    <row r="5" spans="2:20">
      <c r="B5" s="154"/>
      <c r="C5" s="154"/>
      <c r="D5" s="163" t="s">
        <v>1474</v>
      </c>
      <c r="E5" s="171" t="s">
        <v>1431</v>
      </c>
      <c r="F5" s="171"/>
      <c r="G5" s="171"/>
      <c r="H5" s="172"/>
      <c r="I5" s="164">
        <v>8</v>
      </c>
      <c r="J5" s="164" t="s">
        <v>79</v>
      </c>
      <c r="N5" s="177" t="s">
        <v>1506</v>
      </c>
      <c r="Q5" s="4" t="s">
        <v>82</v>
      </c>
      <c r="R5" s="4" t="s">
        <v>9</v>
      </c>
      <c r="S5" s="6"/>
    </row>
    <row r="6" spans="2:20">
      <c r="B6" s="154"/>
      <c r="C6" s="154"/>
      <c r="D6" s="154"/>
      <c r="E6" s="154"/>
      <c r="F6" s="158" t="s">
        <v>1475</v>
      </c>
      <c r="G6" s="173" t="s">
        <v>1432</v>
      </c>
      <c r="H6" s="159">
        <v>1</v>
      </c>
      <c r="I6" s="160" t="s">
        <v>79</v>
      </c>
      <c r="J6" s="160">
        <f>+H6*I5</f>
        <v>8</v>
      </c>
      <c r="Q6" s="4" t="s">
        <v>82</v>
      </c>
      <c r="R6" s="4" t="s">
        <v>12</v>
      </c>
      <c r="S6" s="6"/>
    </row>
    <row r="7" spans="2:20">
      <c r="B7" s="154"/>
      <c r="C7" s="154"/>
      <c r="D7" s="154"/>
      <c r="E7" s="154"/>
      <c r="F7" s="161" t="s">
        <v>1476</v>
      </c>
      <c r="G7" s="174" t="s">
        <v>14</v>
      </c>
      <c r="H7" s="162">
        <v>0.8</v>
      </c>
      <c r="I7" s="160" t="s">
        <v>79</v>
      </c>
      <c r="J7" s="160">
        <f>+H7*I5</f>
        <v>6.4</v>
      </c>
      <c r="Q7" s="5" t="s">
        <v>1</v>
      </c>
      <c r="R7" s="5" t="s">
        <v>83</v>
      </c>
      <c r="S7" s="7"/>
    </row>
    <row r="8" spans="2:20">
      <c r="B8" s="154"/>
      <c r="C8" s="154"/>
      <c r="D8" s="154"/>
      <c r="E8" s="154"/>
      <c r="F8" s="161" t="s">
        <v>1477</v>
      </c>
      <c r="G8" s="174" t="s">
        <v>15</v>
      </c>
      <c r="H8" s="162">
        <v>0.1</v>
      </c>
      <c r="I8" s="160" t="s">
        <v>79</v>
      </c>
      <c r="J8" s="160">
        <f>+H8*I5</f>
        <v>0.8</v>
      </c>
      <c r="N8" s="176" t="s">
        <v>1418</v>
      </c>
      <c r="Q8" s="4" t="s">
        <v>1</v>
      </c>
      <c r="R8" s="4" t="s">
        <v>13</v>
      </c>
      <c r="S8" s="4">
        <v>1</v>
      </c>
    </row>
    <row r="9" spans="2:20">
      <c r="B9" s="154"/>
      <c r="C9" s="154"/>
      <c r="D9" s="154"/>
      <c r="E9" s="154"/>
      <c r="F9" s="161" t="s">
        <v>1478</v>
      </c>
      <c r="G9" s="174" t="s">
        <v>25</v>
      </c>
      <c r="H9" s="162">
        <v>0</v>
      </c>
      <c r="I9" s="160" t="s">
        <v>79</v>
      </c>
      <c r="J9" s="160">
        <f>+H9*I5</f>
        <v>0</v>
      </c>
      <c r="N9" s="177" t="s">
        <v>1507</v>
      </c>
      <c r="Q9" s="4" t="s">
        <v>1</v>
      </c>
      <c r="R9" s="4" t="s">
        <v>14</v>
      </c>
      <c r="S9" s="4">
        <v>0.8</v>
      </c>
    </row>
    <row r="10" spans="2:20">
      <c r="B10" s="154"/>
      <c r="C10" s="154"/>
      <c r="D10" s="163" t="s">
        <v>1433</v>
      </c>
      <c r="E10" s="171" t="s">
        <v>2</v>
      </c>
      <c r="F10" s="171"/>
      <c r="G10" s="171"/>
      <c r="H10" s="172"/>
      <c r="I10" s="164">
        <v>2</v>
      </c>
      <c r="J10" s="164" t="s">
        <v>79</v>
      </c>
      <c r="N10" s="177" t="s">
        <v>1508</v>
      </c>
      <c r="Q10" s="4" t="s">
        <v>1</v>
      </c>
      <c r="R10" s="4" t="s">
        <v>15</v>
      </c>
      <c r="S10" s="4">
        <v>0.1</v>
      </c>
    </row>
    <row r="11" spans="2:20">
      <c r="B11" s="154"/>
      <c r="C11" s="154"/>
      <c r="D11" s="154"/>
      <c r="E11" s="154"/>
      <c r="F11" s="161" t="s">
        <v>1436</v>
      </c>
      <c r="G11" s="174" t="s">
        <v>17</v>
      </c>
      <c r="H11" s="175">
        <v>1</v>
      </c>
      <c r="I11" s="160" t="s">
        <v>79</v>
      </c>
      <c r="J11" s="160">
        <f>+H11*I10</f>
        <v>2</v>
      </c>
      <c r="Q11" s="4" t="s">
        <v>1</v>
      </c>
      <c r="R11" s="4" t="s">
        <v>25</v>
      </c>
      <c r="S11" s="4">
        <v>0</v>
      </c>
    </row>
    <row r="12" spans="2:20">
      <c r="B12" s="154"/>
      <c r="C12" s="154"/>
      <c r="D12" s="154"/>
      <c r="E12" s="154"/>
      <c r="F12" s="161" t="s">
        <v>1437</v>
      </c>
      <c r="G12" s="174" t="s">
        <v>20</v>
      </c>
      <c r="H12" s="175">
        <v>0.8</v>
      </c>
      <c r="I12" s="160" t="s">
        <v>79</v>
      </c>
      <c r="J12" s="160">
        <f>+H12*I10</f>
        <v>1.6</v>
      </c>
      <c r="Q12" s="5" t="s">
        <v>63</v>
      </c>
      <c r="R12" s="5" t="s">
        <v>83</v>
      </c>
      <c r="S12" s="5"/>
    </row>
    <row r="13" spans="2:20">
      <c r="B13" s="154"/>
      <c r="C13" s="154"/>
      <c r="D13" s="154"/>
      <c r="E13" s="154"/>
      <c r="F13" s="161" t="s">
        <v>1438</v>
      </c>
      <c r="G13" s="174" t="s">
        <v>22</v>
      </c>
      <c r="H13" s="175">
        <v>0.8</v>
      </c>
      <c r="I13" s="160" t="s">
        <v>79</v>
      </c>
      <c r="J13" s="160">
        <f>+H13*I10</f>
        <v>1.6</v>
      </c>
      <c r="Q13" s="4" t="s">
        <v>63</v>
      </c>
      <c r="R13" s="4" t="s">
        <v>63</v>
      </c>
      <c r="S13" s="4"/>
    </row>
    <row r="14" spans="2:20">
      <c r="B14" s="154"/>
      <c r="C14" s="154"/>
      <c r="D14" s="154"/>
      <c r="E14" s="154"/>
      <c r="F14" s="161" t="s">
        <v>1439</v>
      </c>
      <c r="G14" s="174" t="s">
        <v>18</v>
      </c>
      <c r="H14" s="175">
        <v>0.7</v>
      </c>
      <c r="I14" s="160" t="s">
        <v>79</v>
      </c>
      <c r="J14" s="160">
        <f>+H14*I10</f>
        <v>1.4</v>
      </c>
      <c r="Q14" s="4" t="s">
        <v>63</v>
      </c>
      <c r="R14" s="4" t="s">
        <v>64</v>
      </c>
      <c r="S14" s="4"/>
    </row>
    <row r="15" spans="2:20">
      <c r="B15" s="154"/>
      <c r="C15" s="154"/>
      <c r="D15" s="154"/>
      <c r="E15" s="154"/>
      <c r="F15" s="161" t="s">
        <v>1440</v>
      </c>
      <c r="G15" s="174" t="s">
        <v>19</v>
      </c>
      <c r="H15" s="175">
        <v>0.7</v>
      </c>
      <c r="I15" s="160" t="s">
        <v>79</v>
      </c>
      <c r="J15" s="160">
        <f>+H15*I10</f>
        <v>1.4</v>
      </c>
      <c r="Q15" s="4" t="s">
        <v>63</v>
      </c>
      <c r="R15" s="4" t="s">
        <v>65</v>
      </c>
      <c r="S15" s="4"/>
    </row>
    <row r="16" spans="2:20">
      <c r="B16" s="154"/>
      <c r="C16" s="154"/>
      <c r="D16" s="154"/>
      <c r="E16" s="154"/>
      <c r="F16" s="161" t="s">
        <v>1441</v>
      </c>
      <c r="G16" s="174" t="s">
        <v>16</v>
      </c>
      <c r="H16" s="175">
        <v>0.4</v>
      </c>
      <c r="I16" s="160" t="s">
        <v>79</v>
      </c>
      <c r="J16" s="160">
        <f>+H16*I10</f>
        <v>0.8</v>
      </c>
      <c r="Q16" s="4" t="s">
        <v>63</v>
      </c>
      <c r="R16" s="4" t="s">
        <v>66</v>
      </c>
      <c r="S16" s="4"/>
    </row>
    <row r="17" spans="2:19">
      <c r="B17" s="154"/>
      <c r="C17" s="154"/>
      <c r="D17" s="154"/>
      <c r="E17" s="154"/>
      <c r="F17" s="161" t="s">
        <v>1442</v>
      </c>
      <c r="G17" s="174" t="s">
        <v>21</v>
      </c>
      <c r="H17" s="175">
        <v>0.3</v>
      </c>
      <c r="I17" s="160" t="s">
        <v>79</v>
      </c>
      <c r="J17" s="160">
        <f>+H17*I10</f>
        <v>0.6</v>
      </c>
      <c r="Q17" s="5" t="s">
        <v>7</v>
      </c>
      <c r="R17" s="5" t="s">
        <v>83</v>
      </c>
      <c r="S17" s="5"/>
    </row>
    <row r="18" spans="2:19">
      <c r="B18" s="154"/>
      <c r="C18" s="154"/>
      <c r="D18" s="154"/>
      <c r="E18" s="154"/>
      <c r="F18" s="161" t="s">
        <v>1443</v>
      </c>
      <c r="G18" s="174" t="s">
        <v>25</v>
      </c>
      <c r="H18" s="175">
        <v>0</v>
      </c>
      <c r="I18" s="160" t="s">
        <v>79</v>
      </c>
      <c r="J18" s="160">
        <f>+H18*I10</f>
        <v>0</v>
      </c>
      <c r="Q18" s="4" t="s">
        <v>7</v>
      </c>
      <c r="R18" s="4" t="s">
        <v>69</v>
      </c>
      <c r="S18" s="4"/>
    </row>
    <row r="19" spans="2:19">
      <c r="B19" s="154"/>
      <c r="C19" s="154"/>
      <c r="D19" s="163" t="s">
        <v>1434</v>
      </c>
      <c r="E19" s="171" t="s">
        <v>24</v>
      </c>
      <c r="F19" s="171"/>
      <c r="G19" s="171"/>
      <c r="H19" s="172"/>
      <c r="I19" s="164">
        <v>5</v>
      </c>
      <c r="J19" s="164" t="s">
        <v>79</v>
      </c>
      <c r="Q19" s="4" t="s">
        <v>7</v>
      </c>
      <c r="R19" s="4" t="s">
        <v>70</v>
      </c>
      <c r="S19" s="4"/>
    </row>
    <row r="20" spans="2:19">
      <c r="B20" s="154"/>
      <c r="C20" s="154"/>
      <c r="D20" s="154"/>
      <c r="E20" s="154"/>
      <c r="F20" s="161" t="s">
        <v>1444</v>
      </c>
      <c r="G20" s="174" t="s">
        <v>23</v>
      </c>
      <c r="H20" s="175">
        <v>1</v>
      </c>
      <c r="I20" s="160" t="s">
        <v>79</v>
      </c>
      <c r="J20" s="160">
        <f>+H20*I19</f>
        <v>5</v>
      </c>
      <c r="Q20" s="4" t="s">
        <v>7</v>
      </c>
      <c r="R20" s="4" t="s">
        <v>71</v>
      </c>
      <c r="S20" s="4"/>
    </row>
    <row r="21" spans="2:19">
      <c r="B21" s="154"/>
      <c r="C21" s="154"/>
      <c r="D21" s="154"/>
      <c r="E21" s="154"/>
      <c r="F21" s="161" t="s">
        <v>1445</v>
      </c>
      <c r="G21" s="174" t="s">
        <v>24</v>
      </c>
      <c r="H21" s="175">
        <v>1</v>
      </c>
      <c r="I21" s="160" t="s">
        <v>79</v>
      </c>
      <c r="J21" s="160">
        <f>+H21*I19</f>
        <v>5</v>
      </c>
      <c r="Q21" s="4" t="s">
        <v>7</v>
      </c>
      <c r="R21" s="4" t="s">
        <v>72</v>
      </c>
      <c r="S21" s="4"/>
    </row>
    <row r="22" spans="2:19">
      <c r="B22" s="154"/>
      <c r="C22" s="154"/>
      <c r="D22" s="154"/>
      <c r="E22" s="154"/>
      <c r="F22" s="161" t="s">
        <v>1446</v>
      </c>
      <c r="G22" s="174" t="s">
        <v>25</v>
      </c>
      <c r="H22" s="175">
        <v>0</v>
      </c>
      <c r="I22" s="160" t="s">
        <v>79</v>
      </c>
      <c r="J22" s="160">
        <f>+H22*I19</f>
        <v>0</v>
      </c>
      <c r="Q22" s="5" t="s">
        <v>28</v>
      </c>
      <c r="R22" s="5" t="s">
        <v>83</v>
      </c>
      <c r="S22" s="5"/>
    </row>
    <row r="23" spans="2:19">
      <c r="B23" s="154"/>
      <c r="C23" s="154"/>
      <c r="D23" s="163" t="s">
        <v>1435</v>
      </c>
      <c r="E23" s="171" t="s">
        <v>94</v>
      </c>
      <c r="F23" s="171"/>
      <c r="G23" s="171"/>
      <c r="H23" s="172"/>
      <c r="I23" s="164">
        <v>10</v>
      </c>
      <c r="J23" s="164" t="s">
        <v>79</v>
      </c>
      <c r="Q23" s="4" t="s">
        <v>28</v>
      </c>
      <c r="R23" s="4" t="s">
        <v>29</v>
      </c>
      <c r="S23" s="4"/>
    </row>
    <row r="24" spans="2:19">
      <c r="B24" s="154"/>
      <c r="C24" s="154"/>
      <c r="D24" s="154"/>
      <c r="E24" s="154"/>
      <c r="F24" s="161" t="s">
        <v>1447</v>
      </c>
      <c r="G24" s="174" t="s">
        <v>26</v>
      </c>
      <c r="H24" s="175">
        <v>1</v>
      </c>
      <c r="I24" s="160" t="s">
        <v>79</v>
      </c>
      <c r="J24" s="160">
        <f>+H24*I23</f>
        <v>10</v>
      </c>
      <c r="Q24" s="4" t="s">
        <v>28</v>
      </c>
      <c r="R24" s="4" t="s">
        <v>30</v>
      </c>
      <c r="S24" s="4"/>
    </row>
    <row r="25" spans="2:19">
      <c r="B25" s="154"/>
      <c r="C25" s="154"/>
      <c r="D25" s="154"/>
      <c r="E25" s="154"/>
      <c r="F25" s="161" t="s">
        <v>1448</v>
      </c>
      <c r="G25" s="174" t="s">
        <v>1497</v>
      </c>
      <c r="H25" s="175">
        <v>1</v>
      </c>
      <c r="I25" s="160" t="s">
        <v>79</v>
      </c>
      <c r="J25" s="160">
        <f>+H25*I23</f>
        <v>10</v>
      </c>
      <c r="Q25" s="4" t="s">
        <v>28</v>
      </c>
      <c r="R25" s="4" t="s">
        <v>31</v>
      </c>
      <c r="S25" s="4"/>
    </row>
    <row r="26" spans="2:19">
      <c r="B26" s="154"/>
      <c r="C26" s="154"/>
      <c r="D26" s="154"/>
      <c r="E26" s="154"/>
      <c r="F26" s="161" t="s">
        <v>1449</v>
      </c>
      <c r="G26" s="174" t="s">
        <v>84</v>
      </c>
      <c r="H26" s="175">
        <v>0.9</v>
      </c>
      <c r="I26" s="160" t="s">
        <v>79</v>
      </c>
      <c r="J26" s="160">
        <f>+H26*I23</f>
        <v>9</v>
      </c>
      <c r="Q26" s="4" t="s">
        <v>28</v>
      </c>
      <c r="R26" s="4" t="s">
        <v>32</v>
      </c>
      <c r="S26" s="4"/>
    </row>
    <row r="27" spans="2:19">
      <c r="B27" s="154"/>
      <c r="C27" s="154"/>
      <c r="D27" s="154"/>
      <c r="E27" s="154"/>
      <c r="F27" s="161" t="s">
        <v>1450</v>
      </c>
      <c r="G27" s="174" t="s">
        <v>27</v>
      </c>
      <c r="H27" s="175">
        <v>0.8</v>
      </c>
      <c r="I27" s="160" t="s">
        <v>79</v>
      </c>
      <c r="J27" s="160">
        <f>+H27*I23</f>
        <v>8</v>
      </c>
      <c r="Q27" s="4" t="s">
        <v>28</v>
      </c>
      <c r="R27" s="4" t="s">
        <v>33</v>
      </c>
      <c r="S27" s="4"/>
    </row>
    <row r="28" spans="2:19">
      <c r="B28" s="154"/>
      <c r="C28" s="154"/>
      <c r="D28" s="154"/>
      <c r="E28" s="154"/>
      <c r="F28" s="161" t="s">
        <v>1451</v>
      </c>
      <c r="G28" s="174" t="s">
        <v>25</v>
      </c>
      <c r="H28" s="175">
        <v>0</v>
      </c>
      <c r="I28" s="160" t="s">
        <v>79</v>
      </c>
      <c r="J28" s="160">
        <f>+H28*I23</f>
        <v>0</v>
      </c>
      <c r="Q28" s="4" t="s">
        <v>28</v>
      </c>
      <c r="R28" s="4" t="s">
        <v>34</v>
      </c>
      <c r="S28" s="4"/>
    </row>
    <row r="29" spans="2:19">
      <c r="B29" s="165" t="s">
        <v>1422</v>
      </c>
      <c r="C29" s="168" t="s">
        <v>1426</v>
      </c>
      <c r="D29" s="169"/>
      <c r="E29" s="169"/>
      <c r="F29" s="169"/>
      <c r="G29" s="169"/>
      <c r="H29" s="170"/>
      <c r="I29" s="157">
        <f>+I30+I34+I41</f>
        <v>25</v>
      </c>
      <c r="J29" s="157" t="s">
        <v>79</v>
      </c>
      <c r="Q29" s="4" t="s">
        <v>28</v>
      </c>
      <c r="R29" s="4" t="s">
        <v>25</v>
      </c>
      <c r="S29" s="4"/>
    </row>
    <row r="30" spans="2:19">
      <c r="B30" s="154"/>
      <c r="C30" s="154"/>
      <c r="D30" s="163" t="s">
        <v>1463</v>
      </c>
      <c r="E30" s="171" t="s">
        <v>57</v>
      </c>
      <c r="F30" s="171"/>
      <c r="G30" s="171"/>
      <c r="H30" s="172"/>
      <c r="I30" s="164">
        <v>8</v>
      </c>
      <c r="J30" s="164" t="s">
        <v>79</v>
      </c>
      <c r="Q30" s="3" t="s">
        <v>1378</v>
      </c>
      <c r="R30" s="91" t="s">
        <v>8</v>
      </c>
      <c r="S30" s="92"/>
    </row>
    <row r="31" spans="2:19">
      <c r="B31" s="154"/>
      <c r="C31" s="154"/>
      <c r="D31" s="154"/>
      <c r="E31" s="154"/>
      <c r="F31" s="161" t="s">
        <v>1464</v>
      </c>
      <c r="G31" s="174" t="s">
        <v>58</v>
      </c>
      <c r="H31" s="175">
        <v>1</v>
      </c>
      <c r="I31" s="160" t="s">
        <v>79</v>
      </c>
      <c r="J31" s="160">
        <f>+H31*I30</f>
        <v>8</v>
      </c>
      <c r="Q31" s="2"/>
      <c r="R31" s="4"/>
      <c r="S31" s="4" t="s">
        <v>1387</v>
      </c>
    </row>
    <row r="32" spans="2:19">
      <c r="B32" s="154"/>
      <c r="C32" s="154"/>
      <c r="D32" s="154"/>
      <c r="E32" s="154"/>
      <c r="F32" s="161" t="s">
        <v>1465</v>
      </c>
      <c r="G32" s="174" t="s">
        <v>60</v>
      </c>
      <c r="H32" s="175">
        <v>0.5</v>
      </c>
      <c r="I32" s="160" t="s">
        <v>79</v>
      </c>
      <c r="J32" s="160">
        <f>+H32*I30</f>
        <v>4</v>
      </c>
      <c r="Q32" s="2"/>
      <c r="R32" s="4"/>
      <c r="S32" s="4" t="s">
        <v>1388</v>
      </c>
    </row>
    <row r="33" spans="2:19">
      <c r="B33" s="154"/>
      <c r="C33" s="154"/>
      <c r="D33" s="154"/>
      <c r="E33" s="154"/>
      <c r="F33" s="161" t="s">
        <v>1466</v>
      </c>
      <c r="G33" s="174" t="s">
        <v>59</v>
      </c>
      <c r="H33" s="175">
        <v>0</v>
      </c>
      <c r="I33" s="160" t="s">
        <v>79</v>
      </c>
      <c r="J33" s="160">
        <f>+H33*I30</f>
        <v>0</v>
      </c>
      <c r="Q33" s="2"/>
      <c r="R33" s="4"/>
      <c r="S33" s="4" t="s">
        <v>1389</v>
      </c>
    </row>
    <row r="34" spans="2:19">
      <c r="B34" s="154"/>
      <c r="C34" s="154"/>
      <c r="D34" s="163" t="s">
        <v>1452</v>
      </c>
      <c r="E34" s="171" t="s">
        <v>1469</v>
      </c>
      <c r="F34" s="171"/>
      <c r="G34" s="171"/>
      <c r="H34" s="172"/>
      <c r="I34" s="164">
        <v>8</v>
      </c>
      <c r="J34" s="164" t="s">
        <v>79</v>
      </c>
      <c r="Q34" s="149" t="s">
        <v>89</v>
      </c>
      <c r="R34" s="150"/>
      <c r="S34" s="151"/>
    </row>
    <row r="35" spans="2:19">
      <c r="B35" s="154"/>
      <c r="C35" s="154"/>
      <c r="D35" s="154"/>
      <c r="E35" s="154"/>
      <c r="F35" s="161" t="s">
        <v>1453</v>
      </c>
      <c r="G35" s="174" t="s">
        <v>97</v>
      </c>
      <c r="H35" s="175">
        <v>1</v>
      </c>
      <c r="I35" s="160" t="s">
        <v>79</v>
      </c>
      <c r="J35" s="160">
        <f>+H35*I34</f>
        <v>8</v>
      </c>
      <c r="Q35" s="152"/>
      <c r="R35" s="152" t="s">
        <v>1381</v>
      </c>
      <c r="S35" s="152" t="s">
        <v>67</v>
      </c>
    </row>
    <row r="36" spans="2:19">
      <c r="B36" s="154"/>
      <c r="C36" s="154"/>
      <c r="D36" s="154"/>
      <c r="E36" s="154"/>
      <c r="F36" s="161" t="s">
        <v>1454</v>
      </c>
      <c r="G36" s="174" t="s">
        <v>1467</v>
      </c>
      <c r="H36" s="175">
        <v>1</v>
      </c>
      <c r="I36" s="160" t="s">
        <v>79</v>
      </c>
      <c r="J36" s="160">
        <f>+H36*I34</f>
        <v>8</v>
      </c>
      <c r="Q36" s="152"/>
      <c r="R36" s="152" t="s">
        <v>1382</v>
      </c>
      <c r="S36" s="152" t="s">
        <v>68</v>
      </c>
    </row>
    <row r="37" spans="2:19">
      <c r="B37" s="154"/>
      <c r="C37" s="154"/>
      <c r="D37" s="154"/>
      <c r="E37" s="154"/>
      <c r="F37" s="161" t="s">
        <v>1455</v>
      </c>
      <c r="G37" s="174" t="s">
        <v>5</v>
      </c>
      <c r="H37" s="175">
        <v>0.9</v>
      </c>
      <c r="I37" s="160" t="s">
        <v>79</v>
      </c>
      <c r="J37" s="160">
        <f>+H37*I34</f>
        <v>7.2</v>
      </c>
      <c r="Q37" s="149" t="s">
        <v>48</v>
      </c>
      <c r="R37" s="150"/>
      <c r="S37" s="151"/>
    </row>
    <row r="38" spans="2:19">
      <c r="B38" s="154"/>
      <c r="C38" s="154"/>
      <c r="D38" s="154"/>
      <c r="E38" s="154"/>
      <c r="F38" s="161" t="s">
        <v>1456</v>
      </c>
      <c r="G38" s="174" t="s">
        <v>95</v>
      </c>
      <c r="H38" s="175">
        <v>0.7</v>
      </c>
      <c r="I38" s="160" t="s">
        <v>79</v>
      </c>
      <c r="J38" s="160">
        <f>+H38*I34</f>
        <v>5.6</v>
      </c>
      <c r="Q38" s="152"/>
      <c r="R38" s="152" t="s">
        <v>1383</v>
      </c>
      <c r="S38" s="152" t="s">
        <v>50</v>
      </c>
    </row>
    <row r="39" spans="2:19">
      <c r="B39" s="154"/>
      <c r="C39" s="154"/>
      <c r="D39" s="154"/>
      <c r="E39" s="154"/>
      <c r="F39" s="161" t="s">
        <v>1457</v>
      </c>
      <c r="G39" s="174" t="s">
        <v>96</v>
      </c>
      <c r="H39" s="175">
        <v>0.7</v>
      </c>
      <c r="I39" s="160" t="s">
        <v>79</v>
      </c>
      <c r="J39" s="160">
        <f>+H39*I34</f>
        <v>5.6</v>
      </c>
      <c r="Q39" s="152"/>
      <c r="R39" s="152" t="s">
        <v>1384</v>
      </c>
      <c r="S39" s="152" t="s">
        <v>51</v>
      </c>
    </row>
    <row r="40" spans="2:19">
      <c r="B40" s="154"/>
      <c r="C40" s="154"/>
      <c r="D40" s="154"/>
      <c r="E40" s="154"/>
      <c r="F40" s="161" t="s">
        <v>1458</v>
      </c>
      <c r="G40" s="174" t="s">
        <v>25</v>
      </c>
      <c r="H40" s="175">
        <v>0</v>
      </c>
      <c r="I40" s="160" t="s">
        <v>79</v>
      </c>
      <c r="J40" s="160">
        <f>+H40*I34</f>
        <v>0</v>
      </c>
      <c r="Q40" s="152"/>
      <c r="R40" s="152" t="s">
        <v>1385</v>
      </c>
      <c r="S40" s="152" t="s">
        <v>52</v>
      </c>
    </row>
    <row r="41" spans="2:19">
      <c r="B41" s="154"/>
      <c r="C41" s="154"/>
      <c r="D41" s="163" t="s">
        <v>1459</v>
      </c>
      <c r="E41" s="171" t="s">
        <v>1468</v>
      </c>
      <c r="F41" s="171"/>
      <c r="G41" s="171"/>
      <c r="H41" s="172"/>
      <c r="I41" s="164">
        <v>9</v>
      </c>
      <c r="J41" s="164" t="s">
        <v>79</v>
      </c>
      <c r="Q41" s="152"/>
      <c r="R41" s="152" t="s">
        <v>1386</v>
      </c>
      <c r="S41" s="152" t="s">
        <v>49</v>
      </c>
    </row>
    <row r="42" spans="2:19">
      <c r="B42" s="154"/>
      <c r="C42" s="154"/>
      <c r="D42" s="154"/>
      <c r="E42" s="154"/>
      <c r="F42" s="161" t="s">
        <v>1460</v>
      </c>
      <c r="G42" s="174" t="s">
        <v>55</v>
      </c>
      <c r="H42" s="175">
        <v>1</v>
      </c>
      <c r="I42" s="160" t="s">
        <v>79</v>
      </c>
      <c r="J42" s="160">
        <f>+H42*I41</f>
        <v>9</v>
      </c>
      <c r="Q42" s="149" t="s">
        <v>90</v>
      </c>
      <c r="R42" s="150"/>
      <c r="S42" s="151"/>
    </row>
    <row r="43" spans="2:19">
      <c r="B43" s="154"/>
      <c r="C43" s="154"/>
      <c r="D43" s="154"/>
      <c r="E43" s="154"/>
      <c r="F43" s="161" t="s">
        <v>1461</v>
      </c>
      <c r="G43" s="174" t="s">
        <v>1498</v>
      </c>
      <c r="H43" s="175">
        <v>1</v>
      </c>
      <c r="I43" s="160" t="s">
        <v>79</v>
      </c>
      <c r="J43" s="160">
        <f>+H43*I41</f>
        <v>9</v>
      </c>
      <c r="Q43" s="152"/>
      <c r="R43" s="152" t="s">
        <v>1390</v>
      </c>
      <c r="S43" s="152" t="s">
        <v>3</v>
      </c>
    </row>
    <row r="44" spans="2:19">
      <c r="B44" s="154"/>
      <c r="C44" s="154"/>
      <c r="D44" s="154"/>
      <c r="E44" s="154"/>
      <c r="F44" s="161" t="s">
        <v>1462</v>
      </c>
      <c r="G44" s="174" t="s">
        <v>56</v>
      </c>
      <c r="H44" s="175">
        <v>0</v>
      </c>
      <c r="I44" s="160" t="s">
        <v>79</v>
      </c>
      <c r="J44" s="160">
        <f>+H44*I41</f>
        <v>0</v>
      </c>
      <c r="Q44" s="152"/>
      <c r="R44" s="152" t="s">
        <v>1391</v>
      </c>
      <c r="S44" s="152" t="s">
        <v>5</v>
      </c>
    </row>
    <row r="45" spans="2:19">
      <c r="B45" s="165" t="s">
        <v>1423</v>
      </c>
      <c r="C45" s="168" t="s">
        <v>1427</v>
      </c>
      <c r="D45" s="169"/>
      <c r="E45" s="169"/>
      <c r="F45" s="169"/>
      <c r="G45" s="169"/>
      <c r="H45" s="170"/>
      <c r="I45" s="157">
        <f>+I46+I49</f>
        <v>25</v>
      </c>
      <c r="J45" s="157" t="s">
        <v>79</v>
      </c>
      <c r="Q45" s="152"/>
      <c r="R45" s="152" t="s">
        <v>1392</v>
      </c>
      <c r="S45" s="152" t="s">
        <v>38</v>
      </c>
    </row>
    <row r="46" spans="2:19">
      <c r="B46" s="154"/>
      <c r="C46" s="154"/>
      <c r="D46" s="163" t="s">
        <v>1376</v>
      </c>
      <c r="E46" s="171" t="s">
        <v>1480</v>
      </c>
      <c r="F46" s="171"/>
      <c r="G46" s="171"/>
      <c r="H46" s="172"/>
      <c r="I46" s="164">
        <v>10</v>
      </c>
      <c r="J46" s="164" t="s">
        <v>79</v>
      </c>
      <c r="Q46" s="152"/>
      <c r="R46" s="152" t="s">
        <v>1393</v>
      </c>
      <c r="S46" s="152" t="s">
        <v>4</v>
      </c>
    </row>
    <row r="47" spans="2:19">
      <c r="B47" s="154"/>
      <c r="C47" s="154"/>
      <c r="D47" s="154"/>
      <c r="E47" s="154"/>
      <c r="F47" s="161" t="s">
        <v>1379</v>
      </c>
      <c r="G47" s="174" t="s">
        <v>54</v>
      </c>
      <c r="H47" s="175">
        <v>1</v>
      </c>
      <c r="I47" s="160" t="s">
        <v>79</v>
      </c>
      <c r="J47" s="160">
        <f>+H47*I46</f>
        <v>10</v>
      </c>
      <c r="Q47" s="152"/>
      <c r="R47" s="152" t="s">
        <v>1394</v>
      </c>
      <c r="S47" s="152" t="s">
        <v>36</v>
      </c>
    </row>
    <row r="48" spans="2:19">
      <c r="B48" s="154"/>
      <c r="C48" s="154"/>
      <c r="D48" s="154"/>
      <c r="E48" s="154"/>
      <c r="F48" s="161" t="s">
        <v>1380</v>
      </c>
      <c r="G48" s="174" t="s">
        <v>53</v>
      </c>
      <c r="H48" s="175">
        <v>0</v>
      </c>
      <c r="I48" s="160" t="s">
        <v>79</v>
      </c>
      <c r="J48" s="160">
        <f>+H48*I46</f>
        <v>0</v>
      </c>
      <c r="Q48" s="152"/>
      <c r="R48" s="152" t="s">
        <v>1395</v>
      </c>
      <c r="S48" s="152" t="s">
        <v>35</v>
      </c>
    </row>
    <row r="49" spans="2:19">
      <c r="B49" s="154"/>
      <c r="C49" s="154"/>
      <c r="D49" s="163" t="s">
        <v>1377</v>
      </c>
      <c r="E49" s="171" t="s">
        <v>1479</v>
      </c>
      <c r="F49" s="171"/>
      <c r="G49" s="171"/>
      <c r="H49" s="172"/>
      <c r="I49" s="164">
        <v>15</v>
      </c>
      <c r="J49" s="164" t="s">
        <v>79</v>
      </c>
      <c r="Q49" s="152"/>
      <c r="R49" s="152" t="s">
        <v>1396</v>
      </c>
      <c r="S49" s="152" t="s">
        <v>25</v>
      </c>
    </row>
    <row r="50" spans="2:19">
      <c r="B50" s="154"/>
      <c r="C50" s="154"/>
      <c r="D50" s="154"/>
      <c r="E50" s="154"/>
      <c r="F50" s="161" t="s">
        <v>1470</v>
      </c>
      <c r="G50" s="174" t="s">
        <v>1499</v>
      </c>
      <c r="H50" s="175">
        <v>1</v>
      </c>
      <c r="I50" s="160" t="s">
        <v>79</v>
      </c>
      <c r="J50" s="160">
        <f>+H50*I49</f>
        <v>15</v>
      </c>
      <c r="Q50" s="149" t="s">
        <v>91</v>
      </c>
      <c r="R50" s="150"/>
      <c r="S50" s="151"/>
    </row>
    <row r="51" spans="2:19">
      <c r="B51" s="154"/>
      <c r="C51" s="154"/>
      <c r="D51" s="154"/>
      <c r="E51" s="154"/>
      <c r="F51" s="161" t="s">
        <v>1471</v>
      </c>
      <c r="G51" s="174" t="s">
        <v>47</v>
      </c>
      <c r="H51" s="175">
        <v>0.7</v>
      </c>
      <c r="I51" s="160" t="s">
        <v>79</v>
      </c>
      <c r="J51" s="160">
        <f>+H51*I49</f>
        <v>10.5</v>
      </c>
      <c r="Q51" s="152"/>
      <c r="R51" s="152" t="s">
        <v>1397</v>
      </c>
      <c r="S51" s="152" t="s">
        <v>5</v>
      </c>
    </row>
    <row r="52" spans="2:19">
      <c r="B52" s="154"/>
      <c r="C52" s="154"/>
      <c r="D52" s="154"/>
      <c r="E52" s="154"/>
      <c r="F52" s="161" t="s">
        <v>1472</v>
      </c>
      <c r="G52" s="174" t="s">
        <v>1481</v>
      </c>
      <c r="H52" s="175">
        <v>0.1</v>
      </c>
      <c r="I52" s="160" t="s">
        <v>79</v>
      </c>
      <c r="J52" s="160">
        <f>+H52*I49</f>
        <v>1.5</v>
      </c>
      <c r="Q52" s="152"/>
      <c r="R52" s="152" t="s">
        <v>1398</v>
      </c>
      <c r="S52" s="152" t="s">
        <v>38</v>
      </c>
    </row>
    <row r="53" spans="2:19">
      <c r="B53" s="154"/>
      <c r="C53" s="154"/>
      <c r="D53" s="154"/>
      <c r="E53" s="154"/>
      <c r="F53" s="161" t="s">
        <v>1473</v>
      </c>
      <c r="G53" s="174" t="s">
        <v>6</v>
      </c>
      <c r="H53" s="175">
        <v>0</v>
      </c>
      <c r="I53" s="160" t="s">
        <v>79</v>
      </c>
      <c r="J53" s="160">
        <f>+H53*I49</f>
        <v>0</v>
      </c>
      <c r="Q53" s="152"/>
      <c r="R53" s="152" t="s">
        <v>1399</v>
      </c>
      <c r="S53" s="152" t="s">
        <v>4</v>
      </c>
    </row>
    <row r="54" spans="2:19">
      <c r="B54" s="165" t="s">
        <v>1424</v>
      </c>
      <c r="C54" s="168" t="s">
        <v>1428</v>
      </c>
      <c r="D54" s="169"/>
      <c r="E54" s="169"/>
      <c r="F54" s="169"/>
      <c r="G54" s="169"/>
      <c r="H54" s="170"/>
      <c r="I54" s="157">
        <f>+I55+I59+I64</f>
        <v>25</v>
      </c>
      <c r="J54" s="157" t="s">
        <v>79</v>
      </c>
      <c r="Q54" s="152"/>
      <c r="R54" s="152" t="s">
        <v>1400</v>
      </c>
      <c r="S54" s="152" t="s">
        <v>92</v>
      </c>
    </row>
    <row r="55" spans="2:19">
      <c r="B55" s="154"/>
      <c r="C55" s="154"/>
      <c r="D55" s="163" t="s">
        <v>1482</v>
      </c>
      <c r="E55" s="171" t="s">
        <v>1428</v>
      </c>
      <c r="F55" s="171"/>
      <c r="G55" s="171"/>
      <c r="H55" s="172"/>
      <c r="I55" s="164">
        <v>8</v>
      </c>
      <c r="J55" s="164" t="s">
        <v>79</v>
      </c>
      <c r="Q55" s="152"/>
      <c r="R55" s="152" t="s">
        <v>1401</v>
      </c>
      <c r="S55" s="152" t="s">
        <v>93</v>
      </c>
    </row>
    <row r="56" spans="2:19">
      <c r="B56" s="154"/>
      <c r="C56" s="154"/>
      <c r="D56" s="154"/>
      <c r="E56" s="154"/>
      <c r="F56" s="161" t="s">
        <v>1483</v>
      </c>
      <c r="G56" s="174" t="s">
        <v>1502</v>
      </c>
      <c r="H56" s="175">
        <v>1</v>
      </c>
      <c r="I56" s="160" t="s">
        <v>79</v>
      </c>
      <c r="J56" s="160">
        <f>+H56*I55</f>
        <v>8</v>
      </c>
      <c r="Q56" s="152"/>
      <c r="R56" s="152" t="s">
        <v>1402</v>
      </c>
      <c r="S56" s="152" t="s">
        <v>37</v>
      </c>
    </row>
    <row r="57" spans="2:19">
      <c r="B57" s="154"/>
      <c r="C57" s="154"/>
      <c r="D57" s="154"/>
      <c r="E57" s="154"/>
      <c r="F57" s="161" t="s">
        <v>1484</v>
      </c>
      <c r="G57" s="174" t="s">
        <v>1501</v>
      </c>
      <c r="H57" s="175">
        <v>0.5</v>
      </c>
      <c r="I57" s="160" t="s">
        <v>79</v>
      </c>
      <c r="J57" s="160">
        <f>+H57*I55</f>
        <v>4</v>
      </c>
      <c r="Q57" s="152"/>
      <c r="R57" s="152" t="s">
        <v>1403</v>
      </c>
      <c r="S57" s="152" t="s">
        <v>25</v>
      </c>
    </row>
    <row r="58" spans="2:19">
      <c r="B58" s="154"/>
      <c r="C58" s="154"/>
      <c r="D58" s="154"/>
      <c r="E58" s="154"/>
      <c r="F58" s="161" t="s">
        <v>1485</v>
      </c>
      <c r="G58" s="174" t="s">
        <v>1500</v>
      </c>
      <c r="H58" s="175">
        <v>0</v>
      </c>
      <c r="I58" s="160" t="s">
        <v>79</v>
      </c>
      <c r="J58" s="160">
        <f>+H58*I55</f>
        <v>0</v>
      </c>
      <c r="Q58" s="149" t="s">
        <v>39</v>
      </c>
      <c r="R58" s="150"/>
      <c r="S58" s="151"/>
    </row>
    <row r="59" spans="2:19">
      <c r="B59" s="154"/>
      <c r="C59" s="154"/>
      <c r="D59" s="163" t="s">
        <v>1486</v>
      </c>
      <c r="E59" s="171" t="s">
        <v>86</v>
      </c>
      <c r="F59" s="171"/>
      <c r="G59" s="171"/>
      <c r="H59" s="172"/>
      <c r="I59" s="164">
        <v>8</v>
      </c>
      <c r="J59" s="164" t="s">
        <v>79</v>
      </c>
      <c r="Q59" s="152"/>
      <c r="R59" s="152" t="s">
        <v>1404</v>
      </c>
      <c r="S59" s="152" t="s">
        <v>41</v>
      </c>
    </row>
    <row r="60" spans="2:19">
      <c r="B60" s="154"/>
      <c r="C60" s="154"/>
      <c r="D60" s="154"/>
      <c r="E60" s="154"/>
      <c r="F60" s="161" t="s">
        <v>1487</v>
      </c>
      <c r="G60" s="174" t="s">
        <v>1503</v>
      </c>
      <c r="H60" s="175">
        <v>1</v>
      </c>
      <c r="I60" s="160" t="s">
        <v>79</v>
      </c>
      <c r="J60" s="160">
        <f>+H60*I59</f>
        <v>8</v>
      </c>
      <c r="Q60" s="152"/>
      <c r="R60" s="152" t="s">
        <v>1405</v>
      </c>
      <c r="S60" s="152" t="s">
        <v>40</v>
      </c>
    </row>
    <row r="61" spans="2:19">
      <c r="B61" s="154"/>
      <c r="C61" s="154"/>
      <c r="D61" s="154"/>
      <c r="E61" s="154"/>
      <c r="F61" s="161" t="s">
        <v>1488</v>
      </c>
      <c r="G61" s="174" t="s">
        <v>87</v>
      </c>
      <c r="H61" s="175">
        <v>0.5</v>
      </c>
      <c r="I61" s="160" t="s">
        <v>79</v>
      </c>
      <c r="J61" s="160">
        <f>+H61*I59</f>
        <v>4</v>
      </c>
      <c r="Q61" s="152"/>
      <c r="R61" s="152" t="s">
        <v>1406</v>
      </c>
      <c r="S61" s="152" t="s">
        <v>42</v>
      </c>
    </row>
    <row r="62" spans="2:19">
      <c r="B62" s="154"/>
      <c r="C62" s="154"/>
      <c r="D62" s="154"/>
      <c r="E62" s="154"/>
      <c r="F62" s="161" t="s">
        <v>1489</v>
      </c>
      <c r="G62" s="174" t="s">
        <v>1504</v>
      </c>
      <c r="H62" s="175">
        <v>0</v>
      </c>
      <c r="I62" s="160" t="s">
        <v>79</v>
      </c>
      <c r="J62" s="160">
        <f>+H62*I59</f>
        <v>0</v>
      </c>
      <c r="Q62" s="152"/>
      <c r="R62" s="152" t="s">
        <v>1407</v>
      </c>
      <c r="S62" s="152" t="s">
        <v>43</v>
      </c>
    </row>
    <row r="63" spans="2:19">
      <c r="B63" s="154"/>
      <c r="C63" s="154"/>
      <c r="D63" s="154"/>
      <c r="E63" s="154"/>
      <c r="F63" s="161" t="s">
        <v>1490</v>
      </c>
      <c r="G63" s="174" t="s">
        <v>88</v>
      </c>
      <c r="H63" s="175">
        <v>0</v>
      </c>
      <c r="I63" s="160" t="s">
        <v>79</v>
      </c>
      <c r="J63" s="160">
        <f>+H63*I59</f>
        <v>0</v>
      </c>
      <c r="Q63" s="152"/>
      <c r="R63" s="152" t="s">
        <v>1408</v>
      </c>
      <c r="S63" s="152" t="s">
        <v>44</v>
      </c>
    </row>
    <row r="64" spans="2:19">
      <c r="B64" s="154"/>
      <c r="C64" s="154"/>
      <c r="D64" s="163" t="s">
        <v>1491</v>
      </c>
      <c r="E64" s="171" t="s">
        <v>1495</v>
      </c>
      <c r="F64" s="171"/>
      <c r="G64" s="171"/>
      <c r="H64" s="172"/>
      <c r="I64" s="164">
        <v>9</v>
      </c>
      <c r="J64" s="164" t="s">
        <v>79</v>
      </c>
      <c r="Q64" s="152"/>
      <c r="R64" s="152" t="s">
        <v>1409</v>
      </c>
      <c r="S64" s="152" t="s">
        <v>46</v>
      </c>
    </row>
    <row r="65" spans="2:19">
      <c r="B65" s="154"/>
      <c r="C65" s="154"/>
      <c r="D65" s="154"/>
      <c r="E65" s="154"/>
      <c r="F65" s="161" t="s">
        <v>1492</v>
      </c>
      <c r="G65" s="174" t="s">
        <v>62</v>
      </c>
      <c r="H65" s="175">
        <v>1</v>
      </c>
      <c r="I65" s="160" t="s">
        <v>79</v>
      </c>
      <c r="J65" s="160">
        <f>+H65*I64</f>
        <v>9</v>
      </c>
      <c r="Q65" s="152"/>
      <c r="R65" s="152" t="s">
        <v>1410</v>
      </c>
      <c r="S65" s="152" t="s">
        <v>45</v>
      </c>
    </row>
    <row r="66" spans="2:19">
      <c r="B66" s="154"/>
      <c r="C66" s="154"/>
      <c r="D66" s="154"/>
      <c r="E66" s="154"/>
      <c r="F66" s="161" t="s">
        <v>1493</v>
      </c>
      <c r="G66" s="174" t="s">
        <v>73</v>
      </c>
      <c r="H66" s="175">
        <v>0.7</v>
      </c>
      <c r="I66" s="160" t="s">
        <v>79</v>
      </c>
      <c r="J66" s="160">
        <f>+H66*I64</f>
        <v>6.3</v>
      </c>
    </row>
    <row r="67" spans="2:19">
      <c r="B67" s="154"/>
      <c r="C67" s="154"/>
      <c r="D67" s="154"/>
      <c r="E67" s="154"/>
      <c r="F67" s="161" t="s">
        <v>1494</v>
      </c>
      <c r="G67" s="174" t="s">
        <v>61</v>
      </c>
      <c r="H67" s="175">
        <v>0.5</v>
      </c>
      <c r="I67" s="160" t="s">
        <v>79</v>
      </c>
      <c r="J67" s="160">
        <f>+H67*I64</f>
        <v>4.5</v>
      </c>
    </row>
    <row r="68" spans="2:19">
      <c r="B68" s="154"/>
      <c r="C68" s="154"/>
      <c r="D68" s="154"/>
      <c r="E68" s="154"/>
      <c r="F68" s="161" t="s">
        <v>1496</v>
      </c>
      <c r="G68" s="174" t="s">
        <v>85</v>
      </c>
      <c r="H68" s="175">
        <v>0</v>
      </c>
      <c r="I68" s="160" t="s">
        <v>79</v>
      </c>
      <c r="J68" s="160">
        <f>+H68*I64</f>
        <v>0</v>
      </c>
    </row>
  </sheetData>
  <autoFilter ref="B2:J2">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HAdmin</cp:lastModifiedBy>
  <dcterms:created xsi:type="dcterms:W3CDTF">2024-06-27T08:09:42Z</dcterms:created>
  <dcterms:modified xsi:type="dcterms:W3CDTF">2025-02-24T06:05:27Z</dcterms:modified>
</cp:coreProperties>
</file>