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<sst xmlns="http://schemas.openxmlformats.org/spreadsheetml/2006/main" count="199" uniqueCount="69">
  <si>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</si>
  <si>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 փետրվարի «28»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</si>
  <si>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</si>
  <si>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</si>
  <si>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</si>
  <si>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</si>
  <si>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</si>
  <si>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</si>
  <si>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</si>
  <si>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</si>
  <si>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</si>
  <si>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</si>
  <si>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</si>
  <si>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</si>
  <si>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</si>
  <si>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</si>
  <si>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</si>
  <si>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</si>
  <si>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</si>
  <si>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</si>
  <si>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</si>
  <si>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</si>
  <si>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</si>
  <si>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</si>
  <si>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</si>
  <si>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</si>
  <si>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</si>
  <si>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</si>
  <si>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</si>
  <si>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</si>
  <si>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</si>
  <si>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</si>
  <si>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</si>
  <si>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</si>
  <si>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</si>
  <si>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</si>
  <si>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</si>
  <si>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</si>
  <si>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</si>
  <si>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</si>
  <si>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</si>
  <si>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</si>
  <si>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</si>
  <si>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</si>
  <si>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</si>
  <si>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</si>
  <si>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</si>
  <si>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</si>
  <si>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</si>
  <si>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</si>
  <si>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</si>
  <si>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</si>
  <si>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</si>
  <si>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</si>
  <si>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</si>
  <si>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</si>
  <si>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</si>
  <si>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2 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</si>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</sst>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32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80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Protection="1">
      <protection locked="0"/>
    </xf>
    <xf numFmtId="182" fontId="1" fillId="3" borderId="0" xfId="0" applyNumberFormat="1" applyFont="1" applyFill="1" applyProtection="1">
      <protection locked="0"/>
    </xf>
    <xf numFmtId="182" fontId="1" fillId="2" borderId="0" xfId="0" applyNumberFormat="1" applyFont="1" applyFill="1" applyBorder="1" applyAlignment="1" applyProtection="1">
      <alignment horizontal="left" wrapText="1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 wrapText="1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2" fontId="1" fillId="0" borderId="0" xfId="0" applyNumberFormat="1" applyFont="1" applyFill="1" applyProtection="1">
      <protection locked="0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CQ14" activePane="bottomRight" state="frozen"/>
      <selection/>
      <selection pane="topRight"/>
      <selection pane="bottomLeft"/>
      <selection pane="bottomRight" activeCell="CV18" sqref="CV18:CX18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6"/>
      <c r="P1" s="56"/>
      <c r="Q1" s="56"/>
      <c r="R1" s="56"/>
      <c r="S1" s="56"/>
      <c r="T1" s="56"/>
      <c r="U1" s="56"/>
      <c r="V1" s="56"/>
      <c r="W1" s="56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6"/>
      <c r="R2" s="76"/>
      <c r="T2" s="77"/>
      <c r="U2" s="77"/>
      <c r="V2" s="77"/>
      <c r="W2" s="78"/>
      <c r="X2" s="78"/>
      <c r="AA2" s="77"/>
      <c r="AB2" s="78"/>
      <c r="AC2" s="78"/>
      <c r="AD2" s="78"/>
      <c r="AE2" s="78"/>
      <c r="AF2" s="78"/>
      <c r="AG2" s="78"/>
      <c r="AH2" s="78"/>
      <c r="AI2" s="78"/>
      <c r="AJ2" s="78"/>
      <c r="AK2" s="77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6"/>
      <c r="R3" s="76"/>
      <c r="T3" s="78"/>
      <c r="U3" s="78"/>
      <c r="V3" s="78"/>
      <c r="W3" s="78"/>
      <c r="X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7"/>
      <c r="J4" s="58" t="s">
        <v>8</v>
      </c>
      <c r="K4" s="59"/>
      <c r="L4" s="59"/>
      <c r="M4" s="59"/>
      <c r="N4" s="60"/>
      <c r="O4" s="61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131"/>
      <c r="DK4" s="132" t="s">
        <v>9</v>
      </c>
      <c r="DL4" s="133" t="s">
        <v>10</v>
      </c>
      <c r="DM4" s="134"/>
      <c r="DN4" s="135"/>
      <c r="DO4" s="136" t="s">
        <v>11</v>
      </c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2" t="s">
        <v>12</v>
      </c>
      <c r="EH4" s="157" t="s">
        <v>13</v>
      </c>
      <c r="EI4" s="158"/>
      <c r="EJ4" s="159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3"/>
      <c r="J5" s="64"/>
      <c r="K5" s="65"/>
      <c r="L5" s="65"/>
      <c r="M5" s="65"/>
      <c r="N5" s="66"/>
      <c r="O5" s="67" t="s">
        <v>14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89"/>
      <c r="BA5" s="90" t="s">
        <v>15</v>
      </c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106" t="s">
        <v>16</v>
      </c>
      <c r="BQ5" s="107"/>
      <c r="BR5" s="107"/>
      <c r="BS5" s="108" t="s">
        <v>17</v>
      </c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19"/>
      <c r="CJ5" s="120" t="s">
        <v>18</v>
      </c>
      <c r="CK5" s="121"/>
      <c r="CL5" s="121"/>
      <c r="CM5" s="121"/>
      <c r="CN5" s="121"/>
      <c r="CO5" s="121"/>
      <c r="CP5" s="121"/>
      <c r="CQ5" s="121"/>
      <c r="CR5" s="122"/>
      <c r="CS5" s="108" t="s">
        <v>19</v>
      </c>
      <c r="CT5" s="109"/>
      <c r="CU5" s="109"/>
      <c r="CV5" s="109"/>
      <c r="CW5" s="109"/>
      <c r="CX5" s="109"/>
      <c r="CY5" s="109"/>
      <c r="CZ5" s="109"/>
      <c r="DA5" s="109"/>
      <c r="DB5" s="90" t="s">
        <v>20</v>
      </c>
      <c r="DC5" s="90"/>
      <c r="DD5" s="90"/>
      <c r="DE5" s="106" t="s">
        <v>21</v>
      </c>
      <c r="DF5" s="107"/>
      <c r="DG5" s="129"/>
      <c r="DH5" s="106" t="s">
        <v>22</v>
      </c>
      <c r="DI5" s="107"/>
      <c r="DJ5" s="129"/>
      <c r="DK5" s="132"/>
      <c r="DL5" s="137"/>
      <c r="DM5" s="138"/>
      <c r="DN5" s="139"/>
      <c r="DO5" s="140"/>
      <c r="DP5" s="140"/>
      <c r="DQ5" s="150"/>
      <c r="DR5" s="150"/>
      <c r="DS5" s="150"/>
      <c r="DT5" s="150"/>
      <c r="DU5" s="106" t="s">
        <v>23</v>
      </c>
      <c r="DV5" s="107"/>
      <c r="DW5" s="129"/>
      <c r="DX5" s="151"/>
      <c r="DY5" s="152"/>
      <c r="DZ5" s="152"/>
      <c r="EA5" s="152"/>
      <c r="EB5" s="152"/>
      <c r="EC5" s="152"/>
      <c r="ED5" s="152"/>
      <c r="EE5" s="152"/>
      <c r="EF5" s="152"/>
      <c r="EG5" s="132"/>
      <c r="EH5" s="161"/>
      <c r="EI5" s="162"/>
      <c r="EJ5" s="163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69"/>
      <c r="J6" s="70"/>
      <c r="K6" s="71"/>
      <c r="L6" s="71"/>
      <c r="M6" s="71"/>
      <c r="N6" s="72"/>
      <c r="O6" s="73" t="s">
        <v>24</v>
      </c>
      <c r="P6" s="74"/>
      <c r="Q6" s="74"/>
      <c r="R6" s="74"/>
      <c r="S6" s="79"/>
      <c r="T6" s="80" t="s">
        <v>25</v>
      </c>
      <c r="U6" s="81"/>
      <c r="V6" s="81"/>
      <c r="W6" s="81"/>
      <c r="X6" s="82"/>
      <c r="Y6" s="80" t="s">
        <v>26</v>
      </c>
      <c r="Z6" s="81"/>
      <c r="AA6" s="81"/>
      <c r="AB6" s="81"/>
      <c r="AC6" s="82"/>
      <c r="AD6" s="80" t="s">
        <v>27</v>
      </c>
      <c r="AE6" s="81"/>
      <c r="AF6" s="81"/>
      <c r="AG6" s="81"/>
      <c r="AH6" s="82"/>
      <c r="AI6" s="80" t="s">
        <v>28</v>
      </c>
      <c r="AJ6" s="81"/>
      <c r="AK6" s="81"/>
      <c r="AL6" s="81"/>
      <c r="AM6" s="82"/>
      <c r="AN6" s="80" t="s">
        <v>29</v>
      </c>
      <c r="AO6" s="81"/>
      <c r="AP6" s="81"/>
      <c r="AQ6" s="81"/>
      <c r="AR6" s="82"/>
      <c r="AS6" s="80" t="s">
        <v>30</v>
      </c>
      <c r="AT6" s="81"/>
      <c r="AU6" s="81"/>
      <c r="AV6" s="81"/>
      <c r="AW6" s="82"/>
      <c r="AX6" s="91" t="s">
        <v>31</v>
      </c>
      <c r="AY6" s="91"/>
      <c r="AZ6" s="91"/>
      <c r="BA6" s="92" t="s">
        <v>32</v>
      </c>
      <c r="BB6" s="93"/>
      <c r="BC6" s="93"/>
      <c r="BD6" s="92" t="s">
        <v>33</v>
      </c>
      <c r="BE6" s="93"/>
      <c r="BF6" s="97"/>
      <c r="BG6" s="98" t="s">
        <v>34</v>
      </c>
      <c r="BH6" s="99"/>
      <c r="BI6" s="100"/>
      <c r="BJ6" s="98" t="s">
        <v>35</v>
      </c>
      <c r="BK6" s="99"/>
      <c r="BL6" s="99"/>
      <c r="BM6" s="110" t="s">
        <v>36</v>
      </c>
      <c r="BN6" s="111"/>
      <c r="BO6" s="111"/>
      <c r="BP6" s="112"/>
      <c r="BQ6" s="113"/>
      <c r="BR6" s="113"/>
      <c r="BS6" s="114" t="s">
        <v>37</v>
      </c>
      <c r="BT6" s="115"/>
      <c r="BU6" s="115"/>
      <c r="BV6" s="115"/>
      <c r="BW6" s="116"/>
      <c r="BX6" s="117" t="s">
        <v>38</v>
      </c>
      <c r="BY6" s="117"/>
      <c r="BZ6" s="117"/>
      <c r="CA6" s="117" t="s">
        <v>39</v>
      </c>
      <c r="CB6" s="117"/>
      <c r="CC6" s="117"/>
      <c r="CD6" s="117" t="s">
        <v>40</v>
      </c>
      <c r="CE6" s="117"/>
      <c r="CF6" s="117"/>
      <c r="CG6" s="117" t="s">
        <v>41</v>
      </c>
      <c r="CH6" s="117"/>
      <c r="CI6" s="117"/>
      <c r="CJ6" s="117" t="s">
        <v>42</v>
      </c>
      <c r="CK6" s="117"/>
      <c r="CL6" s="117"/>
      <c r="CM6" s="120" t="s">
        <v>43</v>
      </c>
      <c r="CN6" s="121"/>
      <c r="CO6" s="121"/>
      <c r="CP6" s="117" t="s">
        <v>44</v>
      </c>
      <c r="CQ6" s="117"/>
      <c r="CR6" s="117"/>
      <c r="CS6" s="123" t="s">
        <v>45</v>
      </c>
      <c r="CT6" s="124"/>
      <c r="CU6" s="121"/>
      <c r="CV6" s="117" t="s">
        <v>46</v>
      </c>
      <c r="CW6" s="117"/>
      <c r="CX6" s="117"/>
      <c r="CY6" s="120" t="s">
        <v>47</v>
      </c>
      <c r="CZ6" s="121"/>
      <c r="DA6" s="121"/>
      <c r="DB6" s="90"/>
      <c r="DC6" s="90"/>
      <c r="DD6" s="90"/>
      <c r="DE6" s="112"/>
      <c r="DF6" s="113"/>
      <c r="DG6" s="130"/>
      <c r="DH6" s="112"/>
      <c r="DI6" s="113"/>
      <c r="DJ6" s="130"/>
      <c r="DK6" s="132"/>
      <c r="DL6" s="141"/>
      <c r="DM6" s="142"/>
      <c r="DN6" s="143"/>
      <c r="DO6" s="106" t="s">
        <v>48</v>
      </c>
      <c r="DP6" s="107"/>
      <c r="DQ6" s="129"/>
      <c r="DR6" s="106" t="s">
        <v>49</v>
      </c>
      <c r="DS6" s="107"/>
      <c r="DT6" s="129"/>
      <c r="DU6" s="112"/>
      <c r="DV6" s="113"/>
      <c r="DW6" s="130"/>
      <c r="DX6" s="106" t="s">
        <v>50</v>
      </c>
      <c r="DY6" s="107"/>
      <c r="DZ6" s="129"/>
      <c r="EA6" s="106" t="s">
        <v>51</v>
      </c>
      <c r="EB6" s="107"/>
      <c r="EC6" s="129"/>
      <c r="ED6" s="153" t="s">
        <v>52</v>
      </c>
      <c r="EE6" s="154"/>
      <c r="EF6" s="154"/>
      <c r="EG6" s="132"/>
      <c r="EH6" s="164"/>
      <c r="EI6" s="165"/>
      <c r="EJ6" s="166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5"/>
      <c r="J7" s="23" t="s">
        <v>53</v>
      </c>
      <c r="K7" s="24" t="s">
        <v>54</v>
      </c>
      <c r="L7" s="25"/>
      <c r="M7" s="25"/>
      <c r="N7" s="75"/>
      <c r="O7" s="23" t="s">
        <v>53</v>
      </c>
      <c r="P7" s="24" t="s">
        <v>54</v>
      </c>
      <c r="Q7" s="25"/>
      <c r="R7" s="25"/>
      <c r="S7" s="75"/>
      <c r="T7" s="23" t="s">
        <v>53</v>
      </c>
      <c r="U7" s="24" t="s">
        <v>54</v>
      </c>
      <c r="V7" s="25"/>
      <c r="W7" s="25"/>
      <c r="X7" s="75"/>
      <c r="Y7" s="23" t="s">
        <v>53</v>
      </c>
      <c r="Z7" s="24" t="s">
        <v>54</v>
      </c>
      <c r="AA7" s="25"/>
      <c r="AB7" s="25"/>
      <c r="AC7" s="75"/>
      <c r="AD7" s="23" t="s">
        <v>53</v>
      </c>
      <c r="AE7" s="85" t="s">
        <v>54</v>
      </c>
      <c r="AF7" s="85"/>
      <c r="AG7" s="85"/>
      <c r="AH7" s="85"/>
      <c r="AI7" s="23" t="s">
        <v>53</v>
      </c>
      <c r="AJ7" s="24" t="s">
        <v>54</v>
      </c>
      <c r="AK7" s="25"/>
      <c r="AL7" s="25"/>
      <c r="AM7" s="75"/>
      <c r="AN7" s="23" t="s">
        <v>53</v>
      </c>
      <c r="AO7" s="24" t="s">
        <v>54</v>
      </c>
      <c r="AP7" s="25"/>
      <c r="AQ7" s="25"/>
      <c r="AR7" s="75"/>
      <c r="AS7" s="23" t="s">
        <v>53</v>
      </c>
      <c r="AT7" s="24" t="s">
        <v>54</v>
      </c>
      <c r="AU7" s="25"/>
      <c r="AV7" s="25"/>
      <c r="AW7" s="75"/>
      <c r="AX7" s="23" t="s">
        <v>53</v>
      </c>
      <c r="AY7" s="94" t="s">
        <v>54</v>
      </c>
      <c r="AZ7" s="95"/>
      <c r="BA7" s="23" t="s">
        <v>53</v>
      </c>
      <c r="BB7" s="94" t="s">
        <v>54</v>
      </c>
      <c r="BC7" s="95"/>
      <c r="BD7" s="23" t="s">
        <v>53</v>
      </c>
      <c r="BE7" s="94" t="s">
        <v>54</v>
      </c>
      <c r="BF7" s="95"/>
      <c r="BG7" s="23" t="s">
        <v>53</v>
      </c>
      <c r="BH7" s="94" t="s">
        <v>54</v>
      </c>
      <c r="BI7" s="95"/>
      <c r="BJ7" s="23" t="s">
        <v>53</v>
      </c>
      <c r="BK7" s="94" t="s">
        <v>54</v>
      </c>
      <c r="BL7" s="95"/>
      <c r="BM7" s="23" t="s">
        <v>53</v>
      </c>
      <c r="BN7" s="94" t="s">
        <v>54</v>
      </c>
      <c r="BO7" s="95"/>
      <c r="BP7" s="23" t="s">
        <v>53</v>
      </c>
      <c r="BQ7" s="94" t="s">
        <v>54</v>
      </c>
      <c r="BR7" s="95"/>
      <c r="BS7" s="23" t="s">
        <v>53</v>
      </c>
      <c r="BT7" s="94" t="s">
        <v>54</v>
      </c>
      <c r="BU7" s="118"/>
      <c r="BV7" s="118"/>
      <c r="BW7" s="95"/>
      <c r="BX7" s="23" t="s">
        <v>53</v>
      </c>
      <c r="BY7" s="94" t="s">
        <v>54</v>
      </c>
      <c r="BZ7" s="95"/>
      <c r="CA7" s="23" t="s">
        <v>53</v>
      </c>
      <c r="CB7" s="94" t="s">
        <v>54</v>
      </c>
      <c r="CC7" s="95"/>
      <c r="CD7" s="23" t="s">
        <v>53</v>
      </c>
      <c r="CE7" s="94" t="s">
        <v>54</v>
      </c>
      <c r="CF7" s="95"/>
      <c r="CG7" s="23" t="s">
        <v>53</v>
      </c>
      <c r="CH7" s="94" t="s">
        <v>54</v>
      </c>
      <c r="CI7" s="95"/>
      <c r="CJ7" s="23" t="s">
        <v>53</v>
      </c>
      <c r="CK7" s="94" t="s">
        <v>54</v>
      </c>
      <c r="CL7" s="95"/>
      <c r="CM7" s="23" t="s">
        <v>53</v>
      </c>
      <c r="CN7" s="94" t="s">
        <v>54</v>
      </c>
      <c r="CO7" s="95"/>
      <c r="CP7" s="23" t="s">
        <v>53</v>
      </c>
      <c r="CQ7" s="94" t="s">
        <v>54</v>
      </c>
      <c r="CR7" s="95"/>
      <c r="CS7" s="23" t="s">
        <v>53</v>
      </c>
      <c r="CT7" s="94" t="s">
        <v>54</v>
      </c>
      <c r="CU7" s="95"/>
      <c r="CV7" s="23" t="s">
        <v>53</v>
      </c>
      <c r="CW7" s="94" t="s">
        <v>54</v>
      </c>
      <c r="CX7" s="95"/>
      <c r="CY7" s="23" t="s">
        <v>53</v>
      </c>
      <c r="CZ7" s="94" t="s">
        <v>54</v>
      </c>
      <c r="DA7" s="95"/>
      <c r="DB7" s="23" t="s">
        <v>53</v>
      </c>
      <c r="DC7" s="94" t="s">
        <v>54</v>
      </c>
      <c r="DD7" s="95"/>
      <c r="DE7" s="23" t="s">
        <v>53</v>
      </c>
      <c r="DF7" s="94" t="s">
        <v>54</v>
      </c>
      <c r="DG7" s="95"/>
      <c r="DH7" s="23" t="s">
        <v>53</v>
      </c>
      <c r="DI7" s="94" t="s">
        <v>54</v>
      </c>
      <c r="DJ7" s="95"/>
      <c r="DK7" s="144" t="s">
        <v>55</v>
      </c>
      <c r="DL7" s="23" t="s">
        <v>53</v>
      </c>
      <c r="DM7" s="94" t="s">
        <v>54</v>
      </c>
      <c r="DN7" s="95"/>
      <c r="DO7" s="23" t="s">
        <v>53</v>
      </c>
      <c r="DP7" s="94" t="s">
        <v>54</v>
      </c>
      <c r="DQ7" s="95"/>
      <c r="DR7" s="23" t="s">
        <v>53</v>
      </c>
      <c r="DS7" s="94" t="s">
        <v>54</v>
      </c>
      <c r="DT7" s="95"/>
      <c r="DU7" s="23" t="s">
        <v>53</v>
      </c>
      <c r="DV7" s="94" t="s">
        <v>54</v>
      </c>
      <c r="DW7" s="95"/>
      <c r="DX7" s="23" t="s">
        <v>53</v>
      </c>
      <c r="DY7" s="94" t="s">
        <v>54</v>
      </c>
      <c r="DZ7" s="95"/>
      <c r="EA7" s="23" t="s">
        <v>53</v>
      </c>
      <c r="EB7" s="94" t="s">
        <v>54</v>
      </c>
      <c r="EC7" s="95"/>
      <c r="ED7" s="23" t="s">
        <v>53</v>
      </c>
      <c r="EE7" s="94" t="s">
        <v>54</v>
      </c>
      <c r="EF7" s="95"/>
      <c r="EG7" s="132" t="s">
        <v>55</v>
      </c>
      <c r="EH7" s="23" t="s">
        <v>53</v>
      </c>
      <c r="EI7" s="94" t="s">
        <v>54</v>
      </c>
      <c r="EJ7" s="95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2 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2 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2 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2 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2 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2 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2 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2 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2 ամիս                 </v>
      </c>
      <c r="BA8" s="30"/>
      <c r="BB8" s="31" t="s">
        <v>56</v>
      </c>
      <c r="BC8" s="32" t="str">
        <f>G8</f>
        <v>   փաստ,               2 ամիս                 </v>
      </c>
      <c r="BD8" s="30"/>
      <c r="BE8" s="31" t="s">
        <v>56</v>
      </c>
      <c r="BF8" s="32" t="str">
        <f>G8</f>
        <v>   փաստ,               2 ամիս                 </v>
      </c>
      <c r="BG8" s="30"/>
      <c r="BH8" s="31" t="s">
        <v>56</v>
      </c>
      <c r="BI8" s="32" t="str">
        <f>G8</f>
        <v>   փաստ,               2 ամիս                 </v>
      </c>
      <c r="BJ8" s="30"/>
      <c r="BK8" s="31" t="s">
        <v>56</v>
      </c>
      <c r="BL8" s="32" t="str">
        <f>G8</f>
        <v>   փաստ,               2 ամիս                 </v>
      </c>
      <c r="BM8" s="30"/>
      <c r="BN8" s="31" t="s">
        <v>56</v>
      </c>
      <c r="BO8" s="32" t="str">
        <f>G8</f>
        <v>   փաստ,               2 ամիս                 </v>
      </c>
      <c r="BP8" s="30"/>
      <c r="BQ8" s="31" t="s">
        <v>56</v>
      </c>
      <c r="BR8" s="32" t="str">
        <f>G8</f>
        <v>   փաստ,               2 ամիս                 </v>
      </c>
      <c r="BS8" s="30"/>
      <c r="BT8" s="31" t="s">
        <v>56</v>
      </c>
      <c r="BU8" s="32" t="str">
        <f>G8</f>
        <v>   փաստ,               2 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2 ամիս                 </v>
      </c>
      <c r="CA8" s="30"/>
      <c r="CB8" s="31" t="s">
        <v>56</v>
      </c>
      <c r="CC8" s="32" t="str">
        <f>G8</f>
        <v>   փաստ,               2 ամիս                 </v>
      </c>
      <c r="CD8" s="30"/>
      <c r="CE8" s="31" t="s">
        <v>56</v>
      </c>
      <c r="CF8" s="32" t="str">
        <f>G8</f>
        <v>   փաստ,               2 ամիս                 </v>
      </c>
      <c r="CG8" s="30"/>
      <c r="CH8" s="31" t="s">
        <v>56</v>
      </c>
      <c r="CI8" s="32" t="str">
        <f>G8</f>
        <v>   փաստ,               2 ամիս                 </v>
      </c>
      <c r="CJ8" s="30"/>
      <c r="CK8" s="31" t="s">
        <v>56</v>
      </c>
      <c r="CL8" s="32" t="str">
        <f>G8</f>
        <v>   փաստ,               2 ամիս                 </v>
      </c>
      <c r="CM8" s="30"/>
      <c r="CN8" s="31" t="s">
        <v>56</v>
      </c>
      <c r="CO8" s="32" t="str">
        <f>G8</f>
        <v>   փաստ,               2 ամիս                 </v>
      </c>
      <c r="CP8" s="30"/>
      <c r="CQ8" s="31" t="s">
        <v>56</v>
      </c>
      <c r="CR8" s="32" t="str">
        <f>G8</f>
        <v>   փաստ,               2 ամիս                 </v>
      </c>
      <c r="CS8" s="30"/>
      <c r="CT8" s="31" t="s">
        <v>56</v>
      </c>
      <c r="CU8" s="32" t="str">
        <f>G8</f>
        <v>   փաստ,               2 ամիս                 </v>
      </c>
      <c r="CV8" s="30"/>
      <c r="CW8" s="31" t="s">
        <v>56</v>
      </c>
      <c r="CX8" s="32" t="str">
        <f>G8</f>
        <v>   փաստ,               2 ամիս                 </v>
      </c>
      <c r="CY8" s="30"/>
      <c r="CZ8" s="31" t="s">
        <v>56</v>
      </c>
      <c r="DA8" s="32" t="str">
        <f>G8</f>
        <v>   փաստ,               2 ամիս                 </v>
      </c>
      <c r="DB8" s="30"/>
      <c r="DC8" s="31" t="s">
        <v>56</v>
      </c>
      <c r="DD8" s="32" t="str">
        <f>G8</f>
        <v>   փաստ,               2 ամիս                 </v>
      </c>
      <c r="DE8" s="30"/>
      <c r="DF8" s="31" t="s">
        <v>56</v>
      </c>
      <c r="DG8" s="32" t="str">
        <f>G8</f>
        <v>   փաստ,               2 ամիս                 </v>
      </c>
      <c r="DH8" s="30"/>
      <c r="DI8" s="31" t="s">
        <v>56</v>
      </c>
      <c r="DJ8" s="32" t="str">
        <f>G8</f>
        <v>   փաստ,               2 ամիս                 </v>
      </c>
      <c r="DK8" s="144"/>
      <c r="DL8" s="30"/>
      <c r="DM8" s="31" t="s">
        <v>56</v>
      </c>
      <c r="DN8" s="32" t="str">
        <f>G8</f>
        <v>   փաստ,               2 ամիս                 </v>
      </c>
      <c r="DO8" s="30"/>
      <c r="DP8" s="31" t="s">
        <v>56</v>
      </c>
      <c r="DQ8" s="32" t="str">
        <f>G8</f>
        <v>   փաստ,               2 ամիս                 </v>
      </c>
      <c r="DR8" s="30"/>
      <c r="DS8" s="31" t="s">
        <v>56</v>
      </c>
      <c r="DT8" s="32" t="str">
        <f>G8</f>
        <v>   փաստ,               2 ամիս                 </v>
      </c>
      <c r="DU8" s="30"/>
      <c r="DV8" s="31" t="s">
        <v>56</v>
      </c>
      <c r="DW8" s="32" t="str">
        <f>G8</f>
        <v>   փաստ,               2 ամիս                 </v>
      </c>
      <c r="DX8" s="30"/>
      <c r="DY8" s="31" t="s">
        <v>56</v>
      </c>
      <c r="DZ8" s="32" t="str">
        <f>G8</f>
        <v>   փաստ,               2 ամիս                 </v>
      </c>
      <c r="EA8" s="30"/>
      <c r="EB8" s="31" t="s">
        <v>56</v>
      </c>
      <c r="EC8" s="32" t="str">
        <f>G8</f>
        <v>   փաստ,               2 ամիս                 </v>
      </c>
      <c r="ED8" s="30"/>
      <c r="EE8" s="31" t="s">
        <v>56</v>
      </c>
      <c r="EF8" s="32" t="str">
        <f>G8</f>
        <v>   փաստ,               2 ամիս                 </v>
      </c>
      <c r="EG8" s="132"/>
      <c r="EH8" s="30"/>
      <c r="EI8" s="31" t="s">
        <v>56</v>
      </c>
      <c r="EJ8" s="32" t="str">
        <f>G8</f>
        <v>   փաստ,               2 ամիս                 </v>
      </c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25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45">
        <v>108</v>
      </c>
      <c r="DK9" s="146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  <c r="IM9" s="177"/>
      <c r="IN9" s="177"/>
      <c r="IO9" s="177"/>
      <c r="IP9" s="177"/>
      <c r="IQ9" s="177"/>
      <c r="IR9" s="177"/>
      <c r="IS9" s="177"/>
      <c r="IT9" s="177"/>
      <c r="IU9" s="177"/>
      <c r="IV9" s="177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3146868.6</v>
      </c>
      <c r="F10" s="41">
        <f t="shared" si="0"/>
        <v>1046957.8</v>
      </c>
      <c r="G10" s="42">
        <f t="shared" si="0"/>
        <v>488347</v>
      </c>
      <c r="H10" s="42">
        <f t="shared" ref="H10:H18" si="1">G10/F10*100</f>
        <v>46.6443824192341</v>
      </c>
      <c r="I10" s="42">
        <f t="shared" ref="I10:I18" si="2">G10/E10*100</f>
        <v>15.5185062382331</v>
      </c>
      <c r="J10" s="42">
        <f t="shared" ref="J10:L10" si="3">T10+Y10+AI10+AN10+AS10+AX10+BP10+BX10+CA10+CD10+CG10+CJ10+CP10+CS10+CY10+DB10+DH10+AD10</f>
        <v>1342793.7</v>
      </c>
      <c r="K10" s="42">
        <f t="shared" si="3"/>
        <v>302042.5</v>
      </c>
      <c r="L10" s="42">
        <f t="shared" si="3"/>
        <v>254443.6</v>
      </c>
      <c r="M10" s="42">
        <f t="shared" ref="M10:M18" si="4">L10/K10*100</f>
        <v>84.2409925755482</v>
      </c>
      <c r="N10" s="42">
        <f t="shared" ref="N10:N18" si="5">L10/J10*100</f>
        <v>18.9488228906644</v>
      </c>
      <c r="O10" s="42">
        <f t="shared" ref="O10:Q10" si="6">T10+Y10+AD10</f>
        <v>170000</v>
      </c>
      <c r="P10" s="42">
        <f t="shared" si="6"/>
        <v>29750</v>
      </c>
      <c r="Q10" s="42">
        <f t="shared" si="6"/>
        <v>27854.2</v>
      </c>
      <c r="R10" s="42">
        <f t="shared" ref="R10:R18" si="7">Q10/P10*100</f>
        <v>93.6275630252101</v>
      </c>
      <c r="S10" s="44">
        <f t="shared" ref="S10:S18" si="8">Q10/O10*100</f>
        <v>16.3848235294118</v>
      </c>
      <c r="T10" s="83">
        <v>10000</v>
      </c>
      <c r="U10" s="84">
        <v>1500</v>
      </c>
      <c r="V10" s="42">
        <v>706.1</v>
      </c>
      <c r="W10" s="42">
        <f t="shared" ref="W10:W18" si="9">V10/U10*100</f>
        <v>47.0733333333333</v>
      </c>
      <c r="X10" s="44">
        <f t="shared" ref="X10:X18" si="10">V10/T10*100</f>
        <v>7.061</v>
      </c>
      <c r="Y10" s="83">
        <v>13000</v>
      </c>
      <c r="Z10" s="84">
        <v>1500</v>
      </c>
      <c r="AA10" s="42">
        <v>1853.4</v>
      </c>
      <c r="AB10" s="42">
        <f t="shared" ref="AB10:AB18" si="11">AA10/Z10*100</f>
        <v>123.56</v>
      </c>
      <c r="AC10" s="44">
        <f t="shared" ref="AC10:AC18" si="12">AA10/Y10*100</f>
        <v>14.2569230769231</v>
      </c>
      <c r="AD10" s="83">
        <v>147000</v>
      </c>
      <c r="AE10" s="44">
        <v>26750</v>
      </c>
      <c r="AF10" s="42">
        <v>25294.7</v>
      </c>
      <c r="AG10" s="42">
        <f t="shared" ref="AG10:AG18" si="13">AF10/AE10*100</f>
        <v>94.5596261682243</v>
      </c>
      <c r="AH10" s="44">
        <f t="shared" ref="AH10:AH18" si="14">AF10/AD10*100</f>
        <v>17.2072789115646</v>
      </c>
      <c r="AI10" s="83">
        <v>486000</v>
      </c>
      <c r="AJ10" s="84">
        <v>111500</v>
      </c>
      <c r="AK10" s="42">
        <v>84373.9</v>
      </c>
      <c r="AL10" s="42">
        <f t="shared" ref="AL10:AL18" si="15">AK10/AJ10*100</f>
        <v>75.6716591928251</v>
      </c>
      <c r="AM10" s="44">
        <f t="shared" ref="AM10:AM18" si="16">AK10/AI10*100</f>
        <v>17.3608847736625</v>
      </c>
      <c r="AN10" s="84">
        <v>111460.7</v>
      </c>
      <c r="AO10" s="84">
        <v>28292.2</v>
      </c>
      <c r="AP10" s="42">
        <v>66367.5</v>
      </c>
      <c r="AQ10" s="42">
        <f t="shared" ref="AQ10:AQ18" si="17">AP10/AO10*100</f>
        <v>234.578788500011</v>
      </c>
      <c r="AR10" s="44">
        <f t="shared" ref="AR10:AR18" si="18">AP10/AN10*100</f>
        <v>59.5434085736049</v>
      </c>
      <c r="AS10" s="87">
        <v>45000</v>
      </c>
      <c r="AT10" s="87">
        <v>11250</v>
      </c>
      <c r="AU10" s="42">
        <v>7440</v>
      </c>
      <c r="AV10" s="42">
        <f t="shared" ref="AV10:AV18" si="19">AU10/AT10*100</f>
        <v>66.1333333333333</v>
      </c>
      <c r="AW10" s="44">
        <f t="shared" ref="AW10:AW18" si="20">AU10/AS10*100</f>
        <v>16.5333333333333</v>
      </c>
      <c r="AX10" s="84">
        <v>0</v>
      </c>
      <c r="AY10" s="84">
        <v>0</v>
      </c>
      <c r="AZ10" s="44">
        <v>0</v>
      </c>
      <c r="BA10" s="44">
        <v>0</v>
      </c>
      <c r="BB10" s="44">
        <v>0</v>
      </c>
      <c r="BC10" s="44">
        <v>0</v>
      </c>
      <c r="BD10" s="83">
        <v>1400827.5</v>
      </c>
      <c r="BE10" s="44">
        <v>350206.9</v>
      </c>
      <c r="BF10" s="44">
        <v>233471.3</v>
      </c>
      <c r="BG10" s="101">
        <v>0</v>
      </c>
      <c r="BH10" s="101">
        <v>0</v>
      </c>
      <c r="BI10" s="101">
        <v>0</v>
      </c>
      <c r="BJ10" s="102">
        <v>3050.4</v>
      </c>
      <c r="BK10" s="103">
        <v>508.4</v>
      </c>
      <c r="BL10" s="44">
        <v>320.2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10162.5</v>
      </c>
      <c r="BU10" s="42">
        <f t="shared" si="21"/>
        <v>7063.9</v>
      </c>
      <c r="BV10" s="42">
        <f t="shared" ref="BV10:BV18" si="22">BU10/BT10*100</f>
        <v>69.5094710947109</v>
      </c>
      <c r="BW10" s="44">
        <f t="shared" ref="BW10:BW18" si="23">BU10/BS10*100</f>
        <v>17.3773677736777</v>
      </c>
      <c r="BX10" s="83">
        <v>25650</v>
      </c>
      <c r="BY10" s="84">
        <v>6412.5</v>
      </c>
      <c r="BZ10" s="42">
        <v>4888.7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3">
        <v>15000</v>
      </c>
      <c r="CH10" s="84">
        <v>3750</v>
      </c>
      <c r="CI10" s="44">
        <v>2175.2</v>
      </c>
      <c r="CJ10" s="44">
        <v>0</v>
      </c>
      <c r="CK10" s="44">
        <v>0</v>
      </c>
      <c r="CL10" s="44">
        <v>0</v>
      </c>
      <c r="CM10" s="83">
        <v>5997</v>
      </c>
      <c r="CN10" s="44">
        <v>0</v>
      </c>
      <c r="CO10" s="44">
        <v>0</v>
      </c>
      <c r="CP10" s="83"/>
      <c r="CQ10" s="84">
        <v>0</v>
      </c>
      <c r="CR10" s="44">
        <v>0</v>
      </c>
      <c r="CS10" s="83">
        <v>472683</v>
      </c>
      <c r="CT10" s="84">
        <v>106872.8</v>
      </c>
      <c r="CU10" s="44">
        <v>59973.6</v>
      </c>
      <c r="CV10" s="44">
        <v>255487</v>
      </c>
      <c r="CW10" s="44">
        <v>50571.2</v>
      </c>
      <c r="CX10" s="44">
        <v>28050.6</v>
      </c>
      <c r="CY10" s="83">
        <v>14000</v>
      </c>
      <c r="CZ10" s="84">
        <v>3500</v>
      </c>
      <c r="DA10" s="44">
        <v>945</v>
      </c>
      <c r="DB10" s="44">
        <v>1500</v>
      </c>
      <c r="DC10" s="44">
        <v>375</v>
      </c>
      <c r="DD10" s="44">
        <v>194.5</v>
      </c>
      <c r="DE10" s="44">
        <v>0</v>
      </c>
      <c r="DF10" s="44">
        <v>0</v>
      </c>
      <c r="DG10" s="44">
        <v>0</v>
      </c>
      <c r="DH10" s="83">
        <v>1500</v>
      </c>
      <c r="DI10" s="44">
        <v>340</v>
      </c>
      <c r="DJ10" s="42">
        <v>231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652757.8</v>
      </c>
      <c r="DN10" s="42">
        <f t="shared" ref="DN10:DN17" si="26">V10+AA10+AK10+AP10+AU10+AZ10+BC10+BF10+BI10+BL10+BO10+BR10+BZ10+CC10+CF10+CI10+CL10+CO10+CR10+CU10+DA10+DD10+DG10+DJ10+DK10+AF10</f>
        <v>488235.1</v>
      </c>
      <c r="DO10" s="44">
        <v>0</v>
      </c>
      <c r="DP10" s="44">
        <v>0</v>
      </c>
      <c r="DQ10" s="44">
        <v>0</v>
      </c>
      <c r="DR10" s="83">
        <v>394200</v>
      </c>
      <c r="DS10" s="44">
        <v>394200</v>
      </c>
      <c r="DT10" s="44">
        <v>111.9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3"/>
      <c r="EE10" s="44">
        <v>0</v>
      </c>
      <c r="EF10" s="42">
        <v>0</v>
      </c>
      <c r="EG10" s="42"/>
      <c r="EH10" s="42">
        <f t="shared" ref="EH10:EH17" si="27">DO10+DR10+DU10+DX10+EA10+ED10</f>
        <v>394200</v>
      </c>
      <c r="EI10" s="42">
        <f t="shared" ref="EI10:EI17" si="28">DP10+DS10+DV10+DY10+EB10+EE10</f>
        <v>394200</v>
      </c>
      <c r="EJ10" s="42">
        <f t="shared" ref="EJ10:EJ17" si="29">DQ10+DT10+DW10+DZ10+EC10+EF10+EG10</f>
        <v>111.9</v>
      </c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1924794.1</v>
      </c>
      <c r="F11" s="41">
        <f t="shared" si="30"/>
        <v>316896.055</v>
      </c>
      <c r="G11" s="42">
        <f t="shared" si="30"/>
        <v>389418.2</v>
      </c>
      <c r="H11" s="42">
        <f t="shared" si="1"/>
        <v>122.885152356977</v>
      </c>
      <c r="I11" s="42">
        <f t="shared" si="2"/>
        <v>20.2316808847242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65780.955</v>
      </c>
      <c r="L11" s="42">
        <f t="shared" si="31"/>
        <v>65113.5</v>
      </c>
      <c r="M11" s="42">
        <f t="shared" si="4"/>
        <v>98.9853370173784</v>
      </c>
      <c r="N11" s="42">
        <f t="shared" si="5"/>
        <v>14.8478005526068</v>
      </c>
      <c r="O11" s="42">
        <f t="shared" ref="O11:Q11" si="32">T11+Y11+AD11</f>
        <v>143721.6</v>
      </c>
      <c r="P11" s="42">
        <f t="shared" si="32"/>
        <v>21558.24</v>
      </c>
      <c r="Q11" s="42">
        <f t="shared" si="32"/>
        <v>10935.4</v>
      </c>
      <c r="R11" s="42">
        <f t="shared" si="7"/>
        <v>50.7249200305776</v>
      </c>
      <c r="S11" s="44">
        <f t="shared" si="8"/>
        <v>7.60873800458664</v>
      </c>
      <c r="T11" s="83">
        <v>1796.9</v>
      </c>
      <c r="U11" s="84">
        <v>269.535</v>
      </c>
      <c r="V11" s="42">
        <v>51.8</v>
      </c>
      <c r="W11" s="42">
        <f t="shared" si="9"/>
        <v>19.218283339826</v>
      </c>
      <c r="X11" s="44">
        <f t="shared" si="10"/>
        <v>2.8827425009739</v>
      </c>
      <c r="Y11" s="83">
        <v>13193</v>
      </c>
      <c r="Z11" s="84">
        <v>1978.95</v>
      </c>
      <c r="AA11" s="42">
        <v>2808.4</v>
      </c>
      <c r="AB11" s="42">
        <f t="shared" si="11"/>
        <v>141.913641072286</v>
      </c>
      <c r="AC11" s="44">
        <f t="shared" si="12"/>
        <v>21.2870461608429</v>
      </c>
      <c r="AD11" s="83">
        <v>128731.7</v>
      </c>
      <c r="AE11" s="44">
        <v>19309.755</v>
      </c>
      <c r="AF11" s="44">
        <v>8075.2</v>
      </c>
      <c r="AG11" s="42">
        <f t="shared" si="13"/>
        <v>41.8192773548913</v>
      </c>
      <c r="AH11" s="44">
        <f t="shared" si="14"/>
        <v>6.2728916032337</v>
      </c>
      <c r="AI11" s="86">
        <v>195054.7</v>
      </c>
      <c r="AJ11" s="84">
        <v>29258.205</v>
      </c>
      <c r="AK11" s="42">
        <v>31821</v>
      </c>
      <c r="AL11" s="42">
        <f t="shared" si="15"/>
        <v>108.759235229912</v>
      </c>
      <c r="AM11" s="44">
        <f t="shared" si="16"/>
        <v>16.3138852844869</v>
      </c>
      <c r="AN11" s="84">
        <v>9363.6</v>
      </c>
      <c r="AO11" s="84">
        <v>1404.54</v>
      </c>
      <c r="AP11" s="42">
        <v>6868.8</v>
      </c>
      <c r="AQ11" s="42">
        <f t="shared" si="17"/>
        <v>489.042675893887</v>
      </c>
      <c r="AR11" s="44">
        <f t="shared" si="18"/>
        <v>73.356401384083</v>
      </c>
      <c r="AS11" s="87">
        <v>0</v>
      </c>
      <c r="AT11" s="87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4">
        <v>0</v>
      </c>
      <c r="AY11" s="84">
        <v>0</v>
      </c>
      <c r="AZ11" s="44">
        <v>0</v>
      </c>
      <c r="BA11" s="44">
        <v>0</v>
      </c>
      <c r="BB11" s="44">
        <v>0</v>
      </c>
      <c r="BC11" s="44">
        <v>0</v>
      </c>
      <c r="BD11" s="86">
        <v>1004460.3</v>
      </c>
      <c r="BE11" s="44">
        <v>251115.1</v>
      </c>
      <c r="BF11" s="44">
        <v>167410.1</v>
      </c>
      <c r="BG11" s="101">
        <v>0</v>
      </c>
      <c r="BH11" s="101">
        <v>0</v>
      </c>
      <c r="BI11" s="101">
        <v>0</v>
      </c>
      <c r="BJ11" s="104"/>
      <c r="BK11" s="103">
        <v>0</v>
      </c>
      <c r="BL11" s="44">
        <v>68.6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2191.17</v>
      </c>
      <c r="BU11" s="42">
        <f t="shared" si="33"/>
        <v>1218.9</v>
      </c>
      <c r="BV11" s="42">
        <f t="shared" si="22"/>
        <v>55.6278152767699</v>
      </c>
      <c r="BW11" s="44">
        <f t="shared" si="23"/>
        <v>8.34417229151549</v>
      </c>
      <c r="BX11" s="86">
        <v>11067.8</v>
      </c>
      <c r="BY11" s="84">
        <v>1660.17</v>
      </c>
      <c r="BZ11" s="42">
        <v>196.1</v>
      </c>
      <c r="CA11" s="44">
        <v>0</v>
      </c>
      <c r="CB11" s="44">
        <v>0</v>
      </c>
      <c r="CC11" s="42">
        <v>322.8</v>
      </c>
      <c r="CD11" s="44">
        <v>0</v>
      </c>
      <c r="CE11" s="44">
        <v>0</v>
      </c>
      <c r="CF11" s="44">
        <v>0</v>
      </c>
      <c r="CG11" s="86">
        <v>3540</v>
      </c>
      <c r="CH11" s="84">
        <v>531</v>
      </c>
      <c r="CI11" s="44">
        <v>700</v>
      </c>
      <c r="CJ11" s="44">
        <v>0</v>
      </c>
      <c r="CK11" s="44">
        <v>0</v>
      </c>
      <c r="CL11" s="44">
        <v>0</v>
      </c>
      <c r="CM11" s="86"/>
      <c r="CN11" s="44">
        <v>0</v>
      </c>
      <c r="CO11" s="44">
        <v>0</v>
      </c>
      <c r="CP11" s="86"/>
      <c r="CQ11" s="84">
        <v>0</v>
      </c>
      <c r="CR11" s="44">
        <v>0</v>
      </c>
      <c r="CS11" s="86">
        <v>74312</v>
      </c>
      <c r="CT11" s="84">
        <v>11146.8</v>
      </c>
      <c r="CU11" s="44">
        <v>8570.1</v>
      </c>
      <c r="CV11" s="44">
        <v>29612</v>
      </c>
      <c r="CW11" s="44">
        <v>4441.8</v>
      </c>
      <c r="CX11" s="44">
        <v>4793.5</v>
      </c>
      <c r="CY11" s="86"/>
      <c r="CZ11" s="84"/>
      <c r="DA11" s="44"/>
      <c r="DB11" s="44">
        <v>0</v>
      </c>
      <c r="DC11" s="44"/>
      <c r="DD11" s="44">
        <v>326</v>
      </c>
      <c r="DE11" s="44">
        <v>0</v>
      </c>
      <c r="DF11" s="44">
        <v>0</v>
      </c>
      <c r="DG11" s="44">
        <v>0</v>
      </c>
      <c r="DH11" s="86">
        <v>1480</v>
      </c>
      <c r="DI11" s="44">
        <v>222</v>
      </c>
      <c r="DJ11" s="42">
        <v>5373.3</v>
      </c>
      <c r="DK11" s="42"/>
      <c r="DL11" s="42">
        <f t="shared" si="24"/>
        <v>1443000</v>
      </c>
      <c r="DM11" s="42">
        <f t="shared" si="25"/>
        <v>316896.055</v>
      </c>
      <c r="DN11" s="42">
        <f t="shared" si="26"/>
        <v>232592.2</v>
      </c>
      <c r="DO11" s="44">
        <v>0</v>
      </c>
      <c r="DP11" s="44">
        <v>0</v>
      </c>
      <c r="DQ11" s="44">
        <v>0</v>
      </c>
      <c r="DR11" s="86">
        <v>481794.1</v>
      </c>
      <c r="DS11" s="44">
        <v>0</v>
      </c>
      <c r="DT11" s="44">
        <v>156826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55"/>
      <c r="EE11" s="44">
        <v>0</v>
      </c>
      <c r="EF11" s="42">
        <v>0</v>
      </c>
      <c r="EG11" s="42"/>
      <c r="EH11" s="42">
        <f t="shared" si="27"/>
        <v>481794.1</v>
      </c>
      <c r="EI11" s="42">
        <f t="shared" si="28"/>
        <v>0</v>
      </c>
      <c r="EJ11" s="42">
        <f t="shared" si="29"/>
        <v>156826</v>
      </c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1596931.9</v>
      </c>
      <c r="F12" s="41">
        <f t="shared" si="34"/>
        <v>383336.725</v>
      </c>
      <c r="G12" s="42">
        <f t="shared" si="34"/>
        <v>297774.919</v>
      </c>
      <c r="H12" s="42">
        <f t="shared" si="1"/>
        <v>77.6797263554646</v>
      </c>
      <c r="I12" s="42">
        <f t="shared" si="2"/>
        <v>18.6466886283629</v>
      </c>
      <c r="J12" s="42">
        <f t="shared" ref="J12:L12" si="35">T12+Y12+AI12+AN12+AS12+AX12+BP12+BX12+CA12+CD12+CG12+CJ12+CP12+CS12+CY12+DB12+DH12+AD12</f>
        <v>406845</v>
      </c>
      <c r="K12" s="42">
        <f t="shared" si="35"/>
        <v>85815</v>
      </c>
      <c r="L12" s="42">
        <f t="shared" si="35"/>
        <v>64079.899</v>
      </c>
      <c r="M12" s="42">
        <f t="shared" si="4"/>
        <v>74.6721423993474</v>
      </c>
      <c r="N12" s="42">
        <f t="shared" si="5"/>
        <v>15.7504452555642</v>
      </c>
      <c r="O12" s="42">
        <f t="shared" ref="O12:Q12" si="36">T12+Y12+AD12</f>
        <v>142000</v>
      </c>
      <c r="P12" s="42">
        <f t="shared" si="36"/>
        <v>27640</v>
      </c>
      <c r="Q12" s="42">
        <f t="shared" si="36"/>
        <v>13019.762</v>
      </c>
      <c r="R12" s="42">
        <f t="shared" si="7"/>
        <v>47.1047829232996</v>
      </c>
      <c r="S12" s="44">
        <f t="shared" si="8"/>
        <v>9.16884647887324</v>
      </c>
      <c r="T12" s="83">
        <v>2000</v>
      </c>
      <c r="U12" s="84">
        <v>140</v>
      </c>
      <c r="V12" s="42">
        <v>165.367</v>
      </c>
      <c r="W12" s="42">
        <f t="shared" si="9"/>
        <v>118.119285714286</v>
      </c>
      <c r="X12" s="44">
        <f t="shared" si="10"/>
        <v>8.26835</v>
      </c>
      <c r="Y12" s="86">
        <v>10000</v>
      </c>
      <c r="Z12" s="40">
        <v>2500</v>
      </c>
      <c r="AA12" s="42">
        <v>2913.027</v>
      </c>
      <c r="AB12" s="42">
        <f t="shared" si="11"/>
        <v>116.52108</v>
      </c>
      <c r="AC12" s="44">
        <f t="shared" si="12"/>
        <v>29.13027</v>
      </c>
      <c r="AD12" s="86">
        <v>130000</v>
      </c>
      <c r="AE12" s="44">
        <v>25000</v>
      </c>
      <c r="AF12" s="44">
        <v>9941.368</v>
      </c>
      <c r="AG12" s="42">
        <f t="shared" si="13"/>
        <v>39.765472</v>
      </c>
      <c r="AH12" s="44">
        <f t="shared" si="14"/>
        <v>7.64720615384616</v>
      </c>
      <c r="AI12" s="86">
        <v>162000</v>
      </c>
      <c r="AJ12" s="84">
        <v>40000</v>
      </c>
      <c r="AK12" s="42">
        <v>26153.74</v>
      </c>
      <c r="AL12" s="42">
        <f t="shared" si="15"/>
        <v>65.38435</v>
      </c>
      <c r="AM12" s="44">
        <f t="shared" si="16"/>
        <v>16.1442839506173</v>
      </c>
      <c r="AN12" s="84">
        <v>10345</v>
      </c>
      <c r="AO12" s="84">
        <v>2500</v>
      </c>
      <c r="AP12" s="42">
        <v>6858.705</v>
      </c>
      <c r="AQ12" s="42">
        <f t="shared" si="17"/>
        <v>274.3482</v>
      </c>
      <c r="AR12" s="44">
        <f t="shared" si="18"/>
        <v>66.2997100048333</v>
      </c>
      <c r="AS12" s="87">
        <v>0</v>
      </c>
      <c r="AT12" s="87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4">
        <v>0</v>
      </c>
      <c r="AY12" s="84">
        <v>0</v>
      </c>
      <c r="AZ12" s="44">
        <v>0</v>
      </c>
      <c r="BA12" s="44">
        <v>0</v>
      </c>
      <c r="BB12" s="44">
        <v>0</v>
      </c>
      <c r="BC12" s="44">
        <v>0</v>
      </c>
      <c r="BD12" s="86">
        <v>1190086.9</v>
      </c>
      <c r="BE12" s="44">
        <v>297521.725</v>
      </c>
      <c r="BF12" s="44">
        <v>198347.72</v>
      </c>
      <c r="BG12" s="101">
        <v>0</v>
      </c>
      <c r="BH12" s="101">
        <v>0</v>
      </c>
      <c r="BI12" s="101">
        <v>0</v>
      </c>
      <c r="BJ12" s="104"/>
      <c r="BK12" s="103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2000</v>
      </c>
      <c r="BU12" s="42">
        <f t="shared" si="37"/>
        <v>738.904</v>
      </c>
      <c r="BV12" s="42">
        <f t="shared" si="22"/>
        <v>36.9452</v>
      </c>
      <c r="BW12" s="44">
        <f t="shared" si="23"/>
        <v>9.2363</v>
      </c>
      <c r="BX12" s="86">
        <v>5000</v>
      </c>
      <c r="BY12" s="84">
        <v>1250</v>
      </c>
      <c r="BZ12" s="42">
        <v>106.838</v>
      </c>
      <c r="CA12" s="44">
        <v>0</v>
      </c>
      <c r="CB12" s="44">
        <v>0</v>
      </c>
      <c r="CC12" s="42">
        <v>63.866</v>
      </c>
      <c r="CD12" s="44">
        <v>0</v>
      </c>
      <c r="CE12" s="44">
        <v>0</v>
      </c>
      <c r="CF12" s="44">
        <v>0</v>
      </c>
      <c r="CG12" s="86">
        <v>3000</v>
      </c>
      <c r="CH12" s="84">
        <v>750</v>
      </c>
      <c r="CI12" s="44">
        <v>568.2</v>
      </c>
      <c r="CJ12" s="44">
        <v>0</v>
      </c>
      <c r="CK12" s="44">
        <v>0</v>
      </c>
      <c r="CL12" s="44">
        <v>0</v>
      </c>
      <c r="CM12" s="86"/>
      <c r="CN12" s="44">
        <v>0</v>
      </c>
      <c r="CO12" s="44">
        <v>0</v>
      </c>
      <c r="CP12" s="86"/>
      <c r="CQ12" s="84">
        <v>0</v>
      </c>
      <c r="CR12" s="44">
        <v>0</v>
      </c>
      <c r="CS12" s="86">
        <v>76000</v>
      </c>
      <c r="CT12" s="84">
        <v>8300</v>
      </c>
      <c r="CU12" s="44">
        <v>6093.75</v>
      </c>
      <c r="CV12" s="44">
        <v>28000</v>
      </c>
      <c r="CW12" s="44">
        <v>5000</v>
      </c>
      <c r="CX12" s="44">
        <v>2016.6</v>
      </c>
      <c r="CY12" s="86">
        <v>7000</v>
      </c>
      <c r="CZ12" s="84">
        <v>5000</v>
      </c>
      <c r="DA12" s="44">
        <v>11029.44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6">
        <v>1500</v>
      </c>
      <c r="DI12" s="44">
        <v>375</v>
      </c>
      <c r="DJ12" s="42">
        <v>185.598</v>
      </c>
      <c r="DK12" s="42"/>
      <c r="DL12" s="42">
        <f t="shared" si="24"/>
        <v>1596931.9</v>
      </c>
      <c r="DM12" s="42">
        <f t="shared" si="25"/>
        <v>383336.725</v>
      </c>
      <c r="DN12" s="42">
        <f t="shared" si="26"/>
        <v>262427.619</v>
      </c>
      <c r="DO12" s="44">
        <v>0</v>
      </c>
      <c r="DP12" s="44">
        <v>0</v>
      </c>
      <c r="DQ12" s="44">
        <v>0</v>
      </c>
      <c r="DR12" s="86">
        <v>0</v>
      </c>
      <c r="DS12" s="44">
        <v>0</v>
      </c>
      <c r="DT12" s="44">
        <v>35347.3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6">
        <v>124384.9</v>
      </c>
      <c r="EE12" s="86">
        <v>124385.9</v>
      </c>
      <c r="EF12" s="44">
        <v>48000</v>
      </c>
      <c r="EG12" s="42"/>
      <c r="EH12" s="42">
        <f t="shared" si="27"/>
        <v>124384.9</v>
      </c>
      <c r="EI12" s="42">
        <f t="shared" si="28"/>
        <v>124385.9</v>
      </c>
      <c r="EJ12" s="42">
        <f t="shared" si="29"/>
        <v>83347.3</v>
      </c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</row>
    <row r="13" s="1" customFormat="1" ht="18" spans="1:256">
      <c r="A13" s="37">
        <v>4</v>
      </c>
      <c r="B13" s="38" t="s">
        <v>63</v>
      </c>
      <c r="C13" s="44">
        <v>0</v>
      </c>
      <c r="D13" s="40">
        <v>0</v>
      </c>
      <c r="E13" s="41">
        <f t="shared" ref="E13:G13" si="38">DL13+EH13-ED13</f>
        <v>1469999.978</v>
      </c>
      <c r="F13" s="41">
        <f t="shared" si="38"/>
        <v>367299.669</v>
      </c>
      <c r="G13" s="42">
        <f t="shared" si="38"/>
        <v>313532.7</v>
      </c>
      <c r="H13" s="42">
        <f t="shared" si="1"/>
        <v>85.3615525583281</v>
      </c>
      <c r="I13" s="42">
        <f t="shared" si="2"/>
        <v>21.3287554212467</v>
      </c>
      <c r="J13" s="42">
        <f t="shared" ref="J13:L13" si="39">T13+Y13+AI13+AN13+AS13+AX13+BP13+BX13+CA13+CD13+CG13+CJ13+CP13+CS13+CY13+DB13+DH13+AD13</f>
        <v>703564.4</v>
      </c>
      <c r="K13" s="42">
        <f t="shared" si="39"/>
        <v>175891.2</v>
      </c>
      <c r="L13" s="42">
        <f t="shared" si="39"/>
        <v>113582.8</v>
      </c>
      <c r="M13" s="42">
        <f t="shared" si="4"/>
        <v>64.5756012807917</v>
      </c>
      <c r="N13" s="42">
        <f t="shared" si="5"/>
        <v>16.1439094985477</v>
      </c>
      <c r="O13" s="42">
        <f t="shared" ref="O13:Q13" si="40">T13+Y13+AD13</f>
        <v>175300</v>
      </c>
      <c r="P13" s="42">
        <f t="shared" si="40"/>
        <v>43825</v>
      </c>
      <c r="Q13" s="42">
        <f t="shared" si="40"/>
        <v>23196.9</v>
      </c>
      <c r="R13" s="42">
        <f t="shared" si="7"/>
        <v>52.9307472903594</v>
      </c>
      <c r="S13" s="44">
        <f t="shared" si="8"/>
        <v>13.2326868225898</v>
      </c>
      <c r="T13" s="84">
        <v>17300</v>
      </c>
      <c r="U13" s="84">
        <v>4325</v>
      </c>
      <c r="V13" s="42">
        <v>691.5</v>
      </c>
      <c r="W13" s="42">
        <f t="shared" si="9"/>
        <v>15.9884393063584</v>
      </c>
      <c r="X13" s="44">
        <f t="shared" si="10"/>
        <v>3.9971098265896</v>
      </c>
      <c r="Y13" s="40">
        <v>20000</v>
      </c>
      <c r="Z13" s="40">
        <v>5000</v>
      </c>
      <c r="AA13" s="42">
        <v>3027.5</v>
      </c>
      <c r="AB13" s="42">
        <f t="shared" si="11"/>
        <v>60.55</v>
      </c>
      <c r="AC13" s="44">
        <f t="shared" si="12"/>
        <v>15.1375</v>
      </c>
      <c r="AD13" s="44">
        <v>138000</v>
      </c>
      <c r="AE13" s="44">
        <v>34500</v>
      </c>
      <c r="AF13" s="44">
        <v>19477.9</v>
      </c>
      <c r="AG13" s="42">
        <f t="shared" si="13"/>
        <v>56.4576811594203</v>
      </c>
      <c r="AH13" s="44">
        <f t="shared" si="14"/>
        <v>14.1144202898551</v>
      </c>
      <c r="AI13" s="84">
        <v>246000</v>
      </c>
      <c r="AJ13" s="84">
        <v>61500</v>
      </c>
      <c r="AK13" s="42">
        <v>37230.2</v>
      </c>
      <c r="AL13" s="42">
        <f t="shared" si="15"/>
        <v>60.5369105691057</v>
      </c>
      <c r="AM13" s="44">
        <f t="shared" si="16"/>
        <v>15.1342276422764</v>
      </c>
      <c r="AN13" s="84">
        <v>33800</v>
      </c>
      <c r="AO13" s="84">
        <v>8450</v>
      </c>
      <c r="AP13" s="42">
        <v>18733.8</v>
      </c>
      <c r="AQ13" s="42">
        <f t="shared" si="17"/>
        <v>221.701775147929</v>
      </c>
      <c r="AR13" s="44">
        <f t="shared" si="18"/>
        <v>55.4254437869822</v>
      </c>
      <c r="AS13" s="87">
        <v>0</v>
      </c>
      <c r="AT13" s="87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84">
        <v>0</v>
      </c>
      <c r="AY13" s="8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761424.278</v>
      </c>
      <c r="BE13" s="44">
        <v>190356.069</v>
      </c>
      <c r="BF13" s="44">
        <v>151329.7</v>
      </c>
      <c r="BG13" s="101">
        <v>0</v>
      </c>
      <c r="BH13" s="101">
        <v>0</v>
      </c>
      <c r="BI13" s="101">
        <v>0</v>
      </c>
      <c r="BJ13" s="105">
        <v>5011.3</v>
      </c>
      <c r="BK13" s="103">
        <v>1052.4</v>
      </c>
      <c r="BL13" s="44">
        <v>526.2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16000</v>
      </c>
      <c r="BT13" s="42">
        <f t="shared" si="41"/>
        <v>4000</v>
      </c>
      <c r="BU13" s="42">
        <f t="shared" si="41"/>
        <v>1868</v>
      </c>
      <c r="BV13" s="42">
        <f t="shared" si="22"/>
        <v>46.7</v>
      </c>
      <c r="BW13" s="44">
        <f t="shared" si="23"/>
        <v>11.675</v>
      </c>
      <c r="BX13" s="84">
        <v>16000</v>
      </c>
      <c r="BY13" s="84">
        <v>4000</v>
      </c>
      <c r="BZ13" s="42">
        <v>1402.2</v>
      </c>
      <c r="CA13" s="44">
        <v>0</v>
      </c>
      <c r="CB13" s="44">
        <v>0</v>
      </c>
      <c r="CC13" s="42">
        <v>0.1</v>
      </c>
      <c r="CD13" s="44">
        <v>0</v>
      </c>
      <c r="CE13" s="44">
        <v>0</v>
      </c>
      <c r="CF13" s="44">
        <v>1</v>
      </c>
      <c r="CG13" s="84">
        <v>0</v>
      </c>
      <c r="CH13" s="84">
        <v>0</v>
      </c>
      <c r="CI13" s="44">
        <v>464.7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4">
        <v>0</v>
      </c>
      <c r="CQ13" s="84">
        <v>0</v>
      </c>
      <c r="CR13" s="44">
        <v>0</v>
      </c>
      <c r="CS13" s="84">
        <v>132027</v>
      </c>
      <c r="CT13" s="126">
        <v>33006.7</v>
      </c>
      <c r="CU13" s="127">
        <v>15665.1</v>
      </c>
      <c r="CV13" s="44">
        <v>54200</v>
      </c>
      <c r="CW13" s="44">
        <v>13550</v>
      </c>
      <c r="CX13" s="44">
        <v>5355.9</v>
      </c>
      <c r="CY13" s="84">
        <v>82700</v>
      </c>
      <c r="CZ13" s="84">
        <v>20675</v>
      </c>
      <c r="DA13" s="44">
        <v>15712.2</v>
      </c>
      <c r="DB13" s="44">
        <v>0</v>
      </c>
      <c r="DC13" s="44">
        <v>0</v>
      </c>
      <c r="DD13" s="44">
        <v>350</v>
      </c>
      <c r="DE13" s="44">
        <v>0</v>
      </c>
      <c r="DF13" s="44">
        <v>0</v>
      </c>
      <c r="DG13" s="44">
        <v>0</v>
      </c>
      <c r="DH13" s="44">
        <v>17737.4</v>
      </c>
      <c r="DI13" s="147">
        <v>4434.5</v>
      </c>
      <c r="DJ13" s="148">
        <v>826.6</v>
      </c>
      <c r="DK13" s="42"/>
      <c r="DL13" s="42">
        <f t="shared" si="24"/>
        <v>1469999.978</v>
      </c>
      <c r="DM13" s="42">
        <f t="shared" si="25"/>
        <v>367299.669</v>
      </c>
      <c r="DN13" s="42">
        <f t="shared" si="26"/>
        <v>265438.7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48002.3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91.7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2">
        <v>0</v>
      </c>
      <c r="EG13" s="42"/>
      <c r="EH13" s="42">
        <f t="shared" si="27"/>
        <v>0</v>
      </c>
      <c r="EI13" s="42">
        <f t="shared" si="28"/>
        <v>0</v>
      </c>
      <c r="EJ13" s="42">
        <f t="shared" si="29"/>
        <v>48094</v>
      </c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  <c r="IM13" s="178"/>
      <c r="IN13" s="178"/>
      <c r="IO13" s="178"/>
      <c r="IP13" s="178"/>
      <c r="IQ13" s="178"/>
      <c r="IR13" s="178"/>
      <c r="IS13" s="178"/>
      <c r="IT13" s="178"/>
      <c r="IU13" s="178"/>
      <c r="IV13" s="178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25985</v>
      </c>
      <c r="G14" s="42">
        <f t="shared" si="42"/>
        <v>8422.7</v>
      </c>
      <c r="H14" s="42">
        <f t="shared" si="1"/>
        <v>32.4137002116606</v>
      </c>
      <c r="I14" s="42">
        <f t="shared" si="2"/>
        <v>8.10027659058823</v>
      </c>
      <c r="J14" s="42">
        <f t="shared" ref="J14:L14" si="43">T14+Y14+AI14+AN14+AS14+AX14+BP14+BX14+CA14+CD14+CG14+CJ14+CP14+CS14+CY14+DB14+DH14+AD14</f>
        <v>2791.3</v>
      </c>
      <c r="K14" s="42">
        <f t="shared" si="43"/>
        <v>697.8</v>
      </c>
      <c r="L14" s="42">
        <f t="shared" si="43"/>
        <v>89.4</v>
      </c>
      <c r="M14" s="42">
        <f t="shared" si="4"/>
        <v>12.8116938950989</v>
      </c>
      <c r="N14" s="42">
        <f t="shared" si="5"/>
        <v>3.2028087271164</v>
      </c>
      <c r="O14" s="42">
        <f t="shared" ref="O14:Q14" si="44">T14+Y14+AD14</f>
        <v>1925.3</v>
      </c>
      <c r="P14" s="42">
        <f t="shared" si="44"/>
        <v>481.3</v>
      </c>
      <c r="Q14" s="42">
        <f t="shared" si="44"/>
        <v>31.9</v>
      </c>
      <c r="R14" s="42">
        <f t="shared" si="7"/>
        <v>6.62788281736962</v>
      </c>
      <c r="S14" s="44">
        <f t="shared" si="8"/>
        <v>1.65688464135459</v>
      </c>
      <c r="T14" s="83">
        <v>0</v>
      </c>
      <c r="U14" s="84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6">
        <v>100</v>
      </c>
      <c r="Z14" s="40">
        <v>25</v>
      </c>
      <c r="AA14" s="42">
        <v>0</v>
      </c>
      <c r="AB14" s="42">
        <f t="shared" si="11"/>
        <v>0</v>
      </c>
      <c r="AC14" s="44">
        <f t="shared" si="12"/>
        <v>0</v>
      </c>
      <c r="AD14" s="86">
        <v>1825.3</v>
      </c>
      <c r="AE14" s="44">
        <v>456.3</v>
      </c>
      <c r="AF14" s="44">
        <v>31.9</v>
      </c>
      <c r="AG14" s="42">
        <f t="shared" si="13"/>
        <v>6.99101468332237</v>
      </c>
      <c r="AH14" s="44">
        <f t="shared" si="14"/>
        <v>1.74765791924615</v>
      </c>
      <c r="AI14" s="86">
        <v>166</v>
      </c>
      <c r="AJ14" s="84">
        <v>41.5</v>
      </c>
      <c r="AK14" s="42">
        <v>0</v>
      </c>
      <c r="AL14" s="42">
        <f t="shared" si="15"/>
        <v>0</v>
      </c>
      <c r="AM14" s="44">
        <f t="shared" si="16"/>
        <v>0</v>
      </c>
      <c r="AN14" s="84">
        <v>0</v>
      </c>
      <c r="AO14" s="84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87">
        <v>0</v>
      </c>
      <c r="AT14" s="87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4">
        <v>0</v>
      </c>
      <c r="AY14" s="84">
        <v>0</v>
      </c>
      <c r="AZ14" s="44">
        <v>0</v>
      </c>
      <c r="BA14" s="44">
        <v>0</v>
      </c>
      <c r="BB14" s="44">
        <v>0</v>
      </c>
      <c r="BC14" s="44">
        <v>0</v>
      </c>
      <c r="BD14" s="86">
        <v>50000</v>
      </c>
      <c r="BE14" s="44">
        <v>12500</v>
      </c>
      <c r="BF14" s="44">
        <v>8333.3</v>
      </c>
      <c r="BG14" s="101">
        <v>0</v>
      </c>
      <c r="BH14" s="101">
        <v>0</v>
      </c>
      <c r="BI14" s="101">
        <v>0</v>
      </c>
      <c r="BJ14" s="104"/>
      <c r="BK14" s="103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150</v>
      </c>
      <c r="BU14" s="42">
        <f t="shared" si="45"/>
        <v>0</v>
      </c>
      <c r="BV14" s="42">
        <f t="shared" si="22"/>
        <v>0</v>
      </c>
      <c r="BW14" s="44">
        <f t="shared" si="23"/>
        <v>0</v>
      </c>
      <c r="BX14" s="86">
        <v>600</v>
      </c>
      <c r="BY14" s="84">
        <v>150</v>
      </c>
      <c r="BZ14" s="42">
        <v>0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6"/>
      <c r="CH14" s="84">
        <v>0</v>
      </c>
      <c r="CI14" s="44">
        <v>0</v>
      </c>
      <c r="CJ14" s="44">
        <v>0</v>
      </c>
      <c r="CK14" s="44">
        <v>0</v>
      </c>
      <c r="CL14" s="44">
        <v>0</v>
      </c>
      <c r="CM14" s="86"/>
      <c r="CN14" s="44">
        <v>0</v>
      </c>
      <c r="CO14" s="44">
        <v>0</v>
      </c>
      <c r="CP14" s="86"/>
      <c r="CQ14" s="84">
        <v>0</v>
      </c>
      <c r="CR14" s="44">
        <v>0</v>
      </c>
      <c r="CS14" s="86">
        <v>100</v>
      </c>
      <c r="CT14" s="84">
        <v>25</v>
      </c>
      <c r="CU14" s="44">
        <v>52.5</v>
      </c>
      <c r="CV14" s="84">
        <v>100</v>
      </c>
      <c r="CW14" s="84">
        <v>25</v>
      </c>
      <c r="CX14" s="44">
        <v>52.5</v>
      </c>
      <c r="CY14" s="86"/>
      <c r="CZ14" s="8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6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13197.8</v>
      </c>
      <c r="DN14" s="42">
        <f t="shared" si="26"/>
        <v>8422.7</v>
      </c>
      <c r="DO14" s="44">
        <v>0</v>
      </c>
      <c r="DP14" s="44">
        <v>0</v>
      </c>
      <c r="DQ14" s="44">
        <v>0</v>
      </c>
      <c r="DR14" s="86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6"/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8"/>
      <c r="HX14" s="178"/>
      <c r="HY14" s="178"/>
      <c r="HZ14" s="178"/>
      <c r="IA14" s="178"/>
      <c r="IB14" s="178"/>
      <c r="IC14" s="178"/>
      <c r="ID14" s="178"/>
      <c r="IE14" s="178"/>
      <c r="IF14" s="178"/>
      <c r="IG14" s="178"/>
      <c r="IH14" s="178"/>
      <c r="II14" s="178"/>
      <c r="IJ14" s="178"/>
      <c r="IK14" s="178"/>
      <c r="IL14" s="178"/>
      <c r="IM14" s="178"/>
      <c r="IN14" s="178"/>
      <c r="IO14" s="178"/>
      <c r="IP14" s="178"/>
      <c r="IQ14" s="178"/>
      <c r="IR14" s="178"/>
      <c r="IS14" s="178"/>
      <c r="IT14" s="178"/>
      <c r="IU14" s="178"/>
      <c r="IV14" s="178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3361242.9</v>
      </c>
      <c r="F15" s="41">
        <f t="shared" si="46"/>
        <v>739394</v>
      </c>
      <c r="G15" s="42">
        <f t="shared" si="46"/>
        <v>479365.346</v>
      </c>
      <c r="H15" s="42">
        <f t="shared" si="1"/>
        <v>64.832193120312</v>
      </c>
      <c r="I15" s="42">
        <f t="shared" si="2"/>
        <v>14.261550273561</v>
      </c>
      <c r="J15" s="42">
        <f t="shared" ref="J15:L15" si="47">T15+Y15+AI15+AN15+AS15+AX15+BP15+BX15+CA15+CD15+CG15+CJ15+CP15+CS15+CY15+DB15+DH15+AD15</f>
        <v>1306898.2</v>
      </c>
      <c r="K15" s="42">
        <f t="shared" si="47"/>
        <v>222932.5</v>
      </c>
      <c r="L15" s="42">
        <f t="shared" si="47"/>
        <v>159815.426</v>
      </c>
      <c r="M15" s="42">
        <f t="shared" si="4"/>
        <v>71.6878095387617</v>
      </c>
      <c r="N15" s="42">
        <f t="shared" si="5"/>
        <v>12.2286055639223</v>
      </c>
      <c r="O15" s="42">
        <f t="shared" ref="O15:Q15" si="48">T15+Y15+AD15</f>
        <v>330792</v>
      </c>
      <c r="P15" s="42">
        <f t="shared" si="48"/>
        <v>49618.8</v>
      </c>
      <c r="Q15" s="42">
        <f t="shared" si="48"/>
        <v>27694.542</v>
      </c>
      <c r="R15" s="42">
        <f t="shared" si="7"/>
        <v>55.8146146218772</v>
      </c>
      <c r="S15" s="44">
        <f t="shared" si="8"/>
        <v>8.37219219328158</v>
      </c>
      <c r="T15" s="83">
        <v>0</v>
      </c>
      <c r="U15" s="84">
        <v>0</v>
      </c>
      <c r="V15" s="42">
        <v>600.712</v>
      </c>
      <c r="W15" s="42" t="e">
        <f t="shared" si="9"/>
        <v>#DIV/0!</v>
      </c>
      <c r="X15" s="44" t="e">
        <f t="shared" si="10"/>
        <v>#DIV/0!</v>
      </c>
      <c r="Y15" s="86">
        <v>0</v>
      </c>
      <c r="Z15" s="40">
        <v>0</v>
      </c>
      <c r="AA15" s="42">
        <v>5101.311</v>
      </c>
      <c r="AB15" s="42" t="e">
        <f t="shared" si="11"/>
        <v>#DIV/0!</v>
      </c>
      <c r="AC15" s="44" t="e">
        <f t="shared" si="12"/>
        <v>#DIV/0!</v>
      </c>
      <c r="AD15" s="86">
        <v>330792</v>
      </c>
      <c r="AE15" s="44">
        <v>49618.8</v>
      </c>
      <c r="AF15" s="44">
        <v>21992.519</v>
      </c>
      <c r="AG15" s="42">
        <f t="shared" si="13"/>
        <v>44.3229562182076</v>
      </c>
      <c r="AH15" s="44">
        <f t="shared" si="14"/>
        <v>6.64844343273114</v>
      </c>
      <c r="AI15" s="86">
        <v>494713</v>
      </c>
      <c r="AJ15" s="84">
        <v>74206</v>
      </c>
      <c r="AK15" s="42">
        <v>65331.253</v>
      </c>
      <c r="AL15" s="42">
        <f t="shared" si="15"/>
        <v>88.0403916125381</v>
      </c>
      <c r="AM15" s="44">
        <f t="shared" si="16"/>
        <v>13.2058896774493</v>
      </c>
      <c r="AN15" s="84">
        <v>86579.5</v>
      </c>
      <c r="AO15" s="84">
        <v>12900</v>
      </c>
      <c r="AP15" s="42">
        <v>20529.459</v>
      </c>
      <c r="AQ15" s="42">
        <f t="shared" si="17"/>
        <v>159.143093023256</v>
      </c>
      <c r="AR15" s="44">
        <f t="shared" si="18"/>
        <v>23.7116857916712</v>
      </c>
      <c r="AS15" s="87">
        <v>44127.8</v>
      </c>
      <c r="AT15" s="87">
        <v>6619.2</v>
      </c>
      <c r="AU15" s="42">
        <v>6112.4</v>
      </c>
      <c r="AV15" s="42">
        <f t="shared" si="19"/>
        <v>92.3434856175973</v>
      </c>
      <c r="AW15" s="44">
        <f t="shared" si="20"/>
        <v>13.8515856217622</v>
      </c>
      <c r="AX15" s="84">
        <v>0</v>
      </c>
      <c r="AY15" s="84">
        <v>0</v>
      </c>
      <c r="AZ15" s="44">
        <v>0</v>
      </c>
      <c r="BA15" s="44">
        <v>0</v>
      </c>
      <c r="BB15" s="44">
        <v>0</v>
      </c>
      <c r="BC15" s="44">
        <v>0</v>
      </c>
      <c r="BD15" s="86">
        <v>1915515.1</v>
      </c>
      <c r="BE15" s="44">
        <v>478878.8</v>
      </c>
      <c r="BF15" s="44">
        <v>319252.52</v>
      </c>
      <c r="BG15" s="101">
        <v>0</v>
      </c>
      <c r="BH15" s="101">
        <v>0</v>
      </c>
      <c r="BI15" s="101">
        <v>0</v>
      </c>
      <c r="BJ15" s="86">
        <v>2832.6</v>
      </c>
      <c r="BK15" s="103">
        <v>583.5</v>
      </c>
      <c r="BL15" s="44">
        <v>297.4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7962.6</v>
      </c>
      <c r="BU15" s="42">
        <f t="shared" si="49"/>
        <v>7674.888</v>
      </c>
      <c r="BV15" s="42">
        <f t="shared" si="22"/>
        <v>96.386707859242</v>
      </c>
      <c r="BW15" s="44">
        <f t="shared" si="23"/>
        <v>14.4858131331148</v>
      </c>
      <c r="BX15" s="86">
        <v>47231.4</v>
      </c>
      <c r="BY15" s="84">
        <v>7100</v>
      </c>
      <c r="BZ15" s="42">
        <v>6241.868</v>
      </c>
      <c r="CA15" s="44">
        <v>0</v>
      </c>
      <c r="CB15" s="44">
        <v>0</v>
      </c>
      <c r="CC15" s="42">
        <v>0</v>
      </c>
      <c r="CD15" s="44">
        <v>0</v>
      </c>
      <c r="CE15" s="44">
        <v>0</v>
      </c>
      <c r="CF15" s="44">
        <v>476.22</v>
      </c>
      <c r="CG15" s="86">
        <v>5750.7</v>
      </c>
      <c r="CH15" s="84">
        <v>862.6</v>
      </c>
      <c r="CI15" s="44">
        <v>956.8</v>
      </c>
      <c r="CJ15" s="44">
        <v>0</v>
      </c>
      <c r="CK15" s="44">
        <v>0</v>
      </c>
      <c r="CL15" s="44">
        <v>0</v>
      </c>
      <c r="CM15" s="86">
        <v>5997</v>
      </c>
      <c r="CN15" s="44">
        <v>1499.2</v>
      </c>
      <c r="CO15" s="44">
        <v>0</v>
      </c>
      <c r="CP15" s="86">
        <v>1521.5</v>
      </c>
      <c r="CQ15" s="84">
        <v>380.4</v>
      </c>
      <c r="CR15" s="44">
        <v>990.6</v>
      </c>
      <c r="CS15" s="86">
        <v>266822.3</v>
      </c>
      <c r="CT15" s="84">
        <v>66705.5</v>
      </c>
      <c r="CU15" s="44">
        <v>30650.671</v>
      </c>
      <c r="CV15" s="44">
        <v>86975.6</v>
      </c>
      <c r="CW15" s="44">
        <v>21744</v>
      </c>
      <c r="CX15" s="44">
        <v>10714.539</v>
      </c>
      <c r="CY15" s="86">
        <v>28000</v>
      </c>
      <c r="CZ15" s="84">
        <v>4200</v>
      </c>
      <c r="DA15" s="42">
        <v>801.613</v>
      </c>
      <c r="DB15" s="44">
        <v>1000</v>
      </c>
      <c r="DC15" s="44">
        <v>250</v>
      </c>
      <c r="DD15" s="44">
        <v>0</v>
      </c>
      <c r="DE15" s="44">
        <v>0</v>
      </c>
      <c r="DF15" s="44">
        <v>0</v>
      </c>
      <c r="DG15" s="44">
        <v>0</v>
      </c>
      <c r="DH15" s="86">
        <v>360</v>
      </c>
      <c r="DI15" s="44">
        <v>90</v>
      </c>
      <c r="DJ15" s="42">
        <v>30</v>
      </c>
      <c r="DK15" s="42"/>
      <c r="DL15" s="42">
        <f t="shared" si="24"/>
        <v>3231242.9</v>
      </c>
      <c r="DM15" s="42">
        <f t="shared" si="25"/>
        <v>703894</v>
      </c>
      <c r="DN15" s="42">
        <f t="shared" si="26"/>
        <v>479365.346</v>
      </c>
      <c r="DO15" s="44">
        <v>0</v>
      </c>
      <c r="DP15" s="44">
        <v>0</v>
      </c>
      <c r="DQ15" s="44">
        <v>0</v>
      </c>
      <c r="DR15" s="86">
        <v>130000</v>
      </c>
      <c r="DS15" s="44">
        <v>35500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6">
        <v>500000</v>
      </c>
      <c r="EE15" s="44">
        <v>150000</v>
      </c>
      <c r="EF15" s="42">
        <v>150000</v>
      </c>
      <c r="EG15" s="42"/>
      <c r="EH15" s="42">
        <f t="shared" si="27"/>
        <v>630000</v>
      </c>
      <c r="EI15" s="42">
        <f t="shared" si="28"/>
        <v>185500</v>
      </c>
      <c r="EJ15" s="42">
        <f t="shared" si="29"/>
        <v>150000</v>
      </c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8"/>
      <c r="HX15" s="178"/>
      <c r="HY15" s="178"/>
      <c r="HZ15" s="178"/>
      <c r="IA15" s="178"/>
      <c r="IB15" s="178"/>
      <c r="IC15" s="178"/>
      <c r="ID15" s="178"/>
      <c r="IE15" s="178"/>
      <c r="IF15" s="178"/>
      <c r="IG15" s="178"/>
      <c r="IH15" s="178"/>
      <c r="II15" s="178"/>
      <c r="IJ15" s="178"/>
      <c r="IK15" s="178"/>
      <c r="IL15" s="178"/>
      <c r="IM15" s="178"/>
      <c r="IN15" s="178"/>
      <c r="IO15" s="178"/>
      <c r="IP15" s="178"/>
      <c r="IQ15" s="178"/>
      <c r="IR15" s="178"/>
      <c r="IS15" s="178"/>
      <c r="IT15" s="178"/>
      <c r="IU15" s="178"/>
      <c r="IV15" s="178"/>
    </row>
    <row r="16" s="1" customFormat="1" ht="18" spans="1:256">
      <c r="A16" s="45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4567473.4</v>
      </c>
      <c r="F16" s="41">
        <f t="shared" si="50"/>
        <v>1059118.4</v>
      </c>
      <c r="G16" s="42">
        <f t="shared" si="50"/>
        <v>736138</v>
      </c>
      <c r="H16" s="42">
        <f t="shared" si="1"/>
        <v>69.5047881332248</v>
      </c>
      <c r="I16" s="42">
        <f t="shared" si="2"/>
        <v>16.1169630456961</v>
      </c>
      <c r="J16" s="42">
        <f t="shared" ref="J16:L16" si="51">T16+Y16+AI16+AN16+AS16+AX16+BP16+BX16+CA16+CD16+CG16+CJ16+CP16+CS16+CY16+DB16+DH16+AD16</f>
        <v>1071000</v>
      </c>
      <c r="K16" s="42">
        <f t="shared" si="51"/>
        <v>185000</v>
      </c>
      <c r="L16" s="42">
        <f t="shared" si="51"/>
        <v>152843.4</v>
      </c>
      <c r="M16" s="42">
        <f t="shared" si="4"/>
        <v>82.618054054054</v>
      </c>
      <c r="N16" s="42">
        <f t="shared" si="5"/>
        <v>14.2710924369748</v>
      </c>
      <c r="O16" s="42">
        <f t="shared" ref="O16:Q16" si="52">T16+Y16+AD16</f>
        <v>316000</v>
      </c>
      <c r="P16" s="42">
        <f t="shared" si="52"/>
        <v>47000</v>
      </c>
      <c r="Q16" s="42">
        <f t="shared" si="52"/>
        <v>32510.8</v>
      </c>
      <c r="R16" s="42">
        <f t="shared" si="7"/>
        <v>69.171914893617</v>
      </c>
      <c r="S16" s="44">
        <f t="shared" si="8"/>
        <v>10.2882278481013</v>
      </c>
      <c r="T16" s="83">
        <v>1000</v>
      </c>
      <c r="U16" s="84">
        <v>1000</v>
      </c>
      <c r="V16" s="42">
        <v>1282.1</v>
      </c>
      <c r="W16" s="42">
        <f t="shared" si="9"/>
        <v>128.21</v>
      </c>
      <c r="X16" s="44">
        <f t="shared" si="10"/>
        <v>128.21</v>
      </c>
      <c r="Y16" s="86">
        <v>15000</v>
      </c>
      <c r="Z16" s="40">
        <v>6000</v>
      </c>
      <c r="AA16" s="42">
        <v>9962.8</v>
      </c>
      <c r="AB16" s="42">
        <f t="shared" si="11"/>
        <v>166.046666666667</v>
      </c>
      <c r="AC16" s="44">
        <f t="shared" si="12"/>
        <v>66.4186666666667</v>
      </c>
      <c r="AD16" s="86">
        <v>300000</v>
      </c>
      <c r="AE16" s="44">
        <v>40000</v>
      </c>
      <c r="AF16" s="42">
        <v>21265.9</v>
      </c>
      <c r="AG16" s="42">
        <f t="shared" si="13"/>
        <v>53.16475</v>
      </c>
      <c r="AH16" s="44">
        <f t="shared" si="14"/>
        <v>7.08863333333333</v>
      </c>
      <c r="AI16" s="86">
        <v>500000</v>
      </c>
      <c r="AJ16" s="84">
        <v>100000</v>
      </c>
      <c r="AK16" s="42">
        <v>76036.9</v>
      </c>
      <c r="AL16" s="42">
        <f t="shared" si="15"/>
        <v>76.0369</v>
      </c>
      <c r="AM16" s="44">
        <f t="shared" si="16"/>
        <v>15.20738</v>
      </c>
      <c r="AN16" s="84">
        <v>25000</v>
      </c>
      <c r="AO16" s="84">
        <v>5000</v>
      </c>
      <c r="AP16" s="42">
        <v>7695.8</v>
      </c>
      <c r="AQ16" s="42">
        <f t="shared" si="17"/>
        <v>153.916</v>
      </c>
      <c r="AR16" s="44">
        <f t="shared" si="18"/>
        <v>30.7832</v>
      </c>
      <c r="AS16" s="87">
        <v>0</v>
      </c>
      <c r="AT16" s="87"/>
      <c r="AU16" s="42"/>
      <c r="AV16" s="42" t="e">
        <f t="shared" si="19"/>
        <v>#DIV/0!</v>
      </c>
      <c r="AW16" s="44" t="e">
        <f t="shared" si="20"/>
        <v>#DIV/0!</v>
      </c>
      <c r="AX16" s="84">
        <v>0</v>
      </c>
      <c r="AY16" s="84">
        <v>0</v>
      </c>
      <c r="AZ16" s="44">
        <v>0</v>
      </c>
      <c r="BA16" s="44">
        <v>0</v>
      </c>
      <c r="BB16" s="44">
        <v>0</v>
      </c>
      <c r="BC16" s="44">
        <v>0</v>
      </c>
      <c r="BD16" s="86">
        <v>3496473.4</v>
      </c>
      <c r="BE16" s="44">
        <v>874118.4</v>
      </c>
      <c r="BF16" s="44">
        <v>582745.6</v>
      </c>
      <c r="BG16" s="101">
        <v>0</v>
      </c>
      <c r="BH16" s="101">
        <v>0</v>
      </c>
      <c r="BI16" s="101">
        <v>0</v>
      </c>
      <c r="BJ16" s="104"/>
      <c r="BK16" s="103">
        <v>0</v>
      </c>
      <c r="BL16" s="44">
        <v>549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8500</v>
      </c>
      <c r="BU16" s="42">
        <f t="shared" si="53"/>
        <v>4526.4</v>
      </c>
      <c r="BV16" s="42">
        <f t="shared" si="22"/>
        <v>53.2517647058824</v>
      </c>
      <c r="BW16" s="44">
        <f t="shared" si="23"/>
        <v>8.22981818181818</v>
      </c>
      <c r="BX16" s="86">
        <v>45000</v>
      </c>
      <c r="BY16" s="84">
        <v>5000</v>
      </c>
      <c r="BZ16" s="42">
        <v>2161.6</v>
      </c>
      <c r="CA16" s="44">
        <v>0</v>
      </c>
      <c r="CB16" s="44">
        <v>0</v>
      </c>
      <c r="CC16" s="42">
        <v>11.7</v>
      </c>
      <c r="CD16" s="44">
        <v>0</v>
      </c>
      <c r="CE16" s="44">
        <v>0</v>
      </c>
      <c r="CF16" s="44">
        <v>0</v>
      </c>
      <c r="CG16" s="86">
        <v>10000</v>
      </c>
      <c r="CH16" s="84">
        <v>3500</v>
      </c>
      <c r="CI16" s="44">
        <v>2353.1</v>
      </c>
      <c r="CJ16" s="44">
        <v>0</v>
      </c>
      <c r="CK16" s="44">
        <v>0</v>
      </c>
      <c r="CL16" s="44">
        <v>0</v>
      </c>
      <c r="CM16" s="86"/>
      <c r="CN16" s="44">
        <v>0</v>
      </c>
      <c r="CO16" s="44">
        <v>0</v>
      </c>
      <c r="CP16" s="86">
        <v>32000</v>
      </c>
      <c r="CQ16" s="84">
        <v>5500</v>
      </c>
      <c r="CR16" s="44">
        <v>4103</v>
      </c>
      <c r="CS16" s="86">
        <v>132000</v>
      </c>
      <c r="CT16" s="84">
        <v>14000</v>
      </c>
      <c r="CU16" s="44">
        <v>14912</v>
      </c>
      <c r="CV16" s="44">
        <v>35000</v>
      </c>
      <c r="CW16" s="44">
        <v>6000</v>
      </c>
      <c r="CX16" s="44">
        <v>5865.5</v>
      </c>
      <c r="CY16" s="86">
        <v>10000</v>
      </c>
      <c r="CZ16" s="84">
        <v>4000</v>
      </c>
      <c r="DA16" s="44">
        <v>694.6</v>
      </c>
      <c r="DB16" s="44">
        <v>0</v>
      </c>
      <c r="DC16" s="44">
        <v>0</v>
      </c>
      <c r="DD16" s="44">
        <v>10545.4</v>
      </c>
      <c r="DE16" s="44">
        <v>0</v>
      </c>
      <c r="DF16" s="44">
        <v>0</v>
      </c>
      <c r="DG16" s="44">
        <v>0</v>
      </c>
      <c r="DH16" s="86">
        <v>1000</v>
      </c>
      <c r="DI16" s="44">
        <v>1000</v>
      </c>
      <c r="DJ16" s="42">
        <v>1818.5</v>
      </c>
      <c r="DK16" s="42"/>
      <c r="DL16" s="42">
        <f t="shared" si="24"/>
        <v>4567473.4</v>
      </c>
      <c r="DM16" s="42">
        <f t="shared" si="25"/>
        <v>1059118.4</v>
      </c>
      <c r="DN16" s="42">
        <f t="shared" si="26"/>
        <v>736138</v>
      </c>
      <c r="DO16" s="44">
        <v>0</v>
      </c>
      <c r="DP16" s="44">
        <v>0</v>
      </c>
      <c r="DQ16" s="44">
        <v>0</v>
      </c>
      <c r="DR16" s="86">
        <v>0</v>
      </c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86"/>
      <c r="EE16" s="156">
        <v>0</v>
      </c>
      <c r="EF16" s="42">
        <v>0</v>
      </c>
      <c r="EG16" s="42"/>
      <c r="EH16" s="42">
        <f t="shared" si="27"/>
        <v>0</v>
      </c>
      <c r="EI16" s="42">
        <f t="shared" si="28"/>
        <v>0</v>
      </c>
      <c r="EJ16" s="42">
        <f t="shared" si="29"/>
        <v>0</v>
      </c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8"/>
      <c r="HX16" s="178"/>
      <c r="HY16" s="178"/>
      <c r="HZ16" s="178"/>
      <c r="IA16" s="178"/>
      <c r="IB16" s="178"/>
      <c r="IC16" s="178"/>
      <c r="ID16" s="178"/>
      <c r="IE16" s="178"/>
      <c r="IF16" s="178"/>
      <c r="IG16" s="178"/>
      <c r="IH16" s="178"/>
      <c r="II16" s="178"/>
      <c r="IJ16" s="178"/>
      <c r="IK16" s="178"/>
      <c r="IL16" s="178"/>
      <c r="IM16" s="178"/>
      <c r="IN16" s="178"/>
      <c r="IO16" s="178"/>
      <c r="IP16" s="178"/>
      <c r="IQ16" s="178"/>
      <c r="IR16" s="178"/>
      <c r="IS16" s="178"/>
      <c r="IT16" s="178"/>
      <c r="IU16" s="178"/>
      <c r="IV16" s="178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224376.5</v>
      </c>
      <c r="G17" s="42">
        <f t="shared" si="54"/>
        <v>167348.44</v>
      </c>
      <c r="H17" s="42">
        <f t="shared" si="1"/>
        <v>74.5837643425225</v>
      </c>
      <c r="I17" s="42">
        <f t="shared" si="2"/>
        <v>16.8527135639375</v>
      </c>
      <c r="J17" s="42">
        <f t="shared" ref="J17:L17" si="55">T17+Y17+AI17+AN17+AS17+AX17+BP17+BX17+CA17+CD17+CG17+CJ17+CP17+CS17+CY17+DB17+DH17+AD17</f>
        <v>237000</v>
      </c>
      <c r="K17" s="42">
        <f t="shared" si="55"/>
        <v>35750</v>
      </c>
      <c r="L17" s="42">
        <f t="shared" si="55"/>
        <v>33176.34</v>
      </c>
      <c r="M17" s="42">
        <f t="shared" si="4"/>
        <v>92.800951048951</v>
      </c>
      <c r="N17" s="42">
        <f t="shared" si="5"/>
        <v>13.9984556962025</v>
      </c>
      <c r="O17" s="42">
        <f t="shared" ref="O17:Q17" si="56">T17+Y17+AD17</f>
        <v>108000</v>
      </c>
      <c r="P17" s="42">
        <f t="shared" si="56"/>
        <v>10300</v>
      </c>
      <c r="Q17" s="42">
        <f t="shared" si="56"/>
        <v>9620.4</v>
      </c>
      <c r="R17" s="42">
        <f t="shared" si="7"/>
        <v>93.4019417475728</v>
      </c>
      <c r="S17" s="44">
        <f t="shared" si="8"/>
        <v>8.90777777777778</v>
      </c>
      <c r="T17" s="83">
        <v>1000</v>
      </c>
      <c r="U17" s="84">
        <v>1000</v>
      </c>
      <c r="V17" s="42">
        <v>1645.2</v>
      </c>
      <c r="W17" s="42">
        <f t="shared" si="9"/>
        <v>164.52</v>
      </c>
      <c r="X17" s="44">
        <f t="shared" si="10"/>
        <v>164.52</v>
      </c>
      <c r="Y17" s="86">
        <v>22000</v>
      </c>
      <c r="Z17" s="40">
        <v>300</v>
      </c>
      <c r="AA17" s="42">
        <v>315.1</v>
      </c>
      <c r="AB17" s="42">
        <f t="shared" si="11"/>
        <v>105.033333333333</v>
      </c>
      <c r="AC17" s="44">
        <f t="shared" si="12"/>
        <v>1.43227272727273</v>
      </c>
      <c r="AD17" s="86">
        <v>85000</v>
      </c>
      <c r="AE17" s="44">
        <v>9000</v>
      </c>
      <c r="AF17" s="44">
        <v>7660.1</v>
      </c>
      <c r="AG17" s="42">
        <f t="shared" si="13"/>
        <v>85.1122222222222</v>
      </c>
      <c r="AH17" s="44">
        <f t="shared" si="14"/>
        <v>9.01188235294118</v>
      </c>
      <c r="AI17" s="86">
        <v>80000</v>
      </c>
      <c r="AJ17" s="84">
        <v>18000</v>
      </c>
      <c r="AK17" s="42">
        <v>14445.3</v>
      </c>
      <c r="AL17" s="42">
        <f t="shared" si="15"/>
        <v>80.2516666666667</v>
      </c>
      <c r="AM17" s="44">
        <f t="shared" si="16"/>
        <v>18.056625</v>
      </c>
      <c r="AN17" s="84">
        <v>3000</v>
      </c>
      <c r="AO17" s="84">
        <v>750</v>
      </c>
      <c r="AP17" s="42">
        <v>450.4</v>
      </c>
      <c r="AQ17" s="42">
        <f t="shared" si="17"/>
        <v>60.0533333333333</v>
      </c>
      <c r="AR17" s="44">
        <f t="shared" si="18"/>
        <v>15.0133333333333</v>
      </c>
      <c r="AS17" s="87">
        <v>2500</v>
      </c>
      <c r="AT17" s="87">
        <v>300</v>
      </c>
      <c r="AU17" s="42">
        <v>350.6</v>
      </c>
      <c r="AV17" s="42">
        <f t="shared" si="19"/>
        <v>116.866666666667</v>
      </c>
      <c r="AW17" s="44">
        <f t="shared" si="20"/>
        <v>14.024</v>
      </c>
      <c r="AX17" s="84">
        <v>0</v>
      </c>
      <c r="AY17" s="84">
        <v>0</v>
      </c>
      <c r="AZ17" s="44">
        <v>0</v>
      </c>
      <c r="BA17" s="44">
        <v>0</v>
      </c>
      <c r="BB17" s="44">
        <v>0</v>
      </c>
      <c r="BC17" s="44">
        <v>0</v>
      </c>
      <c r="BD17" s="86">
        <v>754505.9</v>
      </c>
      <c r="BE17" s="44">
        <v>188626.5</v>
      </c>
      <c r="BF17" s="44">
        <v>125850.4</v>
      </c>
      <c r="BG17" s="101">
        <v>0</v>
      </c>
      <c r="BH17" s="101">
        <v>0</v>
      </c>
      <c r="BI17" s="101">
        <v>0</v>
      </c>
      <c r="BJ17" s="104">
        <v>1500</v>
      </c>
      <c r="BK17" s="103">
        <v>0</v>
      </c>
      <c r="BL17" s="44">
        <v>114.4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3000</v>
      </c>
      <c r="BU17" s="42">
        <f t="shared" si="57"/>
        <v>1391.84</v>
      </c>
      <c r="BV17" s="42">
        <f t="shared" si="22"/>
        <v>46.3946666666667</v>
      </c>
      <c r="BW17" s="44">
        <f t="shared" si="23"/>
        <v>10.7064615384615</v>
      </c>
      <c r="BX17" s="86">
        <v>12000</v>
      </c>
      <c r="BY17" s="84">
        <v>3000</v>
      </c>
      <c r="BZ17" s="42">
        <v>1391.84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6">
        <v>1000</v>
      </c>
      <c r="CH17" s="84"/>
      <c r="CI17" s="44"/>
      <c r="CJ17" s="44">
        <v>0</v>
      </c>
      <c r="CK17" s="44">
        <v>0</v>
      </c>
      <c r="CL17" s="44">
        <v>0</v>
      </c>
      <c r="CM17" s="86"/>
      <c r="CN17" s="44">
        <v>0</v>
      </c>
      <c r="CO17" s="44">
        <v>0</v>
      </c>
      <c r="CP17" s="86"/>
      <c r="CQ17" s="84">
        <v>0</v>
      </c>
      <c r="CR17" s="44">
        <v>1585.6</v>
      </c>
      <c r="CS17" s="86">
        <v>22500</v>
      </c>
      <c r="CT17" s="84">
        <v>2100</v>
      </c>
      <c r="CU17" s="44">
        <v>1857.2</v>
      </c>
      <c r="CV17" s="44">
        <v>4000</v>
      </c>
      <c r="CW17" s="44">
        <v>500</v>
      </c>
      <c r="CX17" s="44">
        <v>220.2</v>
      </c>
      <c r="CY17" s="86">
        <v>8000</v>
      </c>
      <c r="CZ17" s="84">
        <v>1300</v>
      </c>
      <c r="DA17" s="44">
        <v>819.1</v>
      </c>
      <c r="DB17" s="44">
        <v>0</v>
      </c>
      <c r="DC17" s="44"/>
      <c r="DD17" s="44"/>
      <c r="DE17" s="44">
        <v>0</v>
      </c>
      <c r="DF17" s="44">
        <v>0</v>
      </c>
      <c r="DG17" s="44">
        <v>0</v>
      </c>
      <c r="DH17" s="86">
        <v>0</v>
      </c>
      <c r="DI17" s="44">
        <v>0</v>
      </c>
      <c r="DJ17" s="149">
        <v>2655.9</v>
      </c>
      <c r="DK17" s="42"/>
      <c r="DL17" s="42">
        <f t="shared" si="24"/>
        <v>993005.9</v>
      </c>
      <c r="DM17" s="42">
        <f t="shared" si="25"/>
        <v>224376.5</v>
      </c>
      <c r="DN17" s="42">
        <f t="shared" si="26"/>
        <v>159141.14</v>
      </c>
      <c r="DO17" s="44">
        <v>0</v>
      </c>
      <c r="DP17" s="44">
        <v>0</v>
      </c>
      <c r="DQ17" s="44">
        <v>0</v>
      </c>
      <c r="DR17" s="86">
        <v>0</v>
      </c>
      <c r="DS17" s="44">
        <v>0</v>
      </c>
      <c r="DT17" s="44">
        <v>8207.3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6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8207.3</v>
      </c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</row>
    <row r="18" s="1" customFormat="1" ht="18" spans="1:256">
      <c r="A18" s="37"/>
      <c r="B18" s="46" t="s">
        <v>68</v>
      </c>
      <c r="C18" s="47">
        <f t="shared" ref="C18:G18" si="58">SUM(C10:C17)</f>
        <v>3425729.3</v>
      </c>
      <c r="D18" s="47">
        <f t="shared" si="58"/>
        <v>68323.4</v>
      </c>
      <c r="E18" s="47">
        <f t="shared" si="58"/>
        <v>17164297.178</v>
      </c>
      <c r="F18" s="47">
        <f t="shared" si="58"/>
        <v>4163364.149</v>
      </c>
      <c r="G18" s="47">
        <f t="shared" si="58"/>
        <v>2880347.305</v>
      </c>
      <c r="H18" s="42">
        <f t="shared" si="1"/>
        <v>69.1831701940324</v>
      </c>
      <c r="I18" s="42">
        <f t="shared" si="2"/>
        <v>16.7810384260407</v>
      </c>
      <c r="J18" s="47">
        <f t="shared" ref="J18:L18" si="59">SUM(J10:J17)</f>
        <v>5509432.3</v>
      </c>
      <c r="K18" s="47">
        <f t="shared" si="59"/>
        <v>1073909.955</v>
      </c>
      <c r="L18" s="47">
        <f t="shared" si="59"/>
        <v>843144.365</v>
      </c>
      <c r="M18" s="42">
        <f t="shared" si="4"/>
        <v>78.5116443957352</v>
      </c>
      <c r="N18" s="42">
        <f t="shared" si="5"/>
        <v>15.303652338191</v>
      </c>
      <c r="O18" s="47">
        <f t="shared" ref="O18:Q18" si="60">SUM(O10:O17)</f>
        <v>1387738.9</v>
      </c>
      <c r="P18" s="47">
        <f t="shared" si="60"/>
        <v>230173.34</v>
      </c>
      <c r="Q18" s="47">
        <f t="shared" si="60"/>
        <v>144863.904</v>
      </c>
      <c r="R18" s="42">
        <f t="shared" si="7"/>
        <v>62.9368735753672</v>
      </c>
      <c r="S18" s="44">
        <f t="shared" si="8"/>
        <v>10.4388443676256</v>
      </c>
      <c r="T18" s="47">
        <f t="shared" ref="T18:V18" si="61">SUM(T10:T17)</f>
        <v>33096.9</v>
      </c>
      <c r="U18" s="47">
        <f t="shared" si="61"/>
        <v>8234.535</v>
      </c>
      <c r="V18" s="47">
        <f t="shared" si="61"/>
        <v>5142.779</v>
      </c>
      <c r="W18" s="42">
        <f t="shared" si="9"/>
        <v>62.4537876152084</v>
      </c>
      <c r="X18" s="44">
        <f t="shared" si="10"/>
        <v>15.5385519489741</v>
      </c>
      <c r="Y18" s="47">
        <f t="shared" ref="Y18:AA18" si="62">SUM(Y10:Y17)</f>
        <v>93293</v>
      </c>
      <c r="Z18" s="47">
        <f t="shared" si="62"/>
        <v>17303.95</v>
      </c>
      <c r="AA18" s="47">
        <f t="shared" si="62"/>
        <v>25981.538</v>
      </c>
      <c r="AB18" s="42">
        <f t="shared" si="11"/>
        <v>150.148018227052</v>
      </c>
      <c r="AC18" s="44">
        <f t="shared" si="12"/>
        <v>27.8493970608727</v>
      </c>
      <c r="AD18" s="47">
        <f t="shared" ref="AD18:AF18" si="63">SUM(AD10:AD17)</f>
        <v>1261349</v>
      </c>
      <c r="AE18" s="47">
        <f t="shared" si="63"/>
        <v>204634.855</v>
      </c>
      <c r="AF18" s="47">
        <f t="shared" si="63"/>
        <v>113739.587</v>
      </c>
      <c r="AG18" s="42">
        <f t="shared" si="13"/>
        <v>55.5817272673318</v>
      </c>
      <c r="AH18" s="44">
        <f t="shared" si="14"/>
        <v>9.01729711602419</v>
      </c>
      <c r="AI18" s="47">
        <f t="shared" ref="AI18:AK18" si="64">SUM(AI10:AI17)</f>
        <v>2163933.7</v>
      </c>
      <c r="AJ18" s="47">
        <f t="shared" si="64"/>
        <v>434505.705</v>
      </c>
      <c r="AK18" s="47">
        <f t="shared" si="64"/>
        <v>335392.293</v>
      </c>
      <c r="AL18" s="42">
        <f t="shared" si="15"/>
        <v>77.1893876514233</v>
      </c>
      <c r="AM18" s="44">
        <f t="shared" si="16"/>
        <v>15.4991944993509</v>
      </c>
      <c r="AN18" s="47">
        <f t="shared" ref="AN18:AP18" si="65">SUM(AN10:AN17)</f>
        <v>279548.8</v>
      </c>
      <c r="AO18" s="47">
        <f t="shared" si="65"/>
        <v>59296.74</v>
      </c>
      <c r="AP18" s="47">
        <f t="shared" si="65"/>
        <v>127509.464</v>
      </c>
      <c r="AQ18" s="42">
        <f t="shared" si="17"/>
        <v>215.036212783367</v>
      </c>
      <c r="AR18" s="44">
        <f t="shared" si="18"/>
        <v>45.6125957256837</v>
      </c>
      <c r="AS18" s="47">
        <f t="shared" ref="AS18:AU18" si="66">SUM(AS10:AS17)</f>
        <v>91627.8</v>
      </c>
      <c r="AT18" s="47">
        <f t="shared" si="66"/>
        <v>18169.2</v>
      </c>
      <c r="AU18" s="47">
        <f t="shared" si="66"/>
        <v>13903</v>
      </c>
      <c r="AV18" s="42">
        <f t="shared" si="19"/>
        <v>76.5196046055963</v>
      </c>
      <c r="AW18" s="44">
        <f t="shared" si="20"/>
        <v>15.1733425881665</v>
      </c>
      <c r="AX18" s="47">
        <f t="shared" ref="AX18:BU18" si="67">SUM(AX10:AX17)</f>
        <v>0</v>
      </c>
      <c r="AY18" s="47">
        <f t="shared" si="67"/>
        <v>0</v>
      </c>
      <c r="AZ18" s="47">
        <f t="shared" si="67"/>
        <v>0</v>
      </c>
      <c r="BA18" s="47">
        <f t="shared" si="67"/>
        <v>0</v>
      </c>
      <c r="BB18" s="47">
        <f t="shared" si="67"/>
        <v>0</v>
      </c>
      <c r="BC18" s="47">
        <f t="shared" si="67"/>
        <v>0</v>
      </c>
      <c r="BD18" s="47">
        <f t="shared" si="67"/>
        <v>10573293.378</v>
      </c>
      <c r="BE18" s="47">
        <f t="shared" si="67"/>
        <v>2643323.494</v>
      </c>
      <c r="BF18" s="47">
        <f t="shared" si="67"/>
        <v>1786740.64</v>
      </c>
      <c r="BG18" s="47">
        <f t="shared" si="67"/>
        <v>0</v>
      </c>
      <c r="BH18" s="47">
        <f t="shared" si="67"/>
        <v>0</v>
      </c>
      <c r="BI18" s="47">
        <f t="shared" si="67"/>
        <v>0</v>
      </c>
      <c r="BJ18" s="47">
        <f t="shared" si="67"/>
        <v>12394.3</v>
      </c>
      <c r="BK18" s="47">
        <f t="shared" si="67"/>
        <v>2144.3</v>
      </c>
      <c r="BL18" s="47">
        <f t="shared" si="67"/>
        <v>1875.8</v>
      </c>
      <c r="BM18" s="47">
        <f t="shared" si="67"/>
        <v>0</v>
      </c>
      <c r="BN18" s="47">
        <f t="shared" si="67"/>
        <v>0</v>
      </c>
      <c r="BO18" s="47">
        <f t="shared" si="67"/>
        <v>0</v>
      </c>
      <c r="BP18" s="47">
        <f t="shared" si="67"/>
        <v>0</v>
      </c>
      <c r="BQ18" s="47">
        <f t="shared" si="67"/>
        <v>0</v>
      </c>
      <c r="BR18" s="47">
        <f t="shared" si="67"/>
        <v>0</v>
      </c>
      <c r="BS18" s="47">
        <f t="shared" si="67"/>
        <v>200839.9</v>
      </c>
      <c r="BT18" s="47">
        <f t="shared" si="67"/>
        <v>37966.27</v>
      </c>
      <c r="BU18" s="47">
        <f t="shared" si="67"/>
        <v>24482.832</v>
      </c>
      <c r="BV18" s="42">
        <f t="shared" si="22"/>
        <v>64.4857448466758</v>
      </c>
      <c r="BW18" s="44">
        <f t="shared" si="23"/>
        <v>12.1902231578486</v>
      </c>
      <c r="BX18" s="47">
        <f t="shared" ref="BX18:EI18" si="68">SUM(BX10:BX17)</f>
        <v>162549.2</v>
      </c>
      <c r="BY18" s="47">
        <f t="shared" si="68"/>
        <v>28572.67</v>
      </c>
      <c r="BZ18" s="47">
        <f t="shared" si="68"/>
        <v>16389.146</v>
      </c>
      <c r="CA18" s="47">
        <f t="shared" si="68"/>
        <v>0</v>
      </c>
      <c r="CB18" s="47">
        <f t="shared" si="68"/>
        <v>0</v>
      </c>
      <c r="CC18" s="47">
        <f t="shared" si="68"/>
        <v>398.466</v>
      </c>
      <c r="CD18" s="47">
        <f t="shared" si="68"/>
        <v>0</v>
      </c>
      <c r="CE18" s="47">
        <f t="shared" si="68"/>
        <v>0</v>
      </c>
      <c r="CF18" s="47">
        <f t="shared" si="68"/>
        <v>477.22</v>
      </c>
      <c r="CG18" s="47">
        <f t="shared" si="68"/>
        <v>38290.7</v>
      </c>
      <c r="CH18" s="47">
        <f t="shared" si="68"/>
        <v>9393.6</v>
      </c>
      <c r="CI18" s="47">
        <f t="shared" si="68"/>
        <v>7218</v>
      </c>
      <c r="CJ18" s="47">
        <f t="shared" si="68"/>
        <v>0</v>
      </c>
      <c r="CK18" s="47">
        <f t="shared" si="68"/>
        <v>0</v>
      </c>
      <c r="CL18" s="47">
        <f t="shared" si="68"/>
        <v>0</v>
      </c>
      <c r="CM18" s="47">
        <f t="shared" si="68"/>
        <v>11994</v>
      </c>
      <c r="CN18" s="47">
        <f t="shared" si="68"/>
        <v>1499.2</v>
      </c>
      <c r="CO18" s="47">
        <f t="shared" si="68"/>
        <v>0</v>
      </c>
      <c r="CP18" s="47">
        <f t="shared" si="68"/>
        <v>33521.5</v>
      </c>
      <c r="CQ18" s="47">
        <f t="shared" si="68"/>
        <v>5880.4</v>
      </c>
      <c r="CR18" s="47">
        <f t="shared" si="68"/>
        <v>6679.2</v>
      </c>
      <c r="CS18" s="47">
        <f t="shared" si="68"/>
        <v>1176444.3</v>
      </c>
      <c r="CT18" s="47">
        <f t="shared" si="68"/>
        <v>242156.8</v>
      </c>
      <c r="CU18" s="47">
        <f t="shared" si="68"/>
        <v>137774.921</v>
      </c>
      <c r="CV18" s="47">
        <f t="shared" si="68"/>
        <v>493374.6</v>
      </c>
      <c r="CW18" s="47">
        <f t="shared" si="68"/>
        <v>101832</v>
      </c>
      <c r="CX18" s="47">
        <f t="shared" si="68"/>
        <v>57069.339</v>
      </c>
      <c r="CY18" s="47">
        <f t="shared" si="68"/>
        <v>149700</v>
      </c>
      <c r="CZ18" s="47">
        <f t="shared" si="68"/>
        <v>38675</v>
      </c>
      <c r="DA18" s="47">
        <f t="shared" si="68"/>
        <v>30001.953</v>
      </c>
      <c r="DB18" s="47">
        <f t="shared" si="68"/>
        <v>2500</v>
      </c>
      <c r="DC18" s="47">
        <f t="shared" si="68"/>
        <v>625</v>
      </c>
      <c r="DD18" s="47">
        <f t="shared" si="68"/>
        <v>11415.9</v>
      </c>
      <c r="DE18" s="47">
        <f t="shared" si="68"/>
        <v>0</v>
      </c>
      <c r="DF18" s="47">
        <f t="shared" si="68"/>
        <v>0</v>
      </c>
      <c r="DG18" s="47">
        <f t="shared" si="68"/>
        <v>0</v>
      </c>
      <c r="DH18" s="47">
        <f t="shared" si="68"/>
        <v>23577.4</v>
      </c>
      <c r="DI18" s="47">
        <f t="shared" si="68"/>
        <v>6461.5</v>
      </c>
      <c r="DJ18" s="47">
        <f t="shared" si="68"/>
        <v>11120.898</v>
      </c>
      <c r="DK18" s="47">
        <f t="shared" si="68"/>
        <v>0</v>
      </c>
      <c r="DL18" s="47">
        <f t="shared" si="68"/>
        <v>16107113.978</v>
      </c>
      <c r="DM18" s="47">
        <f t="shared" si="68"/>
        <v>3720876.949</v>
      </c>
      <c r="DN18" s="47">
        <f t="shared" si="68"/>
        <v>2631760.805</v>
      </c>
      <c r="DO18" s="47">
        <f t="shared" si="68"/>
        <v>0</v>
      </c>
      <c r="DP18" s="47">
        <f t="shared" si="68"/>
        <v>0</v>
      </c>
      <c r="DQ18" s="47">
        <f t="shared" si="68"/>
        <v>0</v>
      </c>
      <c r="DR18" s="47">
        <f t="shared" si="68"/>
        <v>1057183.2</v>
      </c>
      <c r="DS18" s="47">
        <f t="shared" si="68"/>
        <v>442487.2</v>
      </c>
      <c r="DT18" s="47">
        <f t="shared" si="68"/>
        <v>248494.8</v>
      </c>
      <c r="DU18" s="47">
        <f t="shared" si="68"/>
        <v>0</v>
      </c>
      <c r="DV18" s="47">
        <f t="shared" si="68"/>
        <v>0</v>
      </c>
      <c r="DW18" s="47">
        <f t="shared" si="68"/>
        <v>0</v>
      </c>
      <c r="DX18" s="47">
        <f t="shared" si="68"/>
        <v>0</v>
      </c>
      <c r="DY18" s="47">
        <f t="shared" si="68"/>
        <v>0</v>
      </c>
      <c r="DZ18" s="47">
        <f t="shared" si="68"/>
        <v>91.7</v>
      </c>
      <c r="EA18" s="47">
        <f t="shared" si="68"/>
        <v>0</v>
      </c>
      <c r="EB18" s="47">
        <f t="shared" si="68"/>
        <v>0</v>
      </c>
      <c r="EC18" s="47">
        <f t="shared" si="68"/>
        <v>0</v>
      </c>
      <c r="ED18" s="47">
        <f t="shared" si="68"/>
        <v>809490.8</v>
      </c>
      <c r="EE18" s="47">
        <f t="shared" si="68"/>
        <v>320662.4</v>
      </c>
      <c r="EF18" s="47">
        <f t="shared" si="68"/>
        <v>198000</v>
      </c>
      <c r="EG18" s="47">
        <f t="shared" si="68"/>
        <v>0</v>
      </c>
      <c r="EH18" s="47">
        <f t="shared" si="68"/>
        <v>1866674</v>
      </c>
      <c r="EI18" s="47">
        <f t="shared" si="68"/>
        <v>763149.6</v>
      </c>
      <c r="EJ18" s="47">
        <f>SUM(EJ10:EJ17)</f>
        <v>446586.5</v>
      </c>
      <c r="EK18" s="171"/>
      <c r="EL18" s="170"/>
      <c r="EM18" s="170"/>
      <c r="EN18" s="170"/>
      <c r="EO18" s="170"/>
      <c r="EP18" s="170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  <c r="IV18" s="179"/>
    </row>
    <row r="19" s="1" customFormat="1" spans="2:230">
      <c r="B19" s="3"/>
      <c r="E19" s="48"/>
      <c r="F19" s="49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ht="18" spans="1:256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128"/>
      <c r="CT20" s="128"/>
      <c r="CU20" s="128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="1" customFormat="1" spans="2:230">
      <c r="B21" s="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BD21" s="96"/>
      <c r="BE21" s="96"/>
      <c r="BF21" s="96"/>
      <c r="CS21" s="96"/>
      <c r="CT21" s="96"/>
      <c r="CU21" s="96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BD22" s="96"/>
      <c r="BE22" s="96"/>
      <c r="BF22" s="96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C25" s="53"/>
      <c r="D25" s="54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C26" s="53"/>
      <c r="D26" s="55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DJ13" name="Range5_9_1_1_1_1_1_1_1_1_1_1_1"/>
    <protectedRange sqref="DJ12:DK12" name="Range5_8_1_1_1_1_1_1_1_1_1_1_1_1_1_1_1"/>
    <protectedRange sqref="DJ13" name="Range5_9_1_1_1_1_1_1_1_1_1_1_1_1"/>
    <protectedRange sqref="AA10:AB10 AB11:AB18 AG10:AG18" name="Range4_1_1_1_2_1_1_1_1_1_1_1_1_1_1_2_1_1_1_1_1_1_1_1_1_1_2_1_1_1_1_2"/>
    <protectedRange sqref="DJ12:DK12" name="Range5_8_1_1_1_1_1_1_1_1_1_1_1_1_1_1_2"/>
    <protectedRange sqref="AP13" name="Range4_3_1_1_2_1_1_2_1_1_1_1_1_1_1_1_1_1_1_1_1_1_1_1_1_1_1_1_1_1_1_2"/>
    <protectedRange sqref="DJ13" name="Range5_9_1_1_1_1_1_1_1_1_1_1_1_2"/>
    <protectedRange sqref="AA10:AB10 AB11:AB18 AG10:AG18" name="Range4_1_1_1_2_1_1_1_1_1_1_1_1_1_1_2_1_1_1_1_1_1_1_1_1_1_2_1_1_1_1_3"/>
    <protectedRange sqref="DJ12:DK12" name="Range5_8_1_1_1_1_1_1_1_1_1_1_1_1_1_1_3"/>
    <protectedRange sqref="AP13" name="Range4_3_1_1_2_1_1_2_1_1_1_1_1_1_1_1_1_1_1_1_1_1_1_1_1_1_1_1_1_1_1_3"/>
    <protectedRange sqref="DJ13" name="Range5_9_1_1_1_1_1_1_1_1_1_1_1_3"/>
    <protectedRange sqref="BV12:BW12" name="Range5_8_1_1_1_1_1_1_1_1_1_1_1_1_1_1_1_1"/>
    <protectedRange sqref="BV13" name="Range5_9_1_1_1_1_1_1_1_1_1_1_1_1_2"/>
    <protectedRange sqref="R10" name="Range4_1_1_1_2_1_1_1_1_1_1_1_1_1_1_2_1_1_1_1_1_1_1_1_1_1_2_1_1_1_1_1_1_1"/>
    <protectedRange sqref="BV12:BW12" name="Range5_8_1_1_1_1_1_1_1_1_1_1_1_1_1_1_1_1_1"/>
    <protectedRange sqref="AA13" name="Range4_3_1_1_2_1_1_2_1_1_1_1_1_1_1_1_1_1_1_1_1_1_1_1_1_1_1_1_1_1_1_1_1_1"/>
    <protectedRange sqref="R12 R14:R15" name="Range4_1_1_1_2_1_1_2_1_1_1_1_1_1_1_1_1_1_1_1_1_1_1_1_1_2_1_1_1_1"/>
    <protectedRange sqref="AX12 AX14" name="Range5_1_1_1_2_1_1_2_1_1_1_1_1_1_1_1_1_1_1_1_1_1_1_1_1_2_1_1_1_1"/>
    <protectedRange sqref="AA10" name="Range4_3_1_1_2_1_1_1_1_1_1_1_1_1_1_2_1_1_1_1_1_1_1_1_1_1_2_1_1_1_1_2"/>
    <protectedRange sqref="BV10:BW10" name="Range5_3_1_1_1_1_1_1_1_1_1_1_1_1_1_2"/>
    <protectedRange sqref="BV15:BW15 BP15" name="Range5_12_1_1_1_1_1_1_1_1_1_1_1_1_1_1_2"/>
    <protectedRange sqref="R13" name="Range4_1_1_1_2_1_1_2_1_1_1_1_1_1_1_1_1_1_1_1_1_1_1_1_1_1_1_1_1_1_1_2"/>
    <protectedRange sqref="AZ13" name="Range5_2_1_1_2_1_1_2_1_1_1_1_1_1_1_1_1_1_1_1_1_1_1_1_1_1_1_1_1_1_1"/>
    <protectedRange sqref="U10" name="Range4_1_1_1_2_1_1_1_1_1_1_1_1_1_1_1_1_1"/>
    <protectedRange sqref="AU12 AU14:AU16" name="Range4_4_1_1_2_1_1_2_1_1_1_1_1_1_1_1_1_1_1_1_1_1_1_1_1_2_1_1_1_1_1"/>
    <protectedRange sqref="BZ10" name="Range5_1_1_1_2_1_1_1_1_1_1_1_1_1_1_1_1_1_1_1_1_1_1_1_1_1_1_1_1_1_1"/>
    <protectedRange sqref="V10 V14:V16 V12" name="Range4_1_1_1_1_1_1_1_1_1_1_1_2_1_1_1_1_1"/>
    <protectedRange sqref="R10" name="Range4_1_1_1_2_1_1_1_1_1_1_1_1_1_1_2_1_1_1_1_1_1_1_1_1_1_2_1_1_1_1_1_2"/>
    <protectedRange sqref="BV13" name="Range5_9_1_1_1_1_1_1_1_1_1_1_1_1_3"/>
    <protectedRange sqref="R10" name="Range4_1_1_1_2_1_1_1_1_1_1_1_1_1_1_2_1_1_1_1_1_1_1_1_1_1_2_1_1_1_1_1_1_2"/>
    <protectedRange sqref="BV12:BW12" name="Range5_8_1_1_1_1_1_1_1_1_1_1_1_1_1_1_1_1_2"/>
    <protectedRange sqref="CK13:CL13" name="Range6_1_1_1_1_1_1_1_1_1_1_1_1_1_1_1_1"/>
    <protectedRange sqref="AA12 AA14:AA16" name="Range4_3_1_1_2_1_1_2_1_1_1_1_1_1_1_1_1_1_1_1_1_1_1_1_1_2_1_1_1_1_1"/>
    <protectedRange sqref="R10" name="Range4_1_1_1_2_1_1_1_1_1_1_1_1_1_1_2_1_1_1_1_1_1_1_1_1_1_2_1_1_1_1_2_2"/>
    <protectedRange sqref="AX10" name="Range5_1_1_1_2_1_1_1_1_1_1_1_1_1_1_1_1_1_1_1_1_1_1_1_1_1_1_1_1_1_2_2"/>
    <protectedRange sqref="BV12:BW12" name="Range5_8_1_1_1_1_1_1_1_1_1_1_1_1_1_1_2_2"/>
    <protectedRange sqref="O10 O14:O16 O12" name="Range4_1_1_1_1_1_1_1_1_1_1_1_2_1_1_1_1_2_2"/>
    <protectedRange sqref="O13" name="Range4_1_1_1_1_1_1_1_1_1_1_1_1_1_1_1_1_1_1"/>
    <protectedRange sqref="AZ11" name="Range5_2_1_1_2_1_1_2_1_1_1_1_1_1_1_1_1_1_1_1_1_1_1_1_1_1_1"/>
    <protectedRange sqref="AK12 AK14:AK16" name="Range4_2_1_1_2_1_1_2_1_1_1_1_1_1_1_1_1_1_1_1_1_1_1_1_1_2_1_1_1_1"/>
    <protectedRange sqref="AU12 AU14:AU16" name="Range4_4_1_1_2_1_1_2_1_1_1_1_1_1_1_1_1_1_1_1_1_1_1_1_1_2_1_1_1_1_1_2"/>
    <protectedRange sqref="BZ15:BZ16 CC12 CC14:CC16" name="Range5_2_1_1_2_1_1_2_1_1_1_1_1_1_1_1_1_1_1_1_1_1_1_1_1_2_1_1_1_1"/>
    <protectedRange sqref="AA10:AB10 AG10:AG12 AG14:AG18 AB11:AB12 AB14:AB18" name="Range4_1_1_1_2_1_1_1_1_1_1_1_1_1_1_2_1_1_1_1_1_1_1_1_1_1_2_1_1_1_1_3_1"/>
    <protectedRange sqref="AP10:AQ10 AQ11:AQ12 AQ14:AQ18" name="Range4_3_1_1_2_1_1_1_1_1_1_1_1_1_1_2_1_1_1_1_1_1_1_1_1_1_2_1_1_1_1"/>
    <protectedRange sqref="BZ10" name="Range5_1_1_1_2_1_1_1_1_1_1_1_1_1_1_1_1_1_1_1_1_1_1_1_1_1_1_1_1_1_1_2"/>
    <protectedRange sqref="DJ10:DK10" name="Range5_3_1_1_1_1_1_1_1_1_1_1_1_1_1"/>
    <protectedRange sqref="DJ12:DK12" name="Range5_8_1_1_1_1_1_1_1_1_1_1_1_1_1_1_3_1"/>
    <protectedRange sqref="DJ15:DK15 DA15" name="Range5_12_1_1_1_1_1_1_1_1_1_1_1_1_1_1"/>
    <protectedRange sqref="V10 V14:V16 V12" name="Range4_1_1_1_1_1_1_1_1_1_1_1_2_1_1_1_1_1_2"/>
    <protectedRange sqref="AK13" name="Range4_2_1_1_2_1_1_2_1_1_1_1_1_1_1_1_1_1_1_1_1_1_1_1_1_1_1_1_1_1_1"/>
    <protectedRange sqref="CC13" name="Range5_2_1_1_2_1_1_2_1_1_1_1_1_1_1_1_1_1_1_1_1_1_1_1_1_1_1_1_1_1_1_1"/>
    <protectedRange sqref="W13" name="Range4_5_1_2_1_1_1_1_1_1_1_1_1_1_2_1_1_1_1_1_1_1_1_1_1_2_1_1_1_1_1"/>
    <protectedRange sqref="AL13" name="Range4_2_1_1_2_1_1_1_1_1_1_1_1_1_1_2_1_1_1_1_1_1_1_1_1_1_2_1_1_1_1_1"/>
    <protectedRange sqref="AV13" name="Range4_4_1_1_2_1_1_1_1_1_1_1_1_1_1_2_1_1_1_1_1_1_1_1_1_1_2_1_1_1_1_1"/>
    <protectedRange sqref="AK13" name="Range4_2_1_1_2_1_1_2_1_1_1_1_1_1_1_1_1_1_1_1_1_1_1_1_1_1_1_1_1_1_1_1"/>
    <protectedRange sqref="AU13" name="Range4_4_1_1_2_1_1_2_1_1_1_1_1_1_1_1_1_1_1_1_1_1_1_1_1_1_1_1_1_1_1_1"/>
    <protectedRange sqref="CC13" name="Range5_2_1_1_2_1_1_2_1_1_1_1_1_1_1_1_1_1_1_1_1_1_1_1_1_1_1_1_1_1_1_2"/>
    <protectedRange sqref="EF13:EG13" name="Range6_1_1_1_1_1_1_1_1_1_1_1_1_1_1_1"/>
    <protectedRange sqref="V13" name="Range4_1_1_1_1_1_1_1_1_1_1_1"/>
    <protectedRange sqref="AU12 AU14:AU16" name="Range4_4_1_1_2_1_1_2_1_1_1_1_1_1_1_1_1_1_1_1_1_1_1_1_1_2_1_1_1_1"/>
    <protectedRange sqref="AA10:AB10 AG10:AG12 AG14:AG18 AB11:AB12 AB14:AB18" name="Range4_1_1_1_2_1_1_1_1_1_1_1_1_1_1_2_1_1_1_1_1_1_1_1_1_1_2_1_1_1_1"/>
    <protectedRange sqref="BZ10" name="Range5_1_1_1_2_1_1_1_1_1_1_1_1_1_1_1_1_1_1_1_1_1_1_1_1_1_1_1_1_1"/>
    <protectedRange sqref="DJ12:DK12" name="Range5_8_1_1_1_1_1_1_1_1_1_1_1_1_1_1"/>
    <protectedRange sqref="V10 V14:V16 V12" name="Range4_1_1_1_1_1_1_1_1_1_1_1_2_1_1_1_1"/>
    <protectedRange sqref="R10" name="Range4_1_1_1_2_1_1_1_1_1_1_1_1_1_1_2_1_1_1_1_1_1_1_1_1_1_2_1_1_1_1_1"/>
    <protectedRange sqref="BV12:BW12" name="Range5_8_1_1_1_1_1_1_1_1_1_1_1_1_1_1_1_2"/>
    <protectedRange sqref="AD12 AD14:AD16" name="Range4_4_1_1_2_1_1_2_1_1_1_1_1_1_1_1_1_1_1_1_1_1_1_1_1_2_1_1_1_1_1_1"/>
    <protectedRange sqref="R10" name="Range4_1_1_1_2_1_1_1_1_1_1_1_1_1_1_2_1_1_1_1_1_1_1_1_1_1_2_1_1_1_1_1_1"/>
    <protectedRange sqref="AX10" name="Range5_1_1_1_2_1_1_1_1_1_1_1_1_1_1_1_1_1_1_1_1_1_1_1_1_1_1_1_1_1_1_1"/>
    <protectedRange sqref="BV12:BW12" name="Range5_8_1_1_1_1_1_1_1_1_1_1_1_1_1_1_1_1_3"/>
    <protectedRange sqref="O10 O14:O16 O12" name="Range4_1_1_1_1_1_1_1_1_1_1_1_2_1_1_1_1_1_1"/>
    <protectedRange sqref="R12 R14:R15" name="Range4_1_1_1_2_1_1_2_1_1_1_1_1_1_1_1_1_1_1_1_1_1_1_1_1_2_1_1_1_1_1"/>
    <protectedRange sqref="AA12 AA14:AA16" name="Range4_3_1_1_2_1_1_2_1_1_1_1_1_1_1_1_1_1_1_1_1_1_1_1_1_2_1_1_1_1"/>
    <protectedRange sqref="AX12 AX14" name="Range5_1_1_1_2_1_1_2_1_1_1_1_1_1_1_1_1_1_1_1_1_1_1_1_1_2_1_1_1_1_1"/>
    <protectedRange sqref="R10" name="Range4_1_1_1_2_1_1_1_1_1_1_1_1_1_1_2_1_1_1_1_1_1_1_1_1_1_2_1_1_1_1_2_1"/>
    <protectedRange sqref="AA10" name="Range4_3_1_1_2_1_1_1_1_1_1_1_1_1_1_2_1_1_1_1_1_1_1_1_1_1_2_1_1_1_1_2_1"/>
    <protectedRange sqref="AX10" name="Range5_1_1_1_2_1_1_1_1_1_1_1_1_1_1_1_1_1_1_1_1_1_1_1_1_1_1_1_1_1_2"/>
    <protectedRange sqref="BV10:BW10" name="Range5_3_1_1_1_1_1_1_1_1_1_1_1_1_1_2_1"/>
    <protectedRange sqref="BV12:BW12" name="Range5_8_1_1_1_1_1_1_1_1_1_1_1_1_1_1_2_1"/>
    <protectedRange sqref="BV15:BW15 BP15" name="Range5_12_1_1_1_1_1_1_1_1_1_1_1_1_1_1_2_1"/>
    <protectedRange sqref="O10 O14:O16 O12" name="Range4_1_1_1_1_1_1_1_1_1_1_1_2_1_1_1_1_2"/>
    <protectedRange sqref="O13" name="Range4_1_1_1_1_1_1_1_1_1_1_1_1_1_1_1_1_1"/>
    <protectedRange sqref="U10" name="Range4_1_1_1_2_1_1_1_1_1_1_1_1_1_1_1_1_1_1"/>
    <protectedRange sqref="AZ11" name="Range5_2_1_1_2_1_1_2_1_1_1_1_1_1_1_1_1_1_1_1_1_1_1_1_1_1"/>
    <protectedRange sqref="AA12 AA14:AA15" name="Range4_1_1_1_2_1_1_2_1_1_1_1_1_1_1_1_1_1_1_1_1_1_1_1_1_2_1_1_1_1_1_1"/>
    <protectedRange sqref="AK12 AK14:AK16" name="Range4_2_1_1_2_1_1_2_1_1_1_1_1_1_1_1_1_1_1_1_1_1_1_1_1_2_1_1_1_1_1"/>
    <protectedRange sqref="AP12 AP14:AP16" name="Range4_3_1_1_2_1_1_2_1_1_1_1_1_1_1_1_1_1_1_1_1_1_1_1_1_2_1_1_1_1_1_1"/>
    <protectedRange sqref="AU12 AU14:AU16" name="Range4_4_1_1_2_1_1_2_1_1_1_1_1_1_1_1_1_1_1_1_1_1_1_1_1_2_1_1_1_1_1_3"/>
    <protectedRange sqref="BZ12 BZ14" name="Range5_1_1_1_2_1_1_2_1_1_1_1_1_1_1_1_1_1_1_1_1_1_1_1_1_2_1_1_1_1_1_1"/>
    <protectedRange sqref="BZ15:BZ16 CC12 CC14:CC16" name="Range5_2_1_1_2_1_1_2_1_1_1_1_1_1_1_1_1_1_1_1_1_1_1_1_1_2_1_1_1_1_1"/>
    <protectedRange sqref="W10:W12 W14:W18" name="Range4_5_1_2_1_1_1_1_1_1_1_1_1_1_2_1_1_1_1_1_1_1_1_1_1_2_1_1_1_1"/>
    <protectedRange sqref="AA10:AB10 AG10:AG12 AG14:AG18 AB11:AB12 AB14:AB18" name="Range4_1_1_1_2_1_1_1_1_1_1_1_1_1_1_2_1_1_1_1_1_1_1_1_1_1_2_1_1_1_1_3_2"/>
    <protectedRange sqref="AK10:AL10 AL11:AL12 AL14:AL18" name="Range4_2_1_1_2_1_1_1_1_1_1_1_1_1_1_2_1_1_1_1_1_1_1_1_1_1_2_1_1_1_1"/>
    <protectedRange sqref="AP10:AQ10 AQ11:AQ12 AQ14:AQ18" name="Range4_3_1_1_2_1_1_1_1_1_1_1_1_1_1_2_1_1_1_1_1_1_1_1_1_1_2_1_1_1_1_1"/>
    <protectedRange sqref="AU10:AV10 AV11:AV12 AV14:AV18" name="Range4_4_1_1_2_1_1_1_1_1_1_1_1_1_1_2_1_1_1_1_1_1_1_1_1_1_2_1_1_1_1"/>
    <protectedRange sqref="BZ10" name="Range5_1_1_1_2_1_1_1_1_1_1_1_1_1_1_1_1_1_1_1_1_1_1_1_1_1_1_1_1_1_1_3"/>
    <protectedRange sqref="CC10" name="Range5_2_1_1_2_1_1_1_1_1_1_1_1_1_1_1_1_1_1_1_1_1_1_1_1_1_1_1_1_1"/>
    <protectedRange sqref="DJ10:DK10" name="Range5_3_1_1_1_1_1_1_1_1_1_1_1_1_1_1"/>
    <protectedRange sqref="DJ11:DK11" name="Range5_7_1_1_1_1_1_1_1_1_1_1_1_1"/>
    <protectedRange sqref="DJ12:DK12" name="Range5_8_1_1_1_1_1_1_1_1_1_1_1_1_1_1_3_2"/>
    <protectedRange sqref="DJ14:DK14" name="Range5_11_1_1_1_1_1_1_1_1_1_1_1_1_1"/>
    <protectedRange sqref="DJ15:DK15 DA15" name="Range5_12_1_1_1_1_1_1_1_1_1_1_1_1_1_1_1"/>
    <protectedRange sqref="DJ16:DK16" name="Range5_14_1_1_1_1_1_1_1_1_1_1_1_1_1"/>
    <protectedRange sqref="V10 V14:V16 V12" name="Range4_1_1_1_1_1_1_1_1_1_1_1_2_1_1_1_1_1_3"/>
    <protectedRange sqref="EF10:EG11 EF14:EG17 EG12 EE17" name="Range6_1_1_1_1_1_1_1_1_1_2_1_1_1_1"/>
    <protectedRange sqref="AU13" name="Range4_4_1_1_2_1_1_2_1_1_1_1_1_1_1_1_1_1_1_1_1_1_1_1_1_1_1_1_1_1_1"/>
    <protectedRange sqref="AF10" name="Range4_1_1_1_2_1_1_1_1_1_1_1_1_1_1_1_1_1_1_1"/>
    <protectedRange sqref="AB13 AG13" name="Range4_1_1_1_2_1_1_1_1_1_1_1_1_1_1_2_1_1_1_1_1_1_1_1_1_1_2_1_1_1_1_4"/>
    <protectedRange sqref="AQ13" name="Range4_3_1_1_2_1_1_1_1_1_1_1_1_1_1_2_1_1_1_1_1_1_1_1_1_1_2_1_1_1_1_1_1"/>
    <protectedRange sqref="AA13" name="Range4_1_1_1_2_1_1_2_1_1_1_1_1_1_1_1_1_1_1_1_1_1_1_1_1_1_1_1_1_1_1"/>
    <protectedRange sqref="AP13" name="Range4_3_1_1_2_1_1_2_1_1_1_1_1_1_1_1_1_1_1_1_1_1_1_1_1_1_1_1_1_1_1"/>
    <protectedRange sqref="BZ13" name="Range5_1_1_1_2_1_1_2_1_1_1_1_1_1_1_1_1_1_1_1_1_1_1_1_1_1_1_1_1_1_1_1"/>
    <protectedRange sqref="DK13" name="Range5_9_1_1_1_1_1_1_1_1_1_1_1_1_1_1"/>
    <protectedRange sqref="DJ13" name="Range5_9_1_1_1_1_1_1_1_1_1_1_1_4"/>
    <protectedRange sqref="DJ13" name="Range5_9_1_1_1_1_1_1_1_1_1_1_1_1_1"/>
    <protectedRange sqref="AB13 AG13" name="Range4_1_1_1_2_1_1_1_1_1_1_1_1_1_1_2_1_1_1_1_1_1_1_1_1_1_2_1_1_1_1_1_2_1"/>
    <protectedRange sqref="AP13" name="Range4_3_1_1_2_1_1_2_1_1_1_1_1_1_1_1_1_1_1_1_1_1_1_1_1_1_1_1_1_1_1_1"/>
    <protectedRange sqref="DJ13" name="Range5_9_1_1_1_1_1_1_1_1_1_1_1_1_1_2"/>
    <protectedRange sqref="AB13 AG13" name="Range4_1_1_1_2_1_1_1_1_1_1_1_1_1_1_2_1_1_1_1_1_1_1_1_1_1_2_1_1_1_1_2_1_1"/>
    <protectedRange sqref="AP13" name="Range4_3_1_1_2_1_1_2_1_1_1_1_1_1_1_1_1_1_1_1_1_1_1_1_1_1_1_1_1_1_1_2_1"/>
    <protectedRange sqref="DK13" name="Range5_9_1_1_1_1_1_1_1_1_1_1_1_1_1_2_1"/>
    <protectedRange sqref="DJ13" name="Range5_9_1_1_1_1_1_1_1_1_1_1_1_2_1"/>
    <protectedRange sqref="AB13 AG13" name="Range4_1_1_1_2_1_1_1_1_1_1_1_1_1_1_2_1_1_1_1_1_1_1_1_1_1_2_1_1_1_1_3_1_1"/>
    <protectedRange sqref="AP13" name="Range4_3_1_1_2_1_1_2_1_1_1_1_1_1_1_1_1_1_1_1_1_1_1_1_1_1_1_1_1_1_1_3_1"/>
    <protectedRange sqref="DK13" name="Range5_9_1_1_1_1_1_1_1_1_1_1_1_1_1_3"/>
    <protectedRange sqref="DJ13" name="Range5_9_1_1_1_1_1_1_1_1_1_1_1_3_1"/>
    <protectedRange sqref="AA13" name="Range4_3_1_1_2_1_1_2_1_1_1_1_1_1_1_1_1_1_1_1_1_1_1_1_1_1_1_1_1_1_1_1_1"/>
    <protectedRange sqref="BV13" name="Range5_9_1_1_1_1_1_1_1_1_1_1_1_1_2_1"/>
    <protectedRange sqref="AA13" name="Range4_3_1_1_2_1_1_2_1_1_1_1_1_1_1_1_1_1_1_1_1_1_1_1_1_1_1_1_1_1_1_1_1_1_1"/>
    <protectedRange sqref="CK13:CL13" name="Range6_1_1_1_1_1_1_1_1_1_1_1_1_1_1_1_1_1"/>
    <protectedRange sqref="R13" name="Range4_1_1_1_2_1_1_2_1_1_1_1_1_1_1_1_1_1_1_1_1_1_1_1_1_1_1_1_1_1_1_2_1"/>
    <protectedRange sqref="AA13" name="Range4_3_1_1_2_1_1_2_1_1_1_1_1_1_1_1_1_1_1_1_1_1_1_1_1_1_1_1_1_1_1_2_1_1"/>
    <protectedRange sqref="AZ13" name="Range5_2_1_1_2_1_1_2_1_1_1_1_1_1_1_1_1_1_1_1_1_1_1_1_1_1_1_1_1_1_1_3"/>
    <protectedRange sqref="O13" name="Range4_1_1_1_1_1_1_1_1_1_1_1_1_1_1_1_1_1_1_1"/>
    <protectedRange sqref="DK13" name="Range5_9_1_1_1_1_1_1_1_1_1_1_1_1_1_1_1"/>
    <protectedRange sqref="BV13" name="Range5_9_1_1_1_1_1_1_1_1_1_1_1_1_3_1"/>
    <protectedRange sqref="CK13:CL13" name="Range6_1_1_1_1_1_1_1_1_1_1_1_1_1_1_1_1_2"/>
    <protectedRange sqref="AA13" name="Range4_3_1_1_2_1_1_2_1_1_1_1_1_1_1_1_1_1_1_1_1_1_1_1_1_1_1_1_1_1_1_2_2"/>
    <protectedRange sqref="O13" name="Range4_1_1_1_1_1_1_1_1_1_1_1_1_1_1_1_1_1_1_1_1"/>
    <protectedRange sqref="AK13" name="Range4_2_1_1_2_1_1_2_1_1_1_1_1_1_1_1_1_1_1_1_1_1_1_1_1_1_1_1_1_1_1_2"/>
    <protectedRange sqref="AU13" name="Range4_4_1_1_2_1_1_2_1_1_1_1_1_1_1_1_1_1_1_1_1_1_1_1_1_1_1_1_1_1_1_1_1"/>
    <protectedRange sqref="CC13" name="Range5_2_1_1_2_1_1_2_1_1_1_1_1_1_1_1_1_1_1_1_1_1_1_1_1_1_1_1_1_1_1_1_1"/>
    <protectedRange sqref="W13" name="Range4_5_1_2_1_1_1_1_1_1_1_1_1_1_2_1_1_1_1_1_1_1_1_1_1_2_1_1_1_1_1_1"/>
    <protectedRange sqref="AB13 AG13" name="Range4_1_1_1_2_1_1_1_1_1_1_1_1_1_1_2_1_1_1_1_1_1_1_1_1_1_2_1_1_1_1_4_1"/>
    <protectedRange sqref="AL13" name="Range4_2_1_1_2_1_1_1_1_1_1_1_1_1_1_2_1_1_1_1_1_1_1_1_1_1_2_1_1_1_1_1_1"/>
    <protectedRange sqref="AQ13" name="Range4_3_1_1_2_1_1_1_1_1_1_1_1_1_1_2_1_1_1_1_1_1_1_1_1_1_2_1_1_1_1_1_1_1"/>
    <protectedRange sqref="AV13" name="Range4_4_1_1_2_1_1_1_1_1_1_1_1_1_1_2_1_1_1_1_1_1_1_1_1_1_2_1_1_1_1_1_1"/>
    <protectedRange sqref="AA13" name="Range4_1_1_1_2_1_1_2_1_1_1_1_1_1_1_1_1_1_1_1_1_1_1_1_1_1_1_1_1_1_1_1"/>
    <protectedRange sqref="AK13" name="Range4_2_1_1_2_1_1_2_1_1_1_1_1_1_1_1_1_1_1_1_1_1_1_1_1_1_1_1_1_1_1_1_1"/>
    <protectedRange sqref="AP13" name="Range4_3_1_1_2_1_1_2_1_1_1_1_1_1_1_1_1_1_1_1_1_1_1_1_1_1_1_1_1_1_1_4"/>
    <protectedRange sqref="AU13" name="Range4_4_1_1_2_1_1_2_1_1_1_1_1_1_1_1_1_1_1_1_1_1_1_1_1_1_1_1_1_1_1_1_1_1"/>
    <protectedRange sqref="BZ13" name="Range5_1_1_1_2_1_1_2_1_1_1_1_1_1_1_1_1_1_1_1_1_1_1_1_1_1_1_1_1_1_1_1_1"/>
    <protectedRange sqref="CC13" name="Range5_2_1_1_2_1_1_2_1_1_1_1_1_1_1_1_1_1_1_1_1_1_1_1_1_1_1_1_1_1_1_2_1"/>
    <protectedRange sqref="DK13" name="Range5_9_1_1_1_1_1_1_1_1_1_1_1_1_1_1_1_1"/>
    <protectedRange sqref="EF13:EG13" name="Range6_1_1_1_1_1_1_1_1_1_1_1_1_1_1_1_2"/>
    <protectedRange sqref="DJ13" name="Range5_9_1_1_1_1_1_1_1_1_1_1_1_4_1"/>
    <protectedRange sqref="V13" name="Range4_1_1_1_1_1_1_1_1_1_1_1_1"/>
  </protectedRanges>
  <mergeCells count="136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  <mergeCell ref="C20:AA21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5_9_1_1_1_1_1_1_1_1_1_1_1" rangeCreator="" othersAccessPermission="edit"/>
    <arrUserId title="Range5_8_1_1_1_1_1_1_1_1_1_1_1_1_1_1_1" rangeCreator="" othersAccessPermission="edit"/>
    <arrUserId title="Range5_9_1_1_1_1_1_1_1_1_1_1_1_1" rangeCreator="" othersAccessPermission="edit"/>
    <arrUserId title="Range4_1_1_1_2_1_1_1_1_1_1_1_1_1_1_2_1_1_1_1_1_1_1_1_1_1_2_1_1_1_1_2" rangeCreator="" othersAccessPermission="edit"/>
    <arrUserId title="Range5_8_1_1_1_1_1_1_1_1_1_1_1_1_1_1_2" rangeCreator="" othersAccessPermission="edit"/>
    <arrUserId title="Range4_3_1_1_2_1_1_2_1_1_1_1_1_1_1_1_1_1_1_1_1_1_1_1_1_1_1_1_1_1_1_2" rangeCreator="" othersAccessPermission="edit"/>
    <arrUserId title="Range5_9_1_1_1_1_1_1_1_1_1_1_1_2" rangeCreator="" othersAccessPermission="edit"/>
    <arrUserId title="Range4_1_1_1_2_1_1_1_1_1_1_1_1_1_1_2_1_1_1_1_1_1_1_1_1_1_2_1_1_1_1_3" rangeCreator="" othersAccessPermission="edit"/>
    <arrUserId title="Range5_8_1_1_1_1_1_1_1_1_1_1_1_1_1_1_3" rangeCreator="" othersAccessPermission="edit"/>
    <arrUserId title="Range4_3_1_1_2_1_1_2_1_1_1_1_1_1_1_1_1_1_1_1_1_1_1_1_1_1_1_1_1_1_1_3" rangeCreator="" othersAccessPermission="edit"/>
    <arrUserId title="Range5_9_1_1_1_1_1_1_1_1_1_1_1_3" rangeCreator="" othersAccessPermission="edit"/>
    <arrUserId title="Range5_8_1_1_1_1_1_1_1_1_1_1_1_1_1_1_1_1" rangeCreator="" othersAccessPermission="edit"/>
    <arrUserId title="Range5_9_1_1_1_1_1_1_1_1_1_1_1_1_2" rangeCreator="" othersAccessPermission="edit"/>
    <arrUserId title="Range4_1_1_1_2_1_1_1_1_1_1_1_1_1_1_2_1_1_1_1_1_1_1_1_1_1_2_1_1_1_1_1_1_1" rangeCreator="" othersAccessPermission="edit"/>
    <arrUserId title="Range5_8_1_1_1_1_1_1_1_1_1_1_1_1_1_1_1_1_1" rangeCreator="" othersAccessPermission="edit"/>
    <arrUserId title="Range4_3_1_1_2_1_1_2_1_1_1_1_1_1_1_1_1_1_1_1_1_1_1_1_1_1_1_1_1_1_1_1_1_1" rangeCreator="" othersAccessPermission="edit"/>
    <arrUserId title="Range4_1_1_1_2_1_1_2_1_1_1_1_1_1_1_1_1_1_1_1_1_1_1_1_1_2_1_1_1_1" rangeCreator="" othersAccessPermission="edit"/>
    <arrUserId title="Range5_1_1_1_2_1_1_2_1_1_1_1_1_1_1_1_1_1_1_1_1_1_1_1_1_2_1_1_1_1" rangeCreator="" othersAccessPermission="edit"/>
    <arrUserId title="Range4_3_1_1_2_1_1_1_1_1_1_1_1_1_1_2_1_1_1_1_1_1_1_1_1_1_2_1_1_1_1_2" rangeCreator="" othersAccessPermission="edit"/>
    <arrUserId title="Range5_3_1_1_1_1_1_1_1_1_1_1_1_1_1_2" rangeCreator="" othersAccessPermission="edit"/>
    <arrUserId title="Range5_12_1_1_1_1_1_1_1_1_1_1_1_1_1_1_2" rangeCreator="" othersAccessPermission="edit"/>
    <arrUserId title="Range4_1_1_1_2_1_1_2_1_1_1_1_1_1_1_1_1_1_1_1_1_1_1_1_1_1_1_1_1_1_1_2" rangeCreator="" othersAccessPermission="edit"/>
    <arrUserId title="Range5_2_1_1_2_1_1_2_1_1_1_1_1_1_1_1_1_1_1_1_1_1_1_1_1_1_1_1_1_1_1" rangeCreator="" othersAccessPermission="edit"/>
    <arrUserId title="Range4_1_1_1_2_1_1_1_1_1_1_1_1_1_1_1_1_1" rangeCreator="" othersAccessPermission="edit"/>
    <arrUserId title="Range4_4_1_1_2_1_1_2_1_1_1_1_1_1_1_1_1_1_1_1_1_1_1_1_1_2_1_1_1_1_1" rangeCreator="" othersAccessPermission="edit"/>
    <arrUserId title="Range5_1_1_1_2_1_1_1_1_1_1_1_1_1_1_1_1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_2" rangeCreator="" othersAccessPermission="edit"/>
    <arrUserId title="Range5_9_1_1_1_1_1_1_1_1_1_1_1_1_3" rangeCreator="" othersAccessPermission="edit"/>
    <arrUserId title="Range4_1_1_1_2_1_1_1_1_1_1_1_1_1_1_2_1_1_1_1_1_1_1_1_1_1_2_1_1_1_1_1_1_2" rangeCreator="" othersAccessPermission="edit"/>
    <arrUserId title="Range5_8_1_1_1_1_1_1_1_1_1_1_1_1_1_1_1_1_2" rangeCreator="" othersAccessPermission="edit"/>
    <arrUserId title="Range6_1_1_1_1_1_1_1_1_1_1_1_1_1_1_1_1" rangeCreator="" othersAccessPermission="edit"/>
    <arrUserId title="Range4_3_1_1_2_1_1_2_1_1_1_1_1_1_1_1_1_1_1_1_1_1_1_1_1_2_1_1_1_1_1" rangeCreator="" othersAccessPermission="edit"/>
    <arrUserId title="Range4_1_1_1_2_1_1_1_1_1_1_1_1_1_1_2_1_1_1_1_1_1_1_1_1_1_2_1_1_1_1_2_2" rangeCreator="" othersAccessPermission="edit"/>
    <arrUserId title="Range5_1_1_1_2_1_1_1_1_1_1_1_1_1_1_1_1_1_1_1_1_1_1_1_1_1_1_1_1_1_2_2" rangeCreator="" othersAccessPermission="edit"/>
    <arrUserId title="Range5_8_1_1_1_1_1_1_1_1_1_1_1_1_1_1_2_2" rangeCreator="" othersAccessPermission="edit"/>
    <arrUserId title="Range4_1_1_1_1_1_1_1_1_1_1_1_2_1_1_1_1_2_2" rangeCreator="" othersAccessPermission="edit"/>
    <arrUserId title="Range4_1_1_1_1_1_1_1_1_1_1_1_1_1_1_1_1_1_1" rangeCreator="" othersAccessPermission="edit"/>
    <arrUserId title="Range5_2_1_1_2_1_1_2_1_1_1_1_1_1_1_1_1_1_1_1_1_1_1_1_1_1_1" rangeCreator="" othersAccessPermission="edit"/>
    <arrUserId title="Range4_2_1_1_2_1_1_2_1_1_1_1_1_1_1_1_1_1_1_1_1_1_1_1_1_2_1_1_1_1" rangeCreator="" othersAccessPermission="edit"/>
    <arrUserId title="Range4_4_1_1_2_1_1_2_1_1_1_1_1_1_1_1_1_1_1_1_1_1_1_1_1_2_1_1_1_1_1_2" rangeCreator="" othersAccessPermission="edit"/>
    <arrUserId title="Range5_2_1_1_2_1_1_2_1_1_1_1_1_1_1_1_1_1_1_1_1_1_1_1_1_2_1_1_1_1" rangeCreator="" othersAccessPermission="edit"/>
    <arrUserId title="Range4_1_1_1_2_1_1_1_1_1_1_1_1_1_1_2_1_1_1_1_1_1_1_1_1_1_2_1_1_1_1_3_1" rangeCreator="" othersAccessPermission="edit"/>
    <arrUserId title="Range4_3_1_1_2_1_1_1_1_1_1_1_1_1_1_2_1_1_1_1_1_1_1_1_1_1_2_1_1_1_1" rangeCreator="" othersAccessPermission="edit"/>
    <arrUserId title="Range5_1_1_1_2_1_1_1_1_1_1_1_1_1_1_1_1_1_1_1_1_1_1_1_1_1_1_1_1_1_1_2" rangeCreator="" othersAccessPermission="edit"/>
    <arrUserId title="Range5_3_1_1_1_1_1_1_1_1_1_1_1_1_1" rangeCreator="" othersAccessPermission="edit"/>
    <arrUserId title="Range5_8_1_1_1_1_1_1_1_1_1_1_1_1_1_1_3_1" rangeCreator="" othersAccessPermission="edit"/>
    <arrUserId title="Range5_12_1_1_1_1_1_1_1_1_1_1_1_1_1_1" rangeCreator="" othersAccessPermission="edit"/>
    <arrUserId title="Range4_1_1_1_1_1_1_1_1_1_1_1_2_1_1_1_1_1_2" rangeCreator="" othersAccessPermission="edit"/>
    <arrUserId title="Range4_2_1_1_2_1_1_2_1_1_1_1_1_1_1_1_1_1_1_1_1_1_1_1_1_1_1_1_1_1_1" rangeCreator="" othersAccessPermission="edit"/>
    <arrUserId title="Range5_2_1_1_2_1_1_2_1_1_1_1_1_1_1_1_1_1_1_1_1_1_1_1_1_1_1_1_1_1_1_1" rangeCreator="" othersAccessPermission="edit"/>
    <arrUserId title="Range4_5_1_2_1_1_1_1_1_1_1_1_1_1_2_1_1_1_1_1_1_1_1_1_1_2_1_1_1_1_1" rangeCreator="" othersAccessPermission="edit"/>
    <arrUserId title="Range4_2_1_1_2_1_1_1_1_1_1_1_1_1_1_2_1_1_1_1_1_1_1_1_1_1_2_1_1_1_1_1" rangeCreator="" othersAccessPermission="edit"/>
    <arrUserId title="Range4_4_1_1_2_1_1_1_1_1_1_1_1_1_1_2_1_1_1_1_1_1_1_1_1_1_2_1_1_1_1_1" rangeCreator="" othersAccessPermission="edit"/>
    <arrUserId title="Range4_2_1_1_2_1_1_2_1_1_1_1_1_1_1_1_1_1_1_1_1_1_1_1_1_1_1_1_1_1_1_1" rangeCreator="" othersAccessPermission="edit"/>
    <arrUserId title="Range4_4_1_1_2_1_1_2_1_1_1_1_1_1_1_1_1_1_1_1_1_1_1_1_1_1_1_1_1_1_1_1" rangeCreator="" othersAccessPermission="edit"/>
    <arrUserId title="Range5_2_1_1_2_1_1_2_1_1_1_1_1_1_1_1_1_1_1_1_1_1_1_1_1_1_1_1_1_1_1_2" rangeCreator="" othersAccessPermission="edit"/>
    <arrUserId title="Range6_1_1_1_1_1_1_1_1_1_1_1_1_1_1_1" rangeCreator="" othersAccessPermission="edit"/>
    <arrUserId title="Range4_1_1_1_1_1_1_1_1_1_1_1" rangeCreator="" othersAccessPermission="edit"/>
    <arrUserId title="Range4_4_1_1_2_1_1_2_1_1_1_1_1_1_1_1_1_1_1_1_1_1_1_1_1_2_1_1_1_1" rangeCreator="" othersAccessPermission="edit"/>
    <arrUserId title="Range4_1_1_1_2_1_1_1_1_1_1_1_1_1_1_2_1_1_1_1_1_1_1_1_1_1_2_1_1_1_1" rangeCreator="" othersAccessPermission="edit"/>
    <arrUserId title="Range5_1_1_1_2_1_1_1_1_1_1_1_1_1_1_1_1_1_1_1_1_1_1_1_1_1_1_1_1_1" rangeCreator="" othersAccessPermission="edit"/>
    <arrUserId title="Range5_8_1_1_1_1_1_1_1_1_1_1_1_1_1_1" rangeCreator="" othersAccessPermission="edit"/>
    <arrUserId title="Range4_1_1_1_1_1_1_1_1_1_1_1_2_1_1_1_1" rangeCreator="" othersAccessPermission="edit"/>
    <arrUserId title="Range4_1_1_1_2_1_1_1_1_1_1_1_1_1_1_2_1_1_1_1_1_1_1_1_1_1_2_1_1_1_1_1" rangeCreator="" othersAccessPermission="edit"/>
    <arrUserId title="Range5_8_1_1_1_1_1_1_1_1_1_1_1_1_1_1_1_2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" rangeCreator="" othersAccessPermission="edit"/>
    <arrUserId title="Range5_1_1_1_2_1_1_1_1_1_1_1_1_1_1_1_1_1_1_1_1_1_1_1_1_1_1_1_1_1_1_1" rangeCreator="" othersAccessPermission="edit"/>
    <arrUserId title="Range5_8_1_1_1_1_1_1_1_1_1_1_1_1_1_1_1_1_3" rangeCreator="" othersAccessPermission="edit"/>
    <arrUserId title="Range4_1_1_1_1_1_1_1_1_1_1_1_2_1_1_1_1_1_1" rangeCreator="" othersAccessPermission="edit"/>
    <arrUserId title="Range4_1_1_1_2_1_1_2_1_1_1_1_1_1_1_1_1_1_1_1_1_1_1_1_1_2_1_1_1_1_1" rangeCreator="" othersAccessPermission="edit"/>
    <arrUserId title="Range4_3_1_1_2_1_1_2_1_1_1_1_1_1_1_1_1_1_1_1_1_1_1_1_1_2_1_1_1_1" rangeCreator="" othersAccessPermission="edit"/>
    <arrUserId title="Range5_1_1_1_2_1_1_2_1_1_1_1_1_1_1_1_1_1_1_1_1_1_1_1_1_2_1_1_1_1_1" rangeCreator="" othersAccessPermission="edit"/>
    <arrUserId title="Range4_1_1_1_2_1_1_1_1_1_1_1_1_1_1_2_1_1_1_1_1_1_1_1_1_1_2_1_1_1_1_2_1" rangeCreator="" othersAccessPermission="edit"/>
    <arrUserId title="Range4_3_1_1_2_1_1_1_1_1_1_1_1_1_1_2_1_1_1_1_1_1_1_1_1_1_2_1_1_1_1_2_1" rangeCreator="" othersAccessPermission="edit"/>
    <arrUserId title="Range5_1_1_1_2_1_1_1_1_1_1_1_1_1_1_1_1_1_1_1_1_1_1_1_1_1_1_1_1_1_2" rangeCreator="" othersAccessPermission="edit"/>
    <arrUserId title="Range5_3_1_1_1_1_1_1_1_1_1_1_1_1_1_2_1" rangeCreator="" othersAccessPermission="edit"/>
    <arrUserId title="Range5_8_1_1_1_1_1_1_1_1_1_1_1_1_1_1_2_1" rangeCreator="" othersAccessPermission="edit"/>
    <arrUserId title="Range5_12_1_1_1_1_1_1_1_1_1_1_1_1_1_1_2_1" rangeCreator="" othersAccessPermission="edit"/>
    <arrUserId title="Range4_1_1_1_1_1_1_1_1_1_1_1_2_1_1_1_1_2" rangeCreator="" othersAccessPermission="edit"/>
    <arrUserId title="Range4_1_1_1_1_1_1_1_1_1_1_1_1_1_1_1_1_1" rangeCreator="" othersAccessPermission="edit"/>
    <arrUserId title="Range4_1_1_1_2_1_1_1_1_1_1_1_1_1_1_1_1_1_1" rangeCreator="" othersAccessPermission="edit"/>
    <arrUserId title="Range5_2_1_1_2_1_1_2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_1" rangeCreator="" othersAccessPermission="edit"/>
    <arrUserId title="Range4_3_1_1_2_1_1_2_1_1_1_1_1_1_1_1_1_1_1_1_1_1_1_1_1_2_1_1_1_1_1_1" rangeCreator="" othersAccessPermission="edit"/>
    <arrUserId title="Range4_4_1_1_2_1_1_2_1_1_1_1_1_1_1_1_1_1_1_1_1_1_1_1_1_2_1_1_1_1_1_3" rangeCreator="" othersAccessPermission="edit"/>
    <arrUserId title="Range5_1_1_1_2_1_1_2_1_1_1_1_1_1_1_1_1_1_1_1_1_1_1_1_1_2_1_1_1_1_1_1" rangeCreator="" othersAccessPermission="edit"/>
    <arrUserId title="Range5_2_1_1_2_1_1_2_1_1_1_1_1_1_1_1_1_1_1_1_1_1_1_1_1_2_1_1_1_1_1" rangeCreator="" othersAccessPermission="edit"/>
    <arrUserId title="Range4_5_1_2_1_1_1_1_1_1_1_1_1_1_2_1_1_1_1_1_1_1_1_1_1_2_1_1_1_1" rangeCreator="" othersAccessPermission="edit"/>
    <arrUserId title="Range4_1_1_1_2_1_1_1_1_1_1_1_1_1_1_2_1_1_1_1_1_1_1_1_1_1_2_1_1_1_1_3_2" rangeCreator="" othersAccessPermission="edit"/>
    <arrUserId title="Range4_2_1_1_2_1_1_1_1_1_1_1_1_1_1_2_1_1_1_1_1_1_1_1_1_1_2_1_1_1_1" rangeCreator="" othersAccessPermission="edit"/>
    <arrUserId title="Range4_3_1_1_2_1_1_1_1_1_1_1_1_1_1_2_1_1_1_1_1_1_1_1_1_1_2_1_1_1_1_1" rangeCreator="" othersAccessPermission="edit"/>
    <arrUserId title="Range4_4_1_1_2_1_1_1_1_1_1_1_1_1_1_2_1_1_1_1_1_1_1_1_1_1_2_1_1_1_1" rangeCreator="" othersAccessPermission="edit"/>
    <arrUserId title="Range5_1_1_1_2_1_1_1_1_1_1_1_1_1_1_1_1_1_1_1_1_1_1_1_1_1_1_1_1_1_1_3" rangeCreator="" othersAccessPermission="edit"/>
    <arrUserId title="Range5_2_1_1_2_1_1_1_1_1_1_1_1_1_1_1_1_1_1_1_1_1_1_1_1_1_1_1_1_1" rangeCreator="" othersAccessPermission="edit"/>
    <arrUserId title="Range5_3_1_1_1_1_1_1_1_1_1_1_1_1_1_1" rangeCreator="" othersAccessPermission="edit"/>
    <arrUserId title="Range5_7_1_1_1_1_1_1_1_1_1_1_1_1" rangeCreator="" othersAccessPermission="edit"/>
    <arrUserId title="Range5_8_1_1_1_1_1_1_1_1_1_1_1_1_1_1_3_2" rangeCreator="" othersAccessPermission="edit"/>
    <arrUserId title="Range5_11_1_1_1_1_1_1_1_1_1_1_1_1_1" rangeCreator="" othersAccessPermission="edit"/>
    <arrUserId title="Range5_12_1_1_1_1_1_1_1_1_1_1_1_1_1_1_1" rangeCreator="" othersAccessPermission="edit"/>
    <arrUserId title="Range5_14_1_1_1_1_1_1_1_1_1_1_1_1_1" rangeCreator="" othersAccessPermission="edit"/>
    <arrUserId title="Range4_1_1_1_1_1_1_1_1_1_1_1_2_1_1_1_1_1_3" rangeCreator="" othersAccessPermission="edit"/>
    <arrUserId title="Range6_1_1_1_1_1_1_1_1_1_2_1_1_1_1" rangeCreator="" othersAccessPermission="edit"/>
    <arrUserId title="Range4_4_1_1_2_1_1_2_1_1_1_1_1_1_1_1_1_1_1_1_1_1_1_1_1_1_1_1_1_1_1" rangeCreator="" othersAccessPermission="edit"/>
    <arrUserId title="Range4_1_1_1_2_1_1_1_1_1_1_1_1_1_1_1_1_1_1_1" rangeCreator="" othersAccessPermission="edit"/>
    <arrUserId title="Range4_1_1_1_2_1_1_1_1_1_1_1_1_1_1_2_1_1_1_1_1_1_1_1_1_1_2_1_1_1_1_4" rangeCreator="" othersAccessPermission="edit"/>
    <arrUserId title="Range4_3_1_1_2_1_1_1_1_1_1_1_1_1_1_2_1_1_1_1_1_1_1_1_1_1_2_1_1_1_1_1_1" rangeCreator="" othersAccessPermission="edit"/>
    <arrUserId title="Range4_1_1_1_2_1_1_2_1_1_1_1_1_1_1_1_1_1_1_1_1_1_1_1_1_1_1_1_1_1_1" rangeCreator="" othersAccessPermission="edit"/>
    <arrUserId title="Range4_3_1_1_2_1_1_2_1_1_1_1_1_1_1_1_1_1_1_1_1_1_1_1_1_1_1_1_1_1_1" rangeCreator="" othersAccessPermission="edit"/>
    <arrUserId title="Range5_1_1_1_2_1_1_2_1_1_1_1_1_1_1_1_1_1_1_1_1_1_1_1_1_1_1_1_1_1_1_1" rangeCreator="" othersAccessPermission="edit"/>
    <arrUserId title="Range5_9_1_1_1_1_1_1_1_1_1_1_1_1_1_1" rangeCreator="" othersAccessPermission="edit"/>
    <arrUserId title="Range5_9_1_1_1_1_1_1_1_1_1_1_1_4" rangeCreator="" othersAccessPermission="edit"/>
    <arrUserId title="Range5_9_1_1_1_1_1_1_1_1_1_1_1_1_1" rangeCreator="" othersAccessPermission="edit"/>
    <arrUserId title="Range4_1_1_1_2_1_1_1_1_1_1_1_1_1_1_2_1_1_1_1_1_1_1_1_1_1_2_1_1_1_1_1_2_1" rangeCreator="" othersAccessPermission="edit"/>
    <arrUserId title="Range4_3_1_1_2_1_1_2_1_1_1_1_1_1_1_1_1_1_1_1_1_1_1_1_1_1_1_1_1_1_1_1" rangeCreator="" othersAccessPermission="edit"/>
    <arrUserId title="Range5_9_1_1_1_1_1_1_1_1_1_1_1_1_1_2" rangeCreator="" othersAccessPermission="edit"/>
    <arrUserId title="Range4_1_1_1_2_1_1_1_1_1_1_1_1_1_1_2_1_1_1_1_1_1_1_1_1_1_2_1_1_1_1_2_1_1" rangeCreator="" othersAccessPermission="edit"/>
    <arrUserId title="Range4_3_1_1_2_1_1_2_1_1_1_1_1_1_1_1_1_1_1_1_1_1_1_1_1_1_1_1_1_1_1_2_1" rangeCreator="" othersAccessPermission="edit"/>
    <arrUserId title="Range5_9_1_1_1_1_1_1_1_1_1_1_1_1_1_2_1" rangeCreator="" othersAccessPermission="edit"/>
    <arrUserId title="Range5_9_1_1_1_1_1_1_1_1_1_1_1_2_1" rangeCreator="" othersAccessPermission="edit"/>
    <arrUserId title="Range4_1_1_1_2_1_1_1_1_1_1_1_1_1_1_2_1_1_1_1_1_1_1_1_1_1_2_1_1_1_1_3_1_1" rangeCreator="" othersAccessPermission="edit"/>
    <arrUserId title="Range4_3_1_1_2_1_1_2_1_1_1_1_1_1_1_1_1_1_1_1_1_1_1_1_1_1_1_1_1_1_1_3_1" rangeCreator="" othersAccessPermission="edit"/>
    <arrUserId title="Range5_9_1_1_1_1_1_1_1_1_1_1_1_1_1_3" rangeCreator="" othersAccessPermission="edit"/>
    <arrUserId title="Range5_9_1_1_1_1_1_1_1_1_1_1_1_3_1" rangeCreator="" othersAccessPermission="edit"/>
    <arrUserId title="Range4_3_1_1_2_1_1_2_1_1_1_1_1_1_1_1_1_1_1_1_1_1_1_1_1_1_1_1_1_1_1_1_1" rangeCreator="" othersAccessPermission="edit"/>
    <arrUserId title="Range5_9_1_1_1_1_1_1_1_1_1_1_1_1_2_1" rangeCreator="" othersAccessPermission="edit"/>
    <arrUserId title="Range4_3_1_1_2_1_1_2_1_1_1_1_1_1_1_1_1_1_1_1_1_1_1_1_1_1_1_1_1_1_1_1_1_1_1" rangeCreator="" othersAccessPermission="edit"/>
    <arrUserId title="Range6_1_1_1_1_1_1_1_1_1_1_1_1_1_1_1_1_1" rangeCreator="" othersAccessPermission="edit"/>
    <arrUserId title="Range4_1_1_1_2_1_1_2_1_1_1_1_1_1_1_1_1_1_1_1_1_1_1_1_1_1_1_1_1_1_1_2_1" rangeCreator="" othersAccessPermission="edit"/>
    <arrUserId title="Range4_3_1_1_2_1_1_2_1_1_1_1_1_1_1_1_1_1_1_1_1_1_1_1_1_1_1_1_1_1_1_2_1_1" rangeCreator="" othersAccessPermission="edit"/>
    <arrUserId title="Range5_2_1_1_2_1_1_2_1_1_1_1_1_1_1_1_1_1_1_1_1_1_1_1_1_1_1_1_1_1_1_3" rangeCreator="" othersAccessPermission="edit"/>
    <arrUserId title="Range4_1_1_1_1_1_1_1_1_1_1_1_1_1_1_1_1_1_1_1" rangeCreator="" othersAccessPermission="edit"/>
    <arrUserId title="Range5_9_1_1_1_1_1_1_1_1_1_1_1_1_1_1_1" rangeCreator="" othersAccessPermission="edit"/>
    <arrUserId title="Range5_9_1_1_1_1_1_1_1_1_1_1_1_1_3_1" rangeCreator="" othersAccessPermission="edit"/>
    <arrUserId title="Range6_1_1_1_1_1_1_1_1_1_1_1_1_1_1_1_1_2" rangeCreator="" othersAccessPermission="edit"/>
    <arrUserId title="Range4_3_1_1_2_1_1_2_1_1_1_1_1_1_1_1_1_1_1_1_1_1_1_1_1_1_1_1_1_1_1_2_2" rangeCreator="" othersAccessPermission="edit"/>
    <arrUserId title="Range4_1_1_1_1_1_1_1_1_1_1_1_1_1_1_1_1_1_1_1_1" rangeCreator="" othersAccessPermission="edit"/>
    <arrUserId title="Range4_2_1_1_2_1_1_2_1_1_1_1_1_1_1_1_1_1_1_1_1_1_1_1_1_1_1_1_1_1_1_2" rangeCreator="" othersAccessPermission="edit"/>
    <arrUserId title="Range4_4_1_1_2_1_1_2_1_1_1_1_1_1_1_1_1_1_1_1_1_1_1_1_1_1_1_1_1_1_1_1_1" rangeCreator="" othersAccessPermission="edit"/>
    <arrUserId title="Range5_2_1_1_2_1_1_2_1_1_1_1_1_1_1_1_1_1_1_1_1_1_1_1_1_1_1_1_1_1_1_1_1" rangeCreator="" othersAccessPermission="edit"/>
    <arrUserId title="Range4_5_1_2_1_1_1_1_1_1_1_1_1_1_2_1_1_1_1_1_1_1_1_1_1_2_1_1_1_1_1_1" rangeCreator="" othersAccessPermission="edit"/>
    <arrUserId title="Range4_1_1_1_2_1_1_1_1_1_1_1_1_1_1_2_1_1_1_1_1_1_1_1_1_1_2_1_1_1_1_4_1" rangeCreator="" othersAccessPermission="edit"/>
    <arrUserId title="Range4_2_1_1_2_1_1_1_1_1_1_1_1_1_1_2_1_1_1_1_1_1_1_1_1_1_2_1_1_1_1_1_1" rangeCreator="" othersAccessPermission="edit"/>
    <arrUserId title="Range4_3_1_1_2_1_1_1_1_1_1_1_1_1_1_2_1_1_1_1_1_1_1_1_1_1_2_1_1_1_1_1_1_1" rangeCreator="" othersAccessPermission="edit"/>
    <arrUserId title="Range4_4_1_1_2_1_1_1_1_1_1_1_1_1_1_2_1_1_1_1_1_1_1_1_1_1_2_1_1_1_1_1_1" rangeCreator="" othersAccessPermission="edit"/>
    <arrUserId title="Range4_1_1_1_2_1_1_2_1_1_1_1_1_1_1_1_1_1_1_1_1_1_1_1_1_1_1_1_1_1_1_1" rangeCreator="" othersAccessPermission="edit"/>
    <arrUserId title="Range4_2_1_1_2_1_1_2_1_1_1_1_1_1_1_1_1_1_1_1_1_1_1_1_1_1_1_1_1_1_1_1_1" rangeCreator="" othersAccessPermission="edit"/>
    <arrUserId title="Range4_3_1_1_2_1_1_2_1_1_1_1_1_1_1_1_1_1_1_1_1_1_1_1_1_1_1_1_1_1_1_4" rangeCreator="" othersAccessPermission="edit"/>
    <arrUserId title="Range4_4_1_1_2_1_1_2_1_1_1_1_1_1_1_1_1_1_1_1_1_1_1_1_1_1_1_1_1_1_1_1_1_1" rangeCreator="" othersAccessPermission="edit"/>
    <arrUserId title="Range5_1_1_1_2_1_1_2_1_1_1_1_1_1_1_1_1_1_1_1_1_1_1_1_1_1_1_1_1_1_1_1_1" rangeCreator="" othersAccessPermission="edit"/>
    <arrUserId title="Range5_2_1_1_2_1_1_2_1_1_1_1_1_1_1_1_1_1_1_1_1_1_1_1_1_1_1_1_1_1_1_2_1" rangeCreator="" othersAccessPermission="edit"/>
    <arrUserId title="Range5_9_1_1_1_1_1_1_1_1_1_1_1_1_1_1_1_1" rangeCreator="" othersAccessPermission="edit"/>
    <arrUserId title="Range6_1_1_1_1_1_1_1_1_1_1_1_1_1_1_1_2" rangeCreator="" othersAccessPermission="edit"/>
    <arrUserId title="Range5_9_1_1_1_1_1_1_1_1_1_1_1_4_1" rangeCreator="" othersAccessPermission="edit"/>
    <arrUserId title="Range4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2025-03-04T05:33:10Z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1049-12.2.0.20323</vt:lpwstr>
  </property>
</Properties>
</file>