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<sst xmlns="http://schemas.openxmlformats.org/spreadsheetml/2006/main" count="199" uniqueCount="69">
  <si>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</si>
  <si>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2025թ.հունիսի «30»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</si>
  <si>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</si>
  <si>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</si>
  <si>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</si>
  <si>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</si>
  <si>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</si>
  <si>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</si>
  <si>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</si>
  <si>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</si>
  <si>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</si>
  <si>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</si>
  <si>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</si>
  <si>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</si>
  <si>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</si>
  <si>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</si>
  <si>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</si>
  <si>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</si>
  <si>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</si>
  <si>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</si>
  <si>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</si>
  <si>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</si>
  <si>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</si>
  <si>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</si>
  <si>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</si>
  <si>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</si>
  <si>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</si>
  <si>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</si>
  <si>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</si>
  <si>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</si>
  <si>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</si>
  <si>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</si>
  <si>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</si>
  <si>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</si>
  <si>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</si>
  <si>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</si>
  <si>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</si>
  <si>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</si>
  <si>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</si>
  <si>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</si>
  <si>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</si>
  <si>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</si>
  <si>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</si>
  <si>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</si>
  <si>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</si>
  <si>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</si>
  <si>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</si>
  <si>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</si>
  <si>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</si>
  <si>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</si>
  <si>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</si>
  <si>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</si>
  <si>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</si>
  <si>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</si>
  <si>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</si>
  <si>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</si>
  <si>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</si>
  <si>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6ամիս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</si>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</sst>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  <numFmt numFmtId="184" formatCode="0.0_ "/>
  </numFmts>
  <fonts count="35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name val="GHEA Grapalat"/>
      <charset val="0"/>
    </font>
    <font>
      <sz val="12"/>
      <name val="GHEA Grapalat"/>
      <charset val="0"/>
    </font>
    <font>
      <sz val="12"/>
      <name val="Times Armenian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9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86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182" fontId="11" fillId="2" borderId="11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4" fontId="12" fillId="3" borderId="2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10" fillId="2" borderId="11" xfId="0" applyNumberFormat="1" applyFont="1" applyFill="1" applyBorder="1" applyAlignment="1" applyProtection="1">
      <alignment horizontal="center" vertical="center" wrapText="1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3" fillId="0" borderId="0" xfId="0" applyNumberFormat="1" applyFont="1" applyFill="1" applyBorder="1" applyAlignment="1">
      <alignment horizontal="center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/>
    </xf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2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CO15" activePane="bottomRight" state="frozen"/>
      <selection/>
      <selection pane="topRight"/>
      <selection pane="bottomLeft"/>
      <selection pane="bottomRight" activeCell="B1" sqref="B$1:B$1048576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4"/>
      <c r="P1" s="54"/>
      <c r="Q1" s="54"/>
      <c r="R1" s="54"/>
      <c r="S1" s="54"/>
      <c r="T1" s="54"/>
      <c r="U1" s="54"/>
      <c r="V1" s="54"/>
      <c r="W1" s="5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4"/>
      <c r="R2" s="74"/>
      <c r="T2" s="75"/>
      <c r="U2" s="75"/>
      <c r="V2" s="75"/>
      <c r="W2" s="76"/>
      <c r="X2" s="76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4"/>
      <c r="R3" s="74"/>
      <c r="T3" s="76"/>
      <c r="U3" s="76"/>
      <c r="V3" s="76"/>
      <c r="W3" s="76"/>
      <c r="X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5"/>
      <c r="J4" s="56" t="s">
        <v>8</v>
      </c>
      <c r="K4" s="57"/>
      <c r="L4" s="57"/>
      <c r="M4" s="57"/>
      <c r="N4" s="58"/>
      <c r="O4" s="59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140"/>
      <c r="DK4" s="141" t="s">
        <v>9</v>
      </c>
      <c r="DL4" s="142" t="s">
        <v>10</v>
      </c>
      <c r="DM4" s="143"/>
      <c r="DN4" s="144"/>
      <c r="DO4" s="145" t="s">
        <v>11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1" t="s">
        <v>12</v>
      </c>
      <c r="EH4" s="164" t="s">
        <v>13</v>
      </c>
      <c r="EI4" s="165"/>
      <c r="EJ4" s="166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0"/>
      <c r="IR4" s="180"/>
      <c r="IS4" s="180"/>
      <c r="IT4" s="180"/>
      <c r="IU4" s="180"/>
      <c r="IV4" s="180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1"/>
      <c r="J5" s="62"/>
      <c r="K5" s="63"/>
      <c r="L5" s="63"/>
      <c r="M5" s="63"/>
      <c r="N5" s="64"/>
      <c r="O5" s="65" t="s">
        <v>14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96"/>
      <c r="BA5" s="97" t="s">
        <v>15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115" t="s">
        <v>16</v>
      </c>
      <c r="BQ5" s="116"/>
      <c r="BR5" s="116"/>
      <c r="BS5" s="117" t="s">
        <v>17</v>
      </c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8"/>
      <c r="CJ5" s="129" t="s">
        <v>18</v>
      </c>
      <c r="CK5" s="130"/>
      <c r="CL5" s="130"/>
      <c r="CM5" s="130"/>
      <c r="CN5" s="130"/>
      <c r="CO5" s="130"/>
      <c r="CP5" s="130"/>
      <c r="CQ5" s="130"/>
      <c r="CR5" s="131"/>
      <c r="CS5" s="117" t="s">
        <v>19</v>
      </c>
      <c r="CT5" s="118"/>
      <c r="CU5" s="118"/>
      <c r="CV5" s="118"/>
      <c r="CW5" s="118"/>
      <c r="CX5" s="118"/>
      <c r="CY5" s="118"/>
      <c r="CZ5" s="118"/>
      <c r="DA5" s="118"/>
      <c r="DB5" s="97" t="s">
        <v>20</v>
      </c>
      <c r="DC5" s="97"/>
      <c r="DD5" s="97"/>
      <c r="DE5" s="115" t="s">
        <v>21</v>
      </c>
      <c r="DF5" s="116"/>
      <c r="DG5" s="138"/>
      <c r="DH5" s="115" t="s">
        <v>22</v>
      </c>
      <c r="DI5" s="116"/>
      <c r="DJ5" s="138"/>
      <c r="DK5" s="141"/>
      <c r="DL5" s="146"/>
      <c r="DM5" s="147"/>
      <c r="DN5" s="148"/>
      <c r="DO5" s="149"/>
      <c r="DP5" s="149"/>
      <c r="DQ5" s="157"/>
      <c r="DR5" s="157"/>
      <c r="DS5" s="157"/>
      <c r="DT5" s="157"/>
      <c r="DU5" s="115" t="s">
        <v>23</v>
      </c>
      <c r="DV5" s="116"/>
      <c r="DW5" s="138"/>
      <c r="DX5" s="158"/>
      <c r="DY5" s="159"/>
      <c r="DZ5" s="159"/>
      <c r="EA5" s="159"/>
      <c r="EB5" s="159"/>
      <c r="EC5" s="159"/>
      <c r="ED5" s="159"/>
      <c r="EE5" s="159"/>
      <c r="EF5" s="159"/>
      <c r="EG5" s="141"/>
      <c r="EH5" s="168"/>
      <c r="EI5" s="169"/>
      <c r="EJ5" s="170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80"/>
      <c r="IU5" s="180"/>
      <c r="IV5" s="180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67"/>
      <c r="J6" s="68"/>
      <c r="K6" s="69"/>
      <c r="L6" s="69"/>
      <c r="M6" s="69"/>
      <c r="N6" s="70"/>
      <c r="O6" s="71" t="s">
        <v>24</v>
      </c>
      <c r="P6" s="72"/>
      <c r="Q6" s="72"/>
      <c r="R6" s="72"/>
      <c r="S6" s="77"/>
      <c r="T6" s="78" t="s">
        <v>25</v>
      </c>
      <c r="U6" s="79"/>
      <c r="V6" s="79"/>
      <c r="W6" s="79"/>
      <c r="X6" s="80"/>
      <c r="Y6" s="78" t="s">
        <v>26</v>
      </c>
      <c r="Z6" s="79"/>
      <c r="AA6" s="79"/>
      <c r="AB6" s="79"/>
      <c r="AC6" s="80"/>
      <c r="AD6" s="78" t="s">
        <v>27</v>
      </c>
      <c r="AE6" s="79"/>
      <c r="AF6" s="79"/>
      <c r="AG6" s="79"/>
      <c r="AH6" s="80"/>
      <c r="AI6" s="78" t="s">
        <v>28</v>
      </c>
      <c r="AJ6" s="79"/>
      <c r="AK6" s="79"/>
      <c r="AL6" s="79"/>
      <c r="AM6" s="80"/>
      <c r="AN6" s="78" t="s">
        <v>29</v>
      </c>
      <c r="AO6" s="79"/>
      <c r="AP6" s="79"/>
      <c r="AQ6" s="79"/>
      <c r="AR6" s="80"/>
      <c r="AS6" s="78" t="s">
        <v>30</v>
      </c>
      <c r="AT6" s="79"/>
      <c r="AU6" s="79"/>
      <c r="AV6" s="79"/>
      <c r="AW6" s="80"/>
      <c r="AX6" s="98" t="s">
        <v>31</v>
      </c>
      <c r="AY6" s="98"/>
      <c r="AZ6" s="98"/>
      <c r="BA6" s="99" t="s">
        <v>32</v>
      </c>
      <c r="BB6" s="100"/>
      <c r="BC6" s="100"/>
      <c r="BD6" s="99" t="s">
        <v>33</v>
      </c>
      <c r="BE6" s="100"/>
      <c r="BF6" s="105"/>
      <c r="BG6" s="106" t="s">
        <v>34</v>
      </c>
      <c r="BH6" s="107"/>
      <c r="BI6" s="108"/>
      <c r="BJ6" s="106" t="s">
        <v>35</v>
      </c>
      <c r="BK6" s="107"/>
      <c r="BL6" s="107"/>
      <c r="BM6" s="119" t="s">
        <v>36</v>
      </c>
      <c r="BN6" s="120"/>
      <c r="BO6" s="120"/>
      <c r="BP6" s="121"/>
      <c r="BQ6" s="122"/>
      <c r="BR6" s="122"/>
      <c r="BS6" s="123" t="s">
        <v>37</v>
      </c>
      <c r="BT6" s="124"/>
      <c r="BU6" s="124"/>
      <c r="BV6" s="124"/>
      <c r="BW6" s="125"/>
      <c r="BX6" s="126" t="s">
        <v>38</v>
      </c>
      <c r="BY6" s="126"/>
      <c r="BZ6" s="126"/>
      <c r="CA6" s="126" t="s">
        <v>39</v>
      </c>
      <c r="CB6" s="126"/>
      <c r="CC6" s="126"/>
      <c r="CD6" s="126" t="s">
        <v>40</v>
      </c>
      <c r="CE6" s="126"/>
      <c r="CF6" s="126"/>
      <c r="CG6" s="126" t="s">
        <v>41</v>
      </c>
      <c r="CH6" s="126"/>
      <c r="CI6" s="126"/>
      <c r="CJ6" s="126" t="s">
        <v>42</v>
      </c>
      <c r="CK6" s="126"/>
      <c r="CL6" s="126"/>
      <c r="CM6" s="129" t="s">
        <v>43</v>
      </c>
      <c r="CN6" s="130"/>
      <c r="CO6" s="130"/>
      <c r="CP6" s="126" t="s">
        <v>44</v>
      </c>
      <c r="CQ6" s="126"/>
      <c r="CR6" s="126"/>
      <c r="CS6" s="132" t="s">
        <v>45</v>
      </c>
      <c r="CT6" s="133"/>
      <c r="CU6" s="130"/>
      <c r="CV6" s="126" t="s">
        <v>46</v>
      </c>
      <c r="CW6" s="126"/>
      <c r="CX6" s="126"/>
      <c r="CY6" s="129" t="s">
        <v>47</v>
      </c>
      <c r="CZ6" s="130"/>
      <c r="DA6" s="130"/>
      <c r="DB6" s="97"/>
      <c r="DC6" s="97"/>
      <c r="DD6" s="97"/>
      <c r="DE6" s="121"/>
      <c r="DF6" s="122"/>
      <c r="DG6" s="139"/>
      <c r="DH6" s="121"/>
      <c r="DI6" s="122"/>
      <c r="DJ6" s="139"/>
      <c r="DK6" s="141"/>
      <c r="DL6" s="150"/>
      <c r="DM6" s="151"/>
      <c r="DN6" s="152"/>
      <c r="DO6" s="115" t="s">
        <v>48</v>
      </c>
      <c r="DP6" s="116"/>
      <c r="DQ6" s="138"/>
      <c r="DR6" s="115" t="s">
        <v>49</v>
      </c>
      <c r="DS6" s="116"/>
      <c r="DT6" s="138"/>
      <c r="DU6" s="121"/>
      <c r="DV6" s="122"/>
      <c r="DW6" s="139"/>
      <c r="DX6" s="115" t="s">
        <v>50</v>
      </c>
      <c r="DY6" s="116"/>
      <c r="DZ6" s="138"/>
      <c r="EA6" s="115" t="s">
        <v>51</v>
      </c>
      <c r="EB6" s="116"/>
      <c r="EC6" s="138"/>
      <c r="ED6" s="160" t="s">
        <v>52</v>
      </c>
      <c r="EE6" s="161"/>
      <c r="EF6" s="161"/>
      <c r="EG6" s="141"/>
      <c r="EH6" s="171"/>
      <c r="EI6" s="172"/>
      <c r="EJ6" s="173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3"/>
      <c r="J7" s="23" t="s">
        <v>53</v>
      </c>
      <c r="K7" s="24" t="s">
        <v>54</v>
      </c>
      <c r="L7" s="25"/>
      <c r="M7" s="25"/>
      <c r="N7" s="73"/>
      <c r="O7" s="23" t="s">
        <v>53</v>
      </c>
      <c r="P7" s="24" t="s">
        <v>54</v>
      </c>
      <c r="Q7" s="25"/>
      <c r="R7" s="25"/>
      <c r="S7" s="73"/>
      <c r="T7" s="23" t="s">
        <v>53</v>
      </c>
      <c r="U7" s="24" t="s">
        <v>54</v>
      </c>
      <c r="V7" s="25"/>
      <c r="W7" s="25"/>
      <c r="X7" s="73"/>
      <c r="Y7" s="23" t="s">
        <v>53</v>
      </c>
      <c r="Z7" s="24" t="s">
        <v>54</v>
      </c>
      <c r="AA7" s="25"/>
      <c r="AB7" s="25"/>
      <c r="AC7" s="73"/>
      <c r="AD7" s="23" t="s">
        <v>53</v>
      </c>
      <c r="AE7" s="86" t="s">
        <v>54</v>
      </c>
      <c r="AF7" s="86"/>
      <c r="AG7" s="86"/>
      <c r="AH7" s="86"/>
      <c r="AI7" s="23" t="s">
        <v>53</v>
      </c>
      <c r="AJ7" s="24" t="s">
        <v>54</v>
      </c>
      <c r="AK7" s="25"/>
      <c r="AL7" s="25"/>
      <c r="AM7" s="73"/>
      <c r="AN7" s="23" t="s">
        <v>53</v>
      </c>
      <c r="AO7" s="24" t="s">
        <v>54</v>
      </c>
      <c r="AP7" s="25"/>
      <c r="AQ7" s="25"/>
      <c r="AR7" s="73"/>
      <c r="AS7" s="23" t="s">
        <v>53</v>
      </c>
      <c r="AT7" s="24" t="s">
        <v>54</v>
      </c>
      <c r="AU7" s="25"/>
      <c r="AV7" s="25"/>
      <c r="AW7" s="73"/>
      <c r="AX7" s="23" t="s">
        <v>53</v>
      </c>
      <c r="AY7" s="101" t="s">
        <v>54</v>
      </c>
      <c r="AZ7" s="102"/>
      <c r="BA7" s="23" t="s">
        <v>53</v>
      </c>
      <c r="BB7" s="101" t="s">
        <v>54</v>
      </c>
      <c r="BC7" s="102"/>
      <c r="BD7" s="23" t="s">
        <v>53</v>
      </c>
      <c r="BE7" s="101" t="s">
        <v>54</v>
      </c>
      <c r="BF7" s="102"/>
      <c r="BG7" s="23" t="s">
        <v>53</v>
      </c>
      <c r="BH7" s="101" t="s">
        <v>54</v>
      </c>
      <c r="BI7" s="102"/>
      <c r="BJ7" s="23" t="s">
        <v>53</v>
      </c>
      <c r="BK7" s="101" t="s">
        <v>54</v>
      </c>
      <c r="BL7" s="102"/>
      <c r="BM7" s="23" t="s">
        <v>53</v>
      </c>
      <c r="BN7" s="101" t="s">
        <v>54</v>
      </c>
      <c r="BO7" s="102"/>
      <c r="BP7" s="23" t="s">
        <v>53</v>
      </c>
      <c r="BQ7" s="101" t="s">
        <v>54</v>
      </c>
      <c r="BR7" s="102"/>
      <c r="BS7" s="23" t="s">
        <v>53</v>
      </c>
      <c r="BT7" s="101" t="s">
        <v>54</v>
      </c>
      <c r="BU7" s="127"/>
      <c r="BV7" s="127"/>
      <c r="BW7" s="102"/>
      <c r="BX7" s="23" t="s">
        <v>53</v>
      </c>
      <c r="BY7" s="101" t="s">
        <v>54</v>
      </c>
      <c r="BZ7" s="102"/>
      <c r="CA7" s="23" t="s">
        <v>53</v>
      </c>
      <c r="CB7" s="101" t="s">
        <v>54</v>
      </c>
      <c r="CC7" s="102"/>
      <c r="CD7" s="23" t="s">
        <v>53</v>
      </c>
      <c r="CE7" s="101" t="s">
        <v>54</v>
      </c>
      <c r="CF7" s="102"/>
      <c r="CG7" s="23" t="s">
        <v>53</v>
      </c>
      <c r="CH7" s="101" t="s">
        <v>54</v>
      </c>
      <c r="CI7" s="102"/>
      <c r="CJ7" s="23" t="s">
        <v>53</v>
      </c>
      <c r="CK7" s="101" t="s">
        <v>54</v>
      </c>
      <c r="CL7" s="102"/>
      <c r="CM7" s="23" t="s">
        <v>53</v>
      </c>
      <c r="CN7" s="101" t="s">
        <v>54</v>
      </c>
      <c r="CO7" s="102"/>
      <c r="CP7" s="23" t="s">
        <v>53</v>
      </c>
      <c r="CQ7" s="101" t="s">
        <v>54</v>
      </c>
      <c r="CR7" s="102"/>
      <c r="CS7" s="23" t="s">
        <v>53</v>
      </c>
      <c r="CT7" s="101" t="s">
        <v>54</v>
      </c>
      <c r="CU7" s="102"/>
      <c r="CV7" s="23" t="s">
        <v>53</v>
      </c>
      <c r="CW7" s="101" t="s">
        <v>54</v>
      </c>
      <c r="CX7" s="102"/>
      <c r="CY7" s="23" t="s">
        <v>53</v>
      </c>
      <c r="CZ7" s="101" t="s">
        <v>54</v>
      </c>
      <c r="DA7" s="102"/>
      <c r="DB7" s="23" t="s">
        <v>53</v>
      </c>
      <c r="DC7" s="101" t="s">
        <v>54</v>
      </c>
      <c r="DD7" s="102"/>
      <c r="DE7" s="23" t="s">
        <v>53</v>
      </c>
      <c r="DF7" s="101" t="s">
        <v>54</v>
      </c>
      <c r="DG7" s="102"/>
      <c r="DH7" s="23" t="s">
        <v>53</v>
      </c>
      <c r="DI7" s="101" t="s">
        <v>54</v>
      </c>
      <c r="DJ7" s="102"/>
      <c r="DK7" s="153" t="s">
        <v>55</v>
      </c>
      <c r="DL7" s="23" t="s">
        <v>53</v>
      </c>
      <c r="DM7" s="101" t="s">
        <v>54</v>
      </c>
      <c r="DN7" s="102"/>
      <c r="DO7" s="23" t="s">
        <v>53</v>
      </c>
      <c r="DP7" s="101" t="s">
        <v>54</v>
      </c>
      <c r="DQ7" s="102"/>
      <c r="DR7" s="23" t="s">
        <v>53</v>
      </c>
      <c r="DS7" s="101" t="s">
        <v>54</v>
      </c>
      <c r="DT7" s="102"/>
      <c r="DU7" s="23" t="s">
        <v>53</v>
      </c>
      <c r="DV7" s="101" t="s">
        <v>54</v>
      </c>
      <c r="DW7" s="102"/>
      <c r="DX7" s="23" t="s">
        <v>53</v>
      </c>
      <c r="DY7" s="101" t="s">
        <v>54</v>
      </c>
      <c r="DZ7" s="102"/>
      <c r="EA7" s="23" t="s">
        <v>53</v>
      </c>
      <c r="EB7" s="101" t="s">
        <v>54</v>
      </c>
      <c r="EC7" s="102"/>
      <c r="ED7" s="23" t="s">
        <v>53</v>
      </c>
      <c r="EE7" s="101" t="s">
        <v>54</v>
      </c>
      <c r="EF7" s="102"/>
      <c r="EG7" s="141" t="s">
        <v>55</v>
      </c>
      <c r="EH7" s="23" t="s">
        <v>53</v>
      </c>
      <c r="EI7" s="101" t="s">
        <v>54</v>
      </c>
      <c r="EJ7" s="102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6ամիս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6ամիս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6ամիս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6ամիս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6ամիս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6ամիս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6ամիս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6ամիս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6ամիս                 </v>
      </c>
      <c r="BA8" s="30"/>
      <c r="BB8" s="31" t="s">
        <v>56</v>
      </c>
      <c r="BC8" s="32" t="str">
        <f>G8</f>
        <v>   փաստ,               6ամիս                 </v>
      </c>
      <c r="BD8" s="30"/>
      <c r="BE8" s="31" t="s">
        <v>56</v>
      </c>
      <c r="BF8" s="32" t="str">
        <f>G8</f>
        <v>   փաստ,               6ամիս                 </v>
      </c>
      <c r="BG8" s="30"/>
      <c r="BH8" s="31" t="s">
        <v>56</v>
      </c>
      <c r="BI8" s="32" t="str">
        <f>G8</f>
        <v>   փաստ,               6ամիս                 </v>
      </c>
      <c r="BJ8" s="30"/>
      <c r="BK8" s="31" t="s">
        <v>56</v>
      </c>
      <c r="BL8" s="32" t="str">
        <f>G8</f>
        <v>   փաստ,               6ամիս                 </v>
      </c>
      <c r="BM8" s="30"/>
      <c r="BN8" s="31" t="s">
        <v>56</v>
      </c>
      <c r="BO8" s="32" t="str">
        <f>G8</f>
        <v>   փաստ,               6ամիս                 </v>
      </c>
      <c r="BP8" s="30"/>
      <c r="BQ8" s="31" t="s">
        <v>56</v>
      </c>
      <c r="BR8" s="32" t="str">
        <f>G8</f>
        <v>   փաստ,               6ամիս                 </v>
      </c>
      <c r="BS8" s="30"/>
      <c r="BT8" s="31" t="s">
        <v>56</v>
      </c>
      <c r="BU8" s="32" t="str">
        <f>G8</f>
        <v>   փաստ,               6ամիս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6ամիս                 </v>
      </c>
      <c r="CA8" s="30"/>
      <c r="CB8" s="31" t="s">
        <v>56</v>
      </c>
      <c r="CC8" s="32" t="str">
        <f>G8</f>
        <v>   փաստ,               6ամիս                 </v>
      </c>
      <c r="CD8" s="30"/>
      <c r="CE8" s="31" t="s">
        <v>56</v>
      </c>
      <c r="CF8" s="32" t="str">
        <f>G8</f>
        <v>   փաստ,               6ամիս                 </v>
      </c>
      <c r="CG8" s="30"/>
      <c r="CH8" s="31" t="s">
        <v>56</v>
      </c>
      <c r="CI8" s="32" t="str">
        <f>G8</f>
        <v>   փաստ,               6ամիս                 </v>
      </c>
      <c r="CJ8" s="30"/>
      <c r="CK8" s="31" t="s">
        <v>56</v>
      </c>
      <c r="CL8" s="32" t="str">
        <f>G8</f>
        <v>   փաստ,               6ամիս                 </v>
      </c>
      <c r="CM8" s="30"/>
      <c r="CN8" s="31" t="s">
        <v>56</v>
      </c>
      <c r="CO8" s="32" t="str">
        <f>G8</f>
        <v>   փաստ,               6ամիս                 </v>
      </c>
      <c r="CP8" s="30"/>
      <c r="CQ8" s="31" t="s">
        <v>56</v>
      </c>
      <c r="CR8" s="32" t="str">
        <f>G8</f>
        <v>   փաստ,               6ամիս                 </v>
      </c>
      <c r="CS8" s="30"/>
      <c r="CT8" s="31" t="s">
        <v>56</v>
      </c>
      <c r="CU8" s="32" t="str">
        <f>G8</f>
        <v>   փաստ,               6ամիս                 </v>
      </c>
      <c r="CV8" s="30"/>
      <c r="CW8" s="31" t="s">
        <v>56</v>
      </c>
      <c r="CX8" s="32" t="str">
        <f>G8</f>
        <v>   փաստ,               6ամիս                 </v>
      </c>
      <c r="CY8" s="30"/>
      <c r="CZ8" s="31" t="s">
        <v>56</v>
      </c>
      <c r="DA8" s="32" t="str">
        <f>G8</f>
        <v>   փաստ,               6ամիս                 </v>
      </c>
      <c r="DB8" s="30"/>
      <c r="DC8" s="31" t="s">
        <v>56</v>
      </c>
      <c r="DD8" s="32" t="str">
        <f>G8</f>
        <v>   փաստ,               6ամիս                 </v>
      </c>
      <c r="DE8" s="30"/>
      <c r="DF8" s="31" t="s">
        <v>56</v>
      </c>
      <c r="DG8" s="32" t="str">
        <f>G8</f>
        <v>   փաստ,               6ամիս                 </v>
      </c>
      <c r="DH8" s="30"/>
      <c r="DI8" s="31" t="s">
        <v>56</v>
      </c>
      <c r="DJ8" s="32" t="str">
        <f>G8</f>
        <v>   փաստ,               6ամիս                 </v>
      </c>
      <c r="DK8" s="153"/>
      <c r="DL8" s="30"/>
      <c r="DM8" s="31" t="s">
        <v>56</v>
      </c>
      <c r="DN8" s="32" t="str">
        <f>G8</f>
        <v>   փաստ,               6ամիս                 </v>
      </c>
      <c r="DO8" s="30"/>
      <c r="DP8" s="31" t="s">
        <v>56</v>
      </c>
      <c r="DQ8" s="32" t="str">
        <f>G8</f>
        <v>   փաստ,               6ամիս                 </v>
      </c>
      <c r="DR8" s="30"/>
      <c r="DS8" s="31" t="s">
        <v>56</v>
      </c>
      <c r="DT8" s="32" t="str">
        <f>G8</f>
        <v>   փաստ,               6ամիս                 </v>
      </c>
      <c r="DU8" s="30"/>
      <c r="DV8" s="31" t="s">
        <v>56</v>
      </c>
      <c r="DW8" s="32" t="str">
        <f>G8</f>
        <v>   փաստ,               6ամիս                 </v>
      </c>
      <c r="DX8" s="30"/>
      <c r="DY8" s="31" t="s">
        <v>56</v>
      </c>
      <c r="DZ8" s="32" t="str">
        <f>G8</f>
        <v>   փաստ,               6ամիս                 </v>
      </c>
      <c r="EA8" s="30"/>
      <c r="EB8" s="31" t="s">
        <v>56</v>
      </c>
      <c r="EC8" s="32" t="str">
        <f>G8</f>
        <v>   փաստ,               6ամիս                 </v>
      </c>
      <c r="ED8" s="30"/>
      <c r="EE8" s="31" t="s">
        <v>56</v>
      </c>
      <c r="EF8" s="32" t="str">
        <f>G8</f>
        <v>   փաստ,               6ամիս                 </v>
      </c>
      <c r="EG8" s="141"/>
      <c r="EH8" s="30"/>
      <c r="EI8" s="31" t="s">
        <v>56</v>
      </c>
      <c r="EJ8" s="32" t="str">
        <f>G8</f>
        <v>   փաստ,               6ամիս                 </v>
      </c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4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4">
        <v>108</v>
      </c>
      <c r="DK9" s="155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3660723.6</v>
      </c>
      <c r="F10" s="41">
        <f t="shared" si="0"/>
        <v>2254096.4</v>
      </c>
      <c r="G10" s="42">
        <f t="shared" si="0"/>
        <v>1542701.1</v>
      </c>
      <c r="H10" s="42">
        <f t="shared" ref="H10:H18" si="1">G10/F10*100</f>
        <v>68.4398901484426</v>
      </c>
      <c r="I10" s="42">
        <f t="shared" ref="I10:I18" si="2">G10/E10*100</f>
        <v>42.1419716036469</v>
      </c>
      <c r="J10" s="42">
        <f t="shared" ref="J10:L10" si="3">T10+Y10+AI10+AN10+AS10+AX10+BP10+BX10+CA10+CD10+CG10+CJ10+CP10+CS10+CY10+DB10+DH10+AD10</f>
        <v>1342793.7</v>
      </c>
      <c r="K10" s="42">
        <f t="shared" si="3"/>
        <v>641946.8</v>
      </c>
      <c r="L10" s="42">
        <f t="shared" si="3"/>
        <v>730182.5</v>
      </c>
      <c r="M10" s="42">
        <f t="shared" ref="M10:M18" si="4">L10/K10*100</f>
        <v>113.745017499892</v>
      </c>
      <c r="N10" s="42">
        <f t="shared" ref="N10:N18" si="5">L10/J10*100</f>
        <v>54.377861617909</v>
      </c>
      <c r="O10" s="42">
        <f t="shared" ref="O10:Q10" si="6">T10+Y10+AD10</f>
        <v>170000</v>
      </c>
      <c r="P10" s="42">
        <f t="shared" si="6"/>
        <v>76250</v>
      </c>
      <c r="Q10" s="42">
        <f t="shared" si="6"/>
        <v>77224.6</v>
      </c>
      <c r="R10" s="42">
        <f t="shared" ref="R10:R18" si="7">Q10/P10*100</f>
        <v>101.278163934426</v>
      </c>
      <c r="S10" s="44">
        <f t="shared" ref="S10:S18" si="8">Q10/O10*100</f>
        <v>45.4262352941177</v>
      </c>
      <c r="T10" s="81">
        <v>10000</v>
      </c>
      <c r="U10" s="82">
        <v>5000</v>
      </c>
      <c r="V10" s="42">
        <v>4948.6</v>
      </c>
      <c r="W10" s="42">
        <f t="shared" ref="W10:W18" si="9">V10/U10*100</f>
        <v>98.972</v>
      </c>
      <c r="X10" s="44">
        <f t="shared" ref="X10:X18" si="10">V10/T10*100</f>
        <v>49.486</v>
      </c>
      <c r="Y10" s="81">
        <v>13000</v>
      </c>
      <c r="Z10" s="82">
        <v>9750</v>
      </c>
      <c r="AA10" s="42">
        <v>13260.3</v>
      </c>
      <c r="AB10" s="42">
        <f t="shared" ref="AB10:AB18" si="11">AA10/Z10*100</f>
        <v>136.003076923077</v>
      </c>
      <c r="AC10" s="44">
        <f t="shared" ref="AC10:AC18" si="12">AA10/Y10*100</f>
        <v>102.002307692308</v>
      </c>
      <c r="AD10" s="81">
        <v>147000</v>
      </c>
      <c r="AE10" s="44">
        <v>61500</v>
      </c>
      <c r="AF10" s="42">
        <v>59015.7</v>
      </c>
      <c r="AG10" s="42">
        <f t="shared" ref="AG10:AG18" si="13">AF10/AE10*100</f>
        <v>95.960487804878</v>
      </c>
      <c r="AH10" s="44">
        <f t="shared" ref="AH10:AH18" si="14">AF10/AD10*100</f>
        <v>40.1467346938775</v>
      </c>
      <c r="AI10" s="81">
        <v>486000</v>
      </c>
      <c r="AJ10" s="82">
        <v>213000</v>
      </c>
      <c r="AK10" s="42">
        <v>234059.2</v>
      </c>
      <c r="AL10" s="42">
        <f t="shared" ref="AL10:AL18" si="15">AK10/AJ10*100</f>
        <v>109.886948356808</v>
      </c>
      <c r="AM10" s="44">
        <f t="shared" ref="AM10:AM18" si="16">AK10/AI10*100</f>
        <v>48.160329218107</v>
      </c>
      <c r="AN10" s="82">
        <v>111460.7</v>
      </c>
      <c r="AO10" s="82">
        <v>90759.8</v>
      </c>
      <c r="AP10" s="42">
        <v>129096.3</v>
      </c>
      <c r="AQ10" s="42">
        <f t="shared" ref="AQ10:AQ18" si="17">AP10/AO10*100</f>
        <v>142.239515732736</v>
      </c>
      <c r="AR10" s="44">
        <f t="shared" ref="AR10:AR18" si="18">AP10/AN10*100</f>
        <v>115.822258428307</v>
      </c>
      <c r="AS10" s="94">
        <v>45000</v>
      </c>
      <c r="AT10" s="94">
        <v>22500</v>
      </c>
      <c r="AU10" s="42">
        <v>22755.3</v>
      </c>
      <c r="AV10" s="42">
        <f t="shared" ref="AV10:AV18" si="19">AU10/AT10*100</f>
        <v>101.134666666667</v>
      </c>
      <c r="AW10" s="44">
        <f t="shared" ref="AW10:AW18" si="20">AU10/AS10*100</f>
        <v>50.5673333333333</v>
      </c>
      <c r="AX10" s="82">
        <v>0</v>
      </c>
      <c r="AY10" s="82">
        <v>0</v>
      </c>
      <c r="AZ10" s="44">
        <v>0</v>
      </c>
      <c r="BA10" s="44">
        <v>0</v>
      </c>
      <c r="BB10" s="44">
        <v>0</v>
      </c>
      <c r="BC10" s="44">
        <v>0</v>
      </c>
      <c r="BD10" s="81">
        <v>1400827.5</v>
      </c>
      <c r="BE10" s="44">
        <v>700413.7</v>
      </c>
      <c r="BF10" s="44">
        <v>700413.8</v>
      </c>
      <c r="BG10" s="109">
        <v>0</v>
      </c>
      <c r="BH10" s="109">
        <v>0</v>
      </c>
      <c r="BI10" s="109">
        <v>0</v>
      </c>
      <c r="BJ10" s="110">
        <v>3050.4</v>
      </c>
      <c r="BK10" s="111">
        <v>1281.1</v>
      </c>
      <c r="BL10" s="44">
        <v>1433.6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21325</v>
      </c>
      <c r="BU10" s="42">
        <f t="shared" si="21"/>
        <v>24227.5</v>
      </c>
      <c r="BV10" s="42">
        <f t="shared" ref="BV10:BV18" si="22">BU10/BT10*100</f>
        <v>113.610785463072</v>
      </c>
      <c r="BW10" s="44">
        <f t="shared" ref="BW10:BW18" si="23">BU10/BS10*100</f>
        <v>59.60024600246</v>
      </c>
      <c r="BX10" s="81">
        <v>25650</v>
      </c>
      <c r="BY10" s="82">
        <v>13825</v>
      </c>
      <c r="BZ10" s="42">
        <v>16106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1">
        <v>15000</v>
      </c>
      <c r="CH10" s="82">
        <v>7500</v>
      </c>
      <c r="CI10" s="44">
        <v>8121.5</v>
      </c>
      <c r="CJ10" s="44">
        <v>0</v>
      </c>
      <c r="CK10" s="44">
        <v>0</v>
      </c>
      <c r="CL10" s="44">
        <v>0</v>
      </c>
      <c r="CM10" s="81">
        <v>5997</v>
      </c>
      <c r="CN10" s="44">
        <v>2398.8</v>
      </c>
      <c r="CO10" s="44">
        <v>2398.8</v>
      </c>
      <c r="CP10" s="81"/>
      <c r="CQ10" s="82">
        <v>0</v>
      </c>
      <c r="CR10" s="44">
        <v>0</v>
      </c>
      <c r="CS10" s="81">
        <v>472683</v>
      </c>
      <c r="CT10" s="82">
        <v>208862</v>
      </c>
      <c r="CU10" s="44">
        <v>204782.5</v>
      </c>
      <c r="CV10" s="44">
        <v>255487</v>
      </c>
      <c r="CW10" s="44">
        <v>102443</v>
      </c>
      <c r="CX10" s="44">
        <v>95339</v>
      </c>
      <c r="CY10" s="81">
        <v>14000</v>
      </c>
      <c r="CZ10" s="82">
        <v>7000</v>
      </c>
      <c r="DA10" s="44">
        <v>5714.9</v>
      </c>
      <c r="DB10" s="44">
        <v>1500</v>
      </c>
      <c r="DC10" s="44">
        <v>750</v>
      </c>
      <c r="DD10" s="44">
        <v>1003</v>
      </c>
      <c r="DE10" s="44">
        <v>0</v>
      </c>
      <c r="DF10" s="44">
        <v>0</v>
      </c>
      <c r="DG10" s="44">
        <v>0</v>
      </c>
      <c r="DH10" s="81">
        <v>1500</v>
      </c>
      <c r="DI10" s="44">
        <v>1500</v>
      </c>
      <c r="DJ10" s="42">
        <v>31319.2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1346040.4</v>
      </c>
      <c r="DN10" s="42">
        <f t="shared" ref="DN10:DN17" si="26">V10+AA10+AK10+AP10+AU10+AZ10+BC10+BF10+BI10+BL10+BO10+BR10+BZ10+CC10+CF10+CI10+CL10+CO10+CR10+CU10+DA10+DD10+DG10+DJ10+DK10+AF10</f>
        <v>1434428.7</v>
      </c>
      <c r="DO10" s="44">
        <v>0</v>
      </c>
      <c r="DP10" s="44">
        <v>0</v>
      </c>
      <c r="DQ10" s="44">
        <v>0</v>
      </c>
      <c r="DR10" s="81">
        <v>908055</v>
      </c>
      <c r="DS10" s="81">
        <v>908056</v>
      </c>
      <c r="DT10" s="44">
        <v>108272.4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1">
        <v>100000</v>
      </c>
      <c r="EE10" s="44">
        <v>100000</v>
      </c>
      <c r="EF10" s="42">
        <v>100000</v>
      </c>
      <c r="EG10" s="42"/>
      <c r="EH10" s="42">
        <f t="shared" ref="EH10:EH17" si="27">DO10+DR10+DU10+DX10+EA10+ED10</f>
        <v>1008055</v>
      </c>
      <c r="EI10" s="42">
        <f t="shared" ref="EI10:EI17" si="28">DP10+DS10+DV10+DY10+EB10+EE10</f>
        <v>1008056</v>
      </c>
      <c r="EJ10" s="42">
        <f t="shared" ref="EJ10:EJ17" si="29">DQ10+DT10+DW10+DZ10+EC10+EF10+EG10</f>
        <v>208272.4</v>
      </c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1924794.1</v>
      </c>
      <c r="F11" s="41">
        <f t="shared" si="30"/>
        <v>834471.6</v>
      </c>
      <c r="G11" s="42">
        <f t="shared" si="30"/>
        <v>875938.7</v>
      </c>
      <c r="H11" s="42">
        <f t="shared" si="1"/>
        <v>104.969264382395</v>
      </c>
      <c r="I11" s="42">
        <f t="shared" si="2"/>
        <v>45.5081766927694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175415.5</v>
      </c>
      <c r="L11" s="42">
        <f t="shared" si="31"/>
        <v>190590.9</v>
      </c>
      <c r="M11" s="42">
        <f t="shared" si="4"/>
        <v>108.651116919542</v>
      </c>
      <c r="N11" s="42">
        <f t="shared" si="5"/>
        <v>43.4603526202987</v>
      </c>
      <c r="O11" s="42">
        <f t="shared" ref="O11:Q11" si="32">T11+Y11+AD11</f>
        <v>143721.6</v>
      </c>
      <c r="P11" s="42">
        <f t="shared" si="32"/>
        <v>57488.3</v>
      </c>
      <c r="Q11" s="42">
        <f t="shared" si="32"/>
        <v>41574.6</v>
      </c>
      <c r="R11" s="42">
        <f t="shared" si="7"/>
        <v>72.3183673895384</v>
      </c>
      <c r="S11" s="44">
        <f t="shared" si="8"/>
        <v>28.9271758733552</v>
      </c>
      <c r="T11" s="81">
        <v>1796.9</v>
      </c>
      <c r="U11" s="82">
        <v>718.4</v>
      </c>
      <c r="V11" s="42">
        <v>369.6</v>
      </c>
      <c r="W11" s="42">
        <f t="shared" si="9"/>
        <v>51.4476614699332</v>
      </c>
      <c r="X11" s="44">
        <f t="shared" si="10"/>
        <v>20.5687573042462</v>
      </c>
      <c r="Y11" s="81">
        <v>13193</v>
      </c>
      <c r="Z11" s="82">
        <v>5277.2</v>
      </c>
      <c r="AA11" s="87">
        <v>8291</v>
      </c>
      <c r="AB11" s="42">
        <f t="shared" si="11"/>
        <v>157.109830970969</v>
      </c>
      <c r="AC11" s="44">
        <f t="shared" si="12"/>
        <v>62.8439323883878</v>
      </c>
      <c r="AD11" s="81">
        <v>128731.7</v>
      </c>
      <c r="AE11" s="44">
        <v>51492.7</v>
      </c>
      <c r="AF11" s="44">
        <v>32914</v>
      </c>
      <c r="AG11" s="42">
        <f t="shared" si="13"/>
        <v>63.9197400796618</v>
      </c>
      <c r="AH11" s="44">
        <f t="shared" si="14"/>
        <v>25.5679059625562</v>
      </c>
      <c r="AI11" s="88">
        <v>195054.7</v>
      </c>
      <c r="AJ11" s="82">
        <v>78021.9</v>
      </c>
      <c r="AK11" s="42">
        <v>75515</v>
      </c>
      <c r="AL11" s="42">
        <f t="shared" si="15"/>
        <v>96.7869277728433</v>
      </c>
      <c r="AM11" s="44">
        <f t="shared" si="16"/>
        <v>38.7147810332179</v>
      </c>
      <c r="AN11" s="82">
        <v>9363.6</v>
      </c>
      <c r="AO11" s="82">
        <v>3745.4</v>
      </c>
      <c r="AP11" s="42">
        <v>10168.7</v>
      </c>
      <c r="AQ11" s="42">
        <f t="shared" si="17"/>
        <v>271.498371335505</v>
      </c>
      <c r="AR11" s="44">
        <f t="shared" si="18"/>
        <v>108.59818873083</v>
      </c>
      <c r="AS11" s="94">
        <v>0</v>
      </c>
      <c r="AT11" s="94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2">
        <v>0</v>
      </c>
      <c r="AY11" s="82">
        <v>0</v>
      </c>
      <c r="AZ11" s="44">
        <v>0</v>
      </c>
      <c r="BA11" s="44">
        <v>0</v>
      </c>
      <c r="BB11" s="44">
        <v>0</v>
      </c>
      <c r="BC11" s="44">
        <v>0</v>
      </c>
      <c r="BD11" s="88">
        <v>1004460.3</v>
      </c>
      <c r="BE11" s="44">
        <v>502230.2</v>
      </c>
      <c r="BF11" s="44">
        <v>502230.2</v>
      </c>
      <c r="BG11" s="109">
        <v>0</v>
      </c>
      <c r="BH11" s="109">
        <v>0</v>
      </c>
      <c r="BI11" s="109">
        <v>0</v>
      </c>
      <c r="BJ11" s="112"/>
      <c r="BK11" s="111">
        <v>0</v>
      </c>
      <c r="BL11" s="44">
        <v>307.2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5843.1</v>
      </c>
      <c r="BU11" s="42">
        <f t="shared" si="33"/>
        <v>3352.4</v>
      </c>
      <c r="BV11" s="42">
        <f t="shared" si="22"/>
        <v>57.3736543957831</v>
      </c>
      <c r="BW11" s="44">
        <f t="shared" si="23"/>
        <v>22.9493832062323</v>
      </c>
      <c r="BX11" s="88">
        <v>11067.8</v>
      </c>
      <c r="BY11" s="82">
        <v>4427.1</v>
      </c>
      <c r="BZ11" s="42">
        <v>734.6</v>
      </c>
      <c r="CA11" s="44">
        <v>0</v>
      </c>
      <c r="CB11" s="44">
        <v>0</v>
      </c>
      <c r="CC11" s="42">
        <v>422.8</v>
      </c>
      <c r="CD11" s="44">
        <v>0</v>
      </c>
      <c r="CE11" s="44">
        <v>0</v>
      </c>
      <c r="CF11" s="44">
        <v>0</v>
      </c>
      <c r="CG11" s="88">
        <v>3540</v>
      </c>
      <c r="CH11" s="82">
        <v>1416</v>
      </c>
      <c r="CI11" s="44">
        <v>2195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2">
        <v>0</v>
      </c>
      <c r="CR11" s="44">
        <v>0</v>
      </c>
      <c r="CS11" s="88">
        <v>74312</v>
      </c>
      <c r="CT11" s="82">
        <v>29724.8</v>
      </c>
      <c r="CU11" s="135">
        <v>40614.7</v>
      </c>
      <c r="CV11" s="44">
        <v>29612</v>
      </c>
      <c r="CW11" s="44">
        <v>11844.8</v>
      </c>
      <c r="CX11" s="44">
        <v>10287.6</v>
      </c>
      <c r="CY11" s="88"/>
      <c r="CZ11" s="82"/>
      <c r="DA11" s="44">
        <v>178.2</v>
      </c>
      <c r="DB11" s="44">
        <v>0</v>
      </c>
      <c r="DC11" s="44"/>
      <c r="DD11" s="44">
        <v>358.4</v>
      </c>
      <c r="DE11" s="44">
        <v>0</v>
      </c>
      <c r="DF11" s="44">
        <v>0</v>
      </c>
      <c r="DG11" s="44">
        <v>0</v>
      </c>
      <c r="DH11" s="88">
        <v>1480</v>
      </c>
      <c r="DI11" s="44">
        <v>592</v>
      </c>
      <c r="DJ11" s="42">
        <v>18828.9</v>
      </c>
      <c r="DK11" s="42"/>
      <c r="DL11" s="42">
        <f t="shared" si="24"/>
        <v>1443000</v>
      </c>
      <c r="DM11" s="42">
        <f t="shared" si="25"/>
        <v>677645.7</v>
      </c>
      <c r="DN11" s="42">
        <f t="shared" si="26"/>
        <v>693128.3</v>
      </c>
      <c r="DO11" s="44">
        <v>0</v>
      </c>
      <c r="DP11" s="44">
        <v>0</v>
      </c>
      <c r="DQ11" s="44">
        <v>0</v>
      </c>
      <c r="DR11" s="88">
        <v>481794.1</v>
      </c>
      <c r="DS11" s="44">
        <v>156825.9</v>
      </c>
      <c r="DT11" s="44">
        <v>182810.4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2">
        <v>0</v>
      </c>
      <c r="EE11" s="44">
        <v>0</v>
      </c>
      <c r="EF11" s="42">
        <v>0</v>
      </c>
      <c r="EG11" s="42"/>
      <c r="EH11" s="42">
        <f t="shared" si="27"/>
        <v>481794.1</v>
      </c>
      <c r="EI11" s="42">
        <f t="shared" si="28"/>
        <v>156825.9</v>
      </c>
      <c r="EJ11" s="42">
        <f t="shared" si="29"/>
        <v>182810.4</v>
      </c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1665101.5</v>
      </c>
      <c r="F12" s="41">
        <f t="shared" si="34"/>
        <v>870135.55</v>
      </c>
      <c r="G12" s="42">
        <f t="shared" si="34"/>
        <v>840177.35</v>
      </c>
      <c r="H12" s="42">
        <f t="shared" si="1"/>
        <v>96.5570651607097</v>
      </c>
      <c r="I12" s="42">
        <f t="shared" si="2"/>
        <v>50.4580261323409</v>
      </c>
      <c r="J12" s="42">
        <f t="shared" ref="J12:L12" si="35">T12+Y12+AI12+AN12+AS12+AX12+BP12+BX12+CA12+CD12+CG12+CJ12+CP12+CS12+CY12+DB12+DH12+AD12</f>
        <v>406845</v>
      </c>
      <c r="K12" s="42">
        <f t="shared" si="35"/>
        <v>206922.5</v>
      </c>
      <c r="L12" s="42">
        <f t="shared" si="35"/>
        <v>217954.85</v>
      </c>
      <c r="M12" s="42">
        <f t="shared" si="4"/>
        <v>105.331633824258</v>
      </c>
      <c r="N12" s="42">
        <f t="shared" si="5"/>
        <v>53.571962295223</v>
      </c>
      <c r="O12" s="42">
        <f t="shared" ref="O12:Q12" si="36">T12+Y12+AD12</f>
        <v>142000</v>
      </c>
      <c r="P12" s="42">
        <f t="shared" si="36"/>
        <v>71000</v>
      </c>
      <c r="Q12" s="42">
        <f t="shared" si="36"/>
        <v>55109.288</v>
      </c>
      <c r="R12" s="42">
        <f t="shared" si="7"/>
        <v>77.6187154929577</v>
      </c>
      <c r="S12" s="44">
        <f t="shared" si="8"/>
        <v>38.8093577464789</v>
      </c>
      <c r="T12" s="81">
        <v>2000</v>
      </c>
      <c r="U12" s="82">
        <v>1000</v>
      </c>
      <c r="V12" s="42">
        <v>391.708</v>
      </c>
      <c r="W12" s="42">
        <f t="shared" si="9"/>
        <v>39.1708</v>
      </c>
      <c r="X12" s="44">
        <f t="shared" si="10"/>
        <v>19.5854</v>
      </c>
      <c r="Y12" s="88">
        <v>10000</v>
      </c>
      <c r="Z12" s="40">
        <v>5000</v>
      </c>
      <c r="AA12" s="42">
        <v>12887.619</v>
      </c>
      <c r="AB12" s="42">
        <f t="shared" si="11"/>
        <v>257.75238</v>
      </c>
      <c r="AC12" s="44">
        <f t="shared" si="12"/>
        <v>128.87619</v>
      </c>
      <c r="AD12" s="88">
        <v>130000</v>
      </c>
      <c r="AE12" s="44">
        <v>65000</v>
      </c>
      <c r="AF12" s="44">
        <v>41829.961</v>
      </c>
      <c r="AG12" s="42">
        <f t="shared" si="13"/>
        <v>64.3537861538462</v>
      </c>
      <c r="AH12" s="44">
        <f t="shared" si="14"/>
        <v>32.1768930769231</v>
      </c>
      <c r="AI12" s="88">
        <v>162000</v>
      </c>
      <c r="AJ12" s="82">
        <v>81000</v>
      </c>
      <c r="AK12" s="42">
        <v>74635.76</v>
      </c>
      <c r="AL12" s="42">
        <f t="shared" si="15"/>
        <v>92.1429135802469</v>
      </c>
      <c r="AM12" s="44">
        <f t="shared" si="16"/>
        <v>46.0714567901235</v>
      </c>
      <c r="AN12" s="82">
        <v>10345</v>
      </c>
      <c r="AO12" s="82">
        <v>5172.5</v>
      </c>
      <c r="AP12" s="42">
        <v>21027.625</v>
      </c>
      <c r="AQ12" s="42">
        <f t="shared" si="17"/>
        <v>406.527307878202</v>
      </c>
      <c r="AR12" s="44">
        <f t="shared" si="18"/>
        <v>203.263653939101</v>
      </c>
      <c r="AS12" s="94">
        <v>0</v>
      </c>
      <c r="AT12" s="94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2">
        <v>0</v>
      </c>
      <c r="AY12" s="82">
        <v>0</v>
      </c>
      <c r="AZ12" s="44">
        <v>0</v>
      </c>
      <c r="BA12" s="44">
        <v>0</v>
      </c>
      <c r="BB12" s="44">
        <v>0</v>
      </c>
      <c r="BC12" s="44">
        <v>0</v>
      </c>
      <c r="BD12" s="88">
        <v>1190086.9</v>
      </c>
      <c r="BE12" s="44">
        <v>595043.45</v>
      </c>
      <c r="BF12" s="44">
        <v>595043.2</v>
      </c>
      <c r="BG12" s="109">
        <v>0</v>
      </c>
      <c r="BH12" s="109">
        <v>0</v>
      </c>
      <c r="BI12" s="109">
        <v>0</v>
      </c>
      <c r="BJ12" s="112"/>
      <c r="BK12" s="111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4000</v>
      </c>
      <c r="BU12" s="42">
        <f t="shared" si="37"/>
        <v>3658.616</v>
      </c>
      <c r="BV12" s="42">
        <f t="shared" si="22"/>
        <v>91.4654</v>
      </c>
      <c r="BW12" s="44">
        <f t="shared" si="23"/>
        <v>45.7327</v>
      </c>
      <c r="BX12" s="88">
        <v>5000</v>
      </c>
      <c r="BY12" s="82">
        <v>2500</v>
      </c>
      <c r="BZ12" s="42">
        <v>831.649</v>
      </c>
      <c r="CA12" s="44">
        <v>0</v>
      </c>
      <c r="CB12" s="44">
        <v>0</v>
      </c>
      <c r="CC12" s="42">
        <v>1135.967</v>
      </c>
      <c r="CD12" s="44">
        <v>0</v>
      </c>
      <c r="CE12" s="44">
        <v>0</v>
      </c>
      <c r="CF12" s="44">
        <v>0</v>
      </c>
      <c r="CG12" s="88">
        <v>3000</v>
      </c>
      <c r="CH12" s="82">
        <v>1500</v>
      </c>
      <c r="CI12" s="44">
        <v>1691</v>
      </c>
      <c r="CJ12" s="44">
        <v>0</v>
      </c>
      <c r="CK12" s="44">
        <v>0</v>
      </c>
      <c r="CL12" s="44">
        <v>0</v>
      </c>
      <c r="CM12" s="88"/>
      <c r="CN12" s="44">
        <v>0</v>
      </c>
      <c r="CO12" s="44">
        <v>0</v>
      </c>
      <c r="CP12" s="88"/>
      <c r="CQ12" s="82">
        <v>0</v>
      </c>
      <c r="CR12" s="44">
        <v>0</v>
      </c>
      <c r="CS12" s="88">
        <v>76000</v>
      </c>
      <c r="CT12" s="82">
        <v>38000</v>
      </c>
      <c r="CU12" s="44">
        <v>33283.37</v>
      </c>
      <c r="CV12" s="44">
        <v>28000</v>
      </c>
      <c r="CW12" s="44">
        <v>14000</v>
      </c>
      <c r="CX12" s="44">
        <v>9997.138</v>
      </c>
      <c r="CY12" s="88">
        <v>7000</v>
      </c>
      <c r="CZ12" s="82">
        <v>7000</v>
      </c>
      <c r="DA12" s="44">
        <v>26343.281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750</v>
      </c>
      <c r="DJ12" s="42">
        <v>3896.91</v>
      </c>
      <c r="DK12" s="42"/>
      <c r="DL12" s="42">
        <f t="shared" si="24"/>
        <v>1596931.9</v>
      </c>
      <c r="DM12" s="42">
        <f t="shared" si="25"/>
        <v>801965.95</v>
      </c>
      <c r="DN12" s="42">
        <f t="shared" si="26"/>
        <v>812998.05</v>
      </c>
      <c r="DO12" s="44">
        <v>0</v>
      </c>
      <c r="DP12" s="44">
        <v>0</v>
      </c>
      <c r="DQ12" s="44">
        <v>0</v>
      </c>
      <c r="DR12" s="88">
        <v>68169.6</v>
      </c>
      <c r="DS12" s="88">
        <v>68169.6</v>
      </c>
      <c r="DT12" s="44">
        <v>27179.3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124384.9</v>
      </c>
      <c r="EF12" s="44">
        <v>48000</v>
      </c>
      <c r="EG12" s="42"/>
      <c r="EH12" s="42">
        <f t="shared" si="27"/>
        <v>192554.5</v>
      </c>
      <c r="EI12" s="42">
        <f t="shared" si="28"/>
        <v>192554.5</v>
      </c>
      <c r="EJ12" s="42">
        <f t="shared" si="29"/>
        <v>75179.3</v>
      </c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="2" customFormat="1" ht="18" spans="1:256">
      <c r="A13" s="37">
        <v>4</v>
      </c>
      <c r="B13" s="38" t="s">
        <v>63</v>
      </c>
      <c r="C13" s="44">
        <v>0</v>
      </c>
      <c r="D13" s="45">
        <v>0</v>
      </c>
      <c r="E13" s="41">
        <f t="shared" ref="E13:G13" si="38">DL13+EH13-ED13</f>
        <v>1469999.978</v>
      </c>
      <c r="F13" s="41">
        <f t="shared" si="38"/>
        <v>734849.1</v>
      </c>
      <c r="G13" s="42">
        <f t="shared" si="38"/>
        <v>799840.3</v>
      </c>
      <c r="H13" s="42">
        <f t="shared" si="1"/>
        <v>108.844155895408</v>
      </c>
      <c r="I13" s="42">
        <f t="shared" si="2"/>
        <v>54.4109055762176</v>
      </c>
      <c r="J13" s="42">
        <f t="shared" ref="J13:L13" si="39">T13+Y13+AI13+AN13+AS13+AX13+BP13+BX13+CA13+CD13+CG13+CJ13+CP13+CS13+CY13+DB13+DH13+AD13</f>
        <v>703564.4</v>
      </c>
      <c r="K13" s="42">
        <f t="shared" si="39"/>
        <v>351782.2</v>
      </c>
      <c r="L13" s="42">
        <f t="shared" si="39"/>
        <v>332548.1</v>
      </c>
      <c r="M13" s="42">
        <f t="shared" si="4"/>
        <v>94.5323839580286</v>
      </c>
      <c r="N13" s="42">
        <f t="shared" si="5"/>
        <v>47.2661919790143</v>
      </c>
      <c r="O13" s="42">
        <f t="shared" ref="O13:Q13" si="40">T13+Y13+AD13</f>
        <v>175300</v>
      </c>
      <c r="P13" s="42">
        <f t="shared" si="40"/>
        <v>87650</v>
      </c>
      <c r="Q13" s="42">
        <f t="shared" si="40"/>
        <v>56805.1</v>
      </c>
      <c r="R13" s="42">
        <f t="shared" si="7"/>
        <v>64.8090131203651</v>
      </c>
      <c r="S13" s="44">
        <f t="shared" si="8"/>
        <v>32.4045065601825</v>
      </c>
      <c r="T13" s="83">
        <v>17300</v>
      </c>
      <c r="U13" s="83">
        <v>8650</v>
      </c>
      <c r="V13" s="84">
        <v>2698.3</v>
      </c>
      <c r="W13" s="42">
        <f t="shared" si="9"/>
        <v>31.1942196531792</v>
      </c>
      <c r="X13" s="44">
        <f t="shared" si="10"/>
        <v>15.5971098265896</v>
      </c>
      <c r="Y13" s="89">
        <v>20000</v>
      </c>
      <c r="Z13" s="89">
        <v>10000</v>
      </c>
      <c r="AA13" s="90">
        <v>5574.3</v>
      </c>
      <c r="AB13" s="42">
        <f t="shared" si="11"/>
        <v>55.743</v>
      </c>
      <c r="AC13" s="44">
        <f t="shared" si="12"/>
        <v>27.8715</v>
      </c>
      <c r="AD13" s="44">
        <v>138000</v>
      </c>
      <c r="AE13" s="91">
        <v>69000</v>
      </c>
      <c r="AF13" s="92">
        <v>48532.5</v>
      </c>
      <c r="AG13" s="42">
        <f t="shared" si="13"/>
        <v>70.3369565217391</v>
      </c>
      <c r="AH13" s="44">
        <f t="shared" si="14"/>
        <v>35.1684782608696</v>
      </c>
      <c r="AI13" s="83">
        <v>246000</v>
      </c>
      <c r="AJ13" s="83">
        <v>123000</v>
      </c>
      <c r="AK13" s="90">
        <v>95307.3</v>
      </c>
      <c r="AL13" s="42">
        <f t="shared" si="15"/>
        <v>77.4856097560976</v>
      </c>
      <c r="AM13" s="44">
        <f t="shared" si="16"/>
        <v>38.7428048780488</v>
      </c>
      <c r="AN13" s="83">
        <v>33800</v>
      </c>
      <c r="AO13" s="83">
        <v>16900</v>
      </c>
      <c r="AP13" s="90">
        <v>37769.7</v>
      </c>
      <c r="AQ13" s="42">
        <f t="shared" si="17"/>
        <v>223.489349112426</v>
      </c>
      <c r="AR13" s="44">
        <f t="shared" si="18"/>
        <v>111.744674556213</v>
      </c>
      <c r="AS13" s="94">
        <v>0</v>
      </c>
      <c r="AT13" s="94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103">
        <v>0</v>
      </c>
      <c r="AY13" s="103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761424.278</v>
      </c>
      <c r="BE13" s="44">
        <v>380712.1</v>
      </c>
      <c r="BF13" s="44">
        <v>453989.2</v>
      </c>
      <c r="BG13" s="109">
        <v>0</v>
      </c>
      <c r="BH13" s="109">
        <v>0</v>
      </c>
      <c r="BI13" s="109">
        <v>0</v>
      </c>
      <c r="BJ13" s="113">
        <v>5011.3</v>
      </c>
      <c r="BK13" s="114">
        <v>2354.8</v>
      </c>
      <c r="BL13" s="44">
        <v>2355.1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16000</v>
      </c>
      <c r="BT13" s="42">
        <f t="shared" si="41"/>
        <v>8000</v>
      </c>
      <c r="BU13" s="42">
        <f t="shared" si="41"/>
        <v>3947</v>
      </c>
      <c r="BV13" s="42">
        <f t="shared" si="22"/>
        <v>49.3375</v>
      </c>
      <c r="BW13" s="44">
        <f t="shared" si="23"/>
        <v>24.66875</v>
      </c>
      <c r="BX13" s="83">
        <v>16000</v>
      </c>
      <c r="BY13" s="83">
        <v>8000</v>
      </c>
      <c r="BZ13" s="42">
        <v>2977.8</v>
      </c>
      <c r="CA13" s="44">
        <v>0</v>
      </c>
      <c r="CB13" s="44">
        <v>0</v>
      </c>
      <c r="CC13" s="42">
        <v>74.1</v>
      </c>
      <c r="CD13" s="44">
        <v>0</v>
      </c>
      <c r="CE13" s="44">
        <v>0</v>
      </c>
      <c r="CF13" s="44">
        <v>1</v>
      </c>
      <c r="CG13" s="83">
        <v>0</v>
      </c>
      <c r="CH13" s="83">
        <v>0</v>
      </c>
      <c r="CI13" s="44">
        <v>894.1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3">
        <v>0</v>
      </c>
      <c r="CQ13" s="83">
        <v>0</v>
      </c>
      <c r="CR13" s="44">
        <v>0</v>
      </c>
      <c r="CS13" s="83">
        <v>132027</v>
      </c>
      <c r="CT13" s="136">
        <v>66013.5</v>
      </c>
      <c r="CU13" s="137">
        <v>48014.1</v>
      </c>
      <c r="CV13" s="44">
        <v>54200</v>
      </c>
      <c r="CW13" s="44">
        <v>27100</v>
      </c>
      <c r="CX13" s="44">
        <v>13393.1</v>
      </c>
      <c r="CY13" s="83">
        <v>82700</v>
      </c>
      <c r="CZ13" s="83">
        <v>41350</v>
      </c>
      <c r="DA13" s="44">
        <v>76204.9</v>
      </c>
      <c r="DB13" s="44">
        <v>0</v>
      </c>
      <c r="DC13" s="44">
        <v>0</v>
      </c>
      <c r="DD13" s="44">
        <v>350</v>
      </c>
      <c r="DE13" s="44">
        <v>0</v>
      </c>
      <c r="DF13" s="44">
        <v>0</v>
      </c>
      <c r="DG13" s="44">
        <v>0</v>
      </c>
      <c r="DH13" s="44">
        <v>17737.4</v>
      </c>
      <c r="DI13" s="91">
        <v>8868.7</v>
      </c>
      <c r="DJ13" s="84">
        <v>14150</v>
      </c>
      <c r="DK13" s="42"/>
      <c r="DL13" s="42">
        <f t="shared" si="24"/>
        <v>1469999.978</v>
      </c>
      <c r="DM13" s="42">
        <f t="shared" si="25"/>
        <v>734849.1</v>
      </c>
      <c r="DN13" s="42">
        <f t="shared" si="26"/>
        <v>788892.4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10339.9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608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2">
        <v>0</v>
      </c>
      <c r="EG13" s="42"/>
      <c r="EH13" s="42">
        <f t="shared" si="27"/>
        <v>0</v>
      </c>
      <c r="EI13" s="42">
        <f t="shared" si="28"/>
        <v>0</v>
      </c>
      <c r="EJ13" s="42">
        <f t="shared" si="29"/>
        <v>10947.9</v>
      </c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39182.8</v>
      </c>
      <c r="G14" s="42">
        <f t="shared" si="42"/>
        <v>26100</v>
      </c>
      <c r="H14" s="42">
        <f t="shared" si="1"/>
        <v>66.6108598670845</v>
      </c>
      <c r="I14" s="42">
        <f t="shared" si="2"/>
        <v>25.1008843974441</v>
      </c>
      <c r="J14" s="42">
        <f t="shared" ref="J14:L14" si="43">T14+Y14+AI14+AN14+AS14+AX14+BP14+BX14+CA14+CD14+CG14+CJ14+CP14+CS14+CY14+DB14+DH14+AD14</f>
        <v>2791.3</v>
      </c>
      <c r="K14" s="42">
        <f t="shared" si="43"/>
        <v>1395.6</v>
      </c>
      <c r="L14" s="42">
        <f t="shared" si="43"/>
        <v>1100</v>
      </c>
      <c r="M14" s="42">
        <f t="shared" si="4"/>
        <v>78.8191458870737</v>
      </c>
      <c r="N14" s="42">
        <f t="shared" si="5"/>
        <v>39.408161071902</v>
      </c>
      <c r="O14" s="42">
        <f t="shared" ref="O14:Q14" si="44">T14+Y14+AD14</f>
        <v>1925.3</v>
      </c>
      <c r="P14" s="42">
        <f t="shared" si="44"/>
        <v>962.6</v>
      </c>
      <c r="Q14" s="42">
        <f t="shared" si="44"/>
        <v>656.7</v>
      </c>
      <c r="R14" s="42">
        <f t="shared" si="7"/>
        <v>68.2214834822356</v>
      </c>
      <c r="S14" s="44">
        <f t="shared" si="8"/>
        <v>34.1089700306446</v>
      </c>
      <c r="T14" s="81">
        <v>0</v>
      </c>
      <c r="U14" s="82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50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912.6</v>
      </c>
      <c r="AF14" s="44">
        <v>656.7</v>
      </c>
      <c r="AG14" s="42">
        <f t="shared" si="13"/>
        <v>71.9592373438527</v>
      </c>
      <c r="AH14" s="44">
        <f t="shared" si="14"/>
        <v>35.9776475099984</v>
      </c>
      <c r="AI14" s="88">
        <v>166</v>
      </c>
      <c r="AJ14" s="82">
        <v>83</v>
      </c>
      <c r="AK14" s="42">
        <v>10</v>
      </c>
      <c r="AL14" s="42">
        <f t="shared" si="15"/>
        <v>12.0481927710843</v>
      </c>
      <c r="AM14" s="44">
        <f t="shared" si="16"/>
        <v>6.02409638554217</v>
      </c>
      <c r="AN14" s="82">
        <v>0</v>
      </c>
      <c r="AO14" s="82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4">
        <v>0</v>
      </c>
      <c r="AT14" s="94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2">
        <v>0</v>
      </c>
      <c r="AY14" s="82">
        <v>0</v>
      </c>
      <c r="AZ14" s="44">
        <v>0</v>
      </c>
      <c r="BA14" s="44">
        <v>0</v>
      </c>
      <c r="BB14" s="44">
        <v>0</v>
      </c>
      <c r="BC14" s="44">
        <v>0</v>
      </c>
      <c r="BD14" s="88">
        <v>50000</v>
      </c>
      <c r="BE14" s="44">
        <v>25000</v>
      </c>
      <c r="BF14" s="44">
        <v>25000</v>
      </c>
      <c r="BG14" s="109">
        <v>0</v>
      </c>
      <c r="BH14" s="109">
        <v>0</v>
      </c>
      <c r="BI14" s="109">
        <v>0</v>
      </c>
      <c r="BJ14" s="112"/>
      <c r="BK14" s="111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300</v>
      </c>
      <c r="BU14" s="42">
        <f t="shared" si="45"/>
        <v>300</v>
      </c>
      <c r="BV14" s="42">
        <f t="shared" si="22"/>
        <v>100</v>
      </c>
      <c r="BW14" s="44">
        <f t="shared" si="23"/>
        <v>50</v>
      </c>
      <c r="BX14" s="88">
        <v>600</v>
      </c>
      <c r="BY14" s="82">
        <v>300</v>
      </c>
      <c r="BZ14" s="42">
        <v>300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/>
      <c r="CH14" s="82">
        <v>0</v>
      </c>
      <c r="CI14" s="44">
        <v>0</v>
      </c>
      <c r="CJ14" s="44">
        <v>0</v>
      </c>
      <c r="CK14" s="44">
        <v>0</v>
      </c>
      <c r="CL14" s="44">
        <v>0</v>
      </c>
      <c r="CM14" s="88"/>
      <c r="CN14" s="44">
        <v>0</v>
      </c>
      <c r="CO14" s="44">
        <v>0</v>
      </c>
      <c r="CP14" s="88"/>
      <c r="CQ14" s="82">
        <v>0</v>
      </c>
      <c r="CR14" s="44">
        <v>0</v>
      </c>
      <c r="CS14" s="88">
        <v>100</v>
      </c>
      <c r="CT14" s="82">
        <v>50</v>
      </c>
      <c r="CU14" s="44">
        <v>128.3</v>
      </c>
      <c r="CV14" s="82">
        <v>100</v>
      </c>
      <c r="CW14" s="82">
        <v>50</v>
      </c>
      <c r="CX14" s="44">
        <v>128.3</v>
      </c>
      <c r="CY14" s="88">
        <v>0</v>
      </c>
      <c r="CZ14" s="82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26395.6</v>
      </c>
      <c r="DN14" s="42">
        <f t="shared" si="26"/>
        <v>26100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>
        <v>0</v>
      </c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3410526.9</v>
      </c>
      <c r="F15" s="41">
        <f t="shared" si="46"/>
        <v>1635437.1</v>
      </c>
      <c r="G15" s="42">
        <f t="shared" si="46"/>
        <v>1635768.817</v>
      </c>
      <c r="H15" s="42">
        <f t="shared" si="1"/>
        <v>100.020283079062</v>
      </c>
      <c r="I15" s="42">
        <f t="shared" si="2"/>
        <v>47.9623490728075</v>
      </c>
      <c r="J15" s="42">
        <f t="shared" ref="J15:L15" si="47">T15+Y15+AI15+AN15+AS15+AX15+BP15+BX15+CA15+CD15+CG15+CJ15+CP15+CS15+CY15+DB15+DH15+AD15</f>
        <v>1311182.2</v>
      </c>
      <c r="K15" s="42">
        <f t="shared" si="47"/>
        <v>498350</v>
      </c>
      <c r="L15" s="42">
        <f t="shared" si="47"/>
        <v>478842.614</v>
      </c>
      <c r="M15" s="42">
        <f t="shared" si="4"/>
        <v>96.0856052974817</v>
      </c>
      <c r="N15" s="42">
        <f t="shared" si="5"/>
        <v>36.5199141660099</v>
      </c>
      <c r="O15" s="42">
        <f t="shared" ref="O15:Q15" si="48">T15+Y15+AD15</f>
        <v>330792</v>
      </c>
      <c r="P15" s="42">
        <f t="shared" si="48"/>
        <v>99237.6</v>
      </c>
      <c r="Q15" s="42">
        <f t="shared" si="48"/>
        <v>84513.535</v>
      </c>
      <c r="R15" s="42">
        <f t="shared" si="7"/>
        <v>85.1628163115593</v>
      </c>
      <c r="S15" s="44">
        <f t="shared" si="8"/>
        <v>25.5488448934678</v>
      </c>
      <c r="T15" s="81">
        <v>0</v>
      </c>
      <c r="U15" s="82">
        <v>0</v>
      </c>
      <c r="V15" s="42">
        <v>3062.38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15296.473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99237.6</v>
      </c>
      <c r="AF15" s="44">
        <v>66154.682</v>
      </c>
      <c r="AG15" s="42">
        <f t="shared" si="13"/>
        <v>66.6629201028642</v>
      </c>
      <c r="AH15" s="44">
        <f t="shared" si="14"/>
        <v>19.9988760308593</v>
      </c>
      <c r="AI15" s="88">
        <v>494713</v>
      </c>
      <c r="AJ15" s="82">
        <v>197885.2</v>
      </c>
      <c r="AK15" s="42">
        <v>160289.332</v>
      </c>
      <c r="AL15" s="42">
        <f t="shared" si="15"/>
        <v>81.0011723969251</v>
      </c>
      <c r="AM15" s="44">
        <f t="shared" si="16"/>
        <v>32.40046895877</v>
      </c>
      <c r="AN15" s="82">
        <v>86579.5</v>
      </c>
      <c r="AO15" s="82">
        <v>38631.7</v>
      </c>
      <c r="AP15" s="42">
        <v>40450.459</v>
      </c>
      <c r="AQ15" s="42">
        <f t="shared" si="17"/>
        <v>104.707944511891</v>
      </c>
      <c r="AR15" s="44">
        <f t="shared" si="18"/>
        <v>46.7205966770425</v>
      </c>
      <c r="AS15" s="94">
        <v>44127.8</v>
      </c>
      <c r="AT15" s="94">
        <v>17651</v>
      </c>
      <c r="AU15" s="42">
        <v>16261.2</v>
      </c>
      <c r="AV15" s="42">
        <f t="shared" si="19"/>
        <v>92.1262251430514</v>
      </c>
      <c r="AW15" s="44">
        <f t="shared" si="20"/>
        <v>36.8502395315425</v>
      </c>
      <c r="AX15" s="82">
        <v>0</v>
      </c>
      <c r="AY15" s="82">
        <v>0</v>
      </c>
      <c r="AZ15" s="44">
        <v>0</v>
      </c>
      <c r="BA15" s="44">
        <v>0</v>
      </c>
      <c r="BB15" s="44">
        <v>0</v>
      </c>
      <c r="BC15" s="44">
        <v>0</v>
      </c>
      <c r="BD15" s="88">
        <v>1915515.1</v>
      </c>
      <c r="BE15" s="44">
        <v>957757.6</v>
      </c>
      <c r="BF15" s="44">
        <v>957757.6</v>
      </c>
      <c r="BG15" s="109">
        <v>0</v>
      </c>
      <c r="BH15" s="109">
        <v>0</v>
      </c>
      <c r="BI15" s="109">
        <v>0</v>
      </c>
      <c r="BJ15" s="88">
        <v>2832.6</v>
      </c>
      <c r="BK15" s="111">
        <v>1331</v>
      </c>
      <c r="BL15" s="44">
        <v>1331.2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21192.5</v>
      </c>
      <c r="BU15" s="42">
        <f t="shared" si="49"/>
        <v>26710.648</v>
      </c>
      <c r="BV15" s="42">
        <f t="shared" si="22"/>
        <v>126.038211631473</v>
      </c>
      <c r="BW15" s="44">
        <f t="shared" si="23"/>
        <v>50.4144758324038</v>
      </c>
      <c r="BX15" s="88">
        <v>47231.4</v>
      </c>
      <c r="BY15" s="82">
        <v>18892.5</v>
      </c>
      <c r="BZ15" s="42">
        <v>21906.898</v>
      </c>
      <c r="CA15" s="44">
        <v>0</v>
      </c>
      <c r="CB15" s="44">
        <v>0</v>
      </c>
      <c r="CC15" s="42">
        <v>1113.45</v>
      </c>
      <c r="CD15" s="44">
        <v>0</v>
      </c>
      <c r="CE15" s="44">
        <v>0</v>
      </c>
      <c r="CF15" s="44">
        <v>0</v>
      </c>
      <c r="CG15" s="88">
        <v>5750.7</v>
      </c>
      <c r="CH15" s="82">
        <v>2300</v>
      </c>
      <c r="CI15" s="44">
        <v>3690.3</v>
      </c>
      <c r="CJ15" s="44">
        <v>0</v>
      </c>
      <c r="CK15" s="44">
        <v>0</v>
      </c>
      <c r="CL15" s="44">
        <v>0</v>
      </c>
      <c r="CM15" s="88">
        <v>5997</v>
      </c>
      <c r="CN15" s="44">
        <v>2998.5</v>
      </c>
      <c r="CO15" s="44">
        <v>2398.8</v>
      </c>
      <c r="CP15" s="88">
        <v>1521.5</v>
      </c>
      <c r="CQ15" s="82">
        <v>780</v>
      </c>
      <c r="CR15" s="44">
        <v>3404.2</v>
      </c>
      <c r="CS15" s="88">
        <v>266822.3</v>
      </c>
      <c r="CT15" s="82">
        <v>106728</v>
      </c>
      <c r="CU15" s="44">
        <v>105088.271</v>
      </c>
      <c r="CV15" s="44">
        <v>86975.6</v>
      </c>
      <c r="CW15" s="44">
        <v>34790</v>
      </c>
      <c r="CX15" s="44">
        <v>35467.982</v>
      </c>
      <c r="CY15" s="88">
        <v>28000</v>
      </c>
      <c r="CZ15" s="82">
        <v>11200</v>
      </c>
      <c r="DA15" s="42">
        <v>5838.706</v>
      </c>
      <c r="DB15" s="44">
        <v>1000</v>
      </c>
      <c r="DC15" s="44">
        <v>400</v>
      </c>
      <c r="DD15" s="44">
        <v>835</v>
      </c>
      <c r="DE15" s="44">
        <v>0</v>
      </c>
      <c r="DF15" s="44">
        <v>0</v>
      </c>
      <c r="DG15" s="44">
        <v>0</v>
      </c>
      <c r="DH15" s="88">
        <v>4644</v>
      </c>
      <c r="DI15" s="44">
        <v>4644</v>
      </c>
      <c r="DJ15" s="42">
        <v>35451.263</v>
      </c>
      <c r="DK15" s="42"/>
      <c r="DL15" s="42">
        <f t="shared" si="24"/>
        <v>3235526.9</v>
      </c>
      <c r="DM15" s="42">
        <f t="shared" si="25"/>
        <v>1460437.1</v>
      </c>
      <c r="DN15" s="42">
        <f t="shared" si="26"/>
        <v>1440330.214</v>
      </c>
      <c r="DO15" s="44">
        <v>0</v>
      </c>
      <c r="DP15" s="44">
        <v>0</v>
      </c>
      <c r="DQ15" s="44">
        <v>0</v>
      </c>
      <c r="DR15" s="88">
        <v>175000</v>
      </c>
      <c r="DS15" s="44">
        <v>175000</v>
      </c>
      <c r="DT15" s="44">
        <v>195438.603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678350</v>
      </c>
      <c r="EE15" s="44">
        <v>300000</v>
      </c>
      <c r="EF15" s="42">
        <v>150000</v>
      </c>
      <c r="EG15" s="42"/>
      <c r="EH15" s="42">
        <f t="shared" si="27"/>
        <v>853350</v>
      </c>
      <c r="EI15" s="42">
        <f t="shared" si="28"/>
        <v>475000</v>
      </c>
      <c r="EJ15" s="42">
        <f t="shared" si="29"/>
        <v>345438.603</v>
      </c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77"/>
      <c r="HC15" s="177"/>
      <c r="HD15" s="177"/>
      <c r="HE15" s="177"/>
      <c r="HF15" s="177"/>
      <c r="HG15" s="177"/>
      <c r="HH15" s="177"/>
      <c r="HI15" s="177"/>
      <c r="HJ15" s="177"/>
      <c r="HK15" s="177"/>
      <c r="HL15" s="177"/>
      <c r="HM15" s="177"/>
      <c r="HN15" s="177"/>
      <c r="HO15" s="177"/>
      <c r="HP15" s="177"/>
      <c r="HQ15" s="177"/>
      <c r="HR15" s="177"/>
      <c r="HS15" s="177"/>
      <c r="HT15" s="177"/>
      <c r="HU15" s="177"/>
      <c r="HV15" s="177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="1" customFormat="1" ht="18" spans="1:256">
      <c r="A16" s="46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4636808.1</v>
      </c>
      <c r="F16" s="41">
        <f t="shared" si="50"/>
        <v>2179671.8</v>
      </c>
      <c r="G16" s="42">
        <f t="shared" si="50"/>
        <v>2213480.1</v>
      </c>
      <c r="H16" s="42">
        <f t="shared" si="1"/>
        <v>101.551072964288</v>
      </c>
      <c r="I16" s="42">
        <f t="shared" si="2"/>
        <v>47.737151339086</v>
      </c>
      <c r="J16" s="42">
        <f t="shared" ref="J16:L16" si="51">T16+Y16+AI16+AN16+AS16+AX16+BP16+BX16+CA16+CD16+CG16+CJ16+CP16+CS16+CY16+DB16+DH16+AD16</f>
        <v>1111986.8</v>
      </c>
      <c r="K16" s="42">
        <f t="shared" si="51"/>
        <v>405858.8</v>
      </c>
      <c r="L16" s="42">
        <f t="shared" si="51"/>
        <v>434080.8</v>
      </c>
      <c r="M16" s="42">
        <f t="shared" si="4"/>
        <v>106.95364989006</v>
      </c>
      <c r="N16" s="42">
        <f t="shared" si="5"/>
        <v>39.036506548459</v>
      </c>
      <c r="O16" s="42">
        <f t="shared" ref="O16:Q16" si="52">T16+Y16+AD16</f>
        <v>316000</v>
      </c>
      <c r="P16" s="42">
        <f t="shared" si="52"/>
        <v>61000</v>
      </c>
      <c r="Q16" s="42">
        <f t="shared" si="52"/>
        <v>68839.9</v>
      </c>
      <c r="R16" s="42">
        <f t="shared" si="7"/>
        <v>112.852295081967</v>
      </c>
      <c r="S16" s="44">
        <f t="shared" si="8"/>
        <v>21.7847784810127</v>
      </c>
      <c r="T16" s="81">
        <v>1000</v>
      </c>
      <c r="U16" s="82">
        <v>1000</v>
      </c>
      <c r="V16" s="85">
        <v>2102.7</v>
      </c>
      <c r="W16" s="42">
        <f t="shared" si="9"/>
        <v>210.27</v>
      </c>
      <c r="X16" s="44">
        <f t="shared" si="10"/>
        <v>210.27</v>
      </c>
      <c r="Y16" s="88">
        <v>15000</v>
      </c>
      <c r="Z16" s="40">
        <v>10000</v>
      </c>
      <c r="AA16" s="42">
        <v>21712.8</v>
      </c>
      <c r="AB16" s="42">
        <f t="shared" si="11"/>
        <v>217.128</v>
      </c>
      <c r="AC16" s="44">
        <f t="shared" si="12"/>
        <v>144.752</v>
      </c>
      <c r="AD16" s="88">
        <v>300000</v>
      </c>
      <c r="AE16" s="44">
        <v>50000</v>
      </c>
      <c r="AF16" s="42">
        <v>45024.4</v>
      </c>
      <c r="AG16" s="42">
        <f t="shared" si="13"/>
        <v>90.0488</v>
      </c>
      <c r="AH16" s="44">
        <f t="shared" si="14"/>
        <v>15.0081333333333</v>
      </c>
      <c r="AI16" s="88">
        <v>500000</v>
      </c>
      <c r="AJ16" s="82">
        <v>220000</v>
      </c>
      <c r="AK16" s="42">
        <v>180847.4</v>
      </c>
      <c r="AL16" s="42">
        <f t="shared" si="15"/>
        <v>82.2033636363636</v>
      </c>
      <c r="AM16" s="44">
        <f t="shared" si="16"/>
        <v>36.16948</v>
      </c>
      <c r="AN16" s="82">
        <v>25000</v>
      </c>
      <c r="AO16" s="82">
        <v>10000</v>
      </c>
      <c r="AP16" s="42">
        <v>35936.5</v>
      </c>
      <c r="AQ16" s="42">
        <f t="shared" si="17"/>
        <v>359.365</v>
      </c>
      <c r="AR16" s="44">
        <f t="shared" si="18"/>
        <v>143.746</v>
      </c>
      <c r="AS16" s="94">
        <v>0</v>
      </c>
      <c r="AT16" s="94">
        <v>0</v>
      </c>
      <c r="AU16" s="42">
        <v>0</v>
      </c>
      <c r="AV16" s="42" t="e">
        <f t="shared" si="19"/>
        <v>#DIV/0!</v>
      </c>
      <c r="AW16" s="44" t="e">
        <f t="shared" si="20"/>
        <v>#DIV/0!</v>
      </c>
      <c r="AX16" s="82">
        <v>0</v>
      </c>
      <c r="AY16" s="82">
        <v>0</v>
      </c>
      <c r="AZ16" s="44">
        <v>0</v>
      </c>
      <c r="BA16" s="44">
        <v>0</v>
      </c>
      <c r="BB16" s="44">
        <v>0</v>
      </c>
      <c r="BC16" s="44">
        <v>0</v>
      </c>
      <c r="BD16" s="88">
        <v>3496473.4</v>
      </c>
      <c r="BE16" s="44">
        <v>1748236.7</v>
      </c>
      <c r="BF16" s="44">
        <v>1748236.8</v>
      </c>
      <c r="BG16" s="109">
        <v>0</v>
      </c>
      <c r="BH16" s="109">
        <v>0</v>
      </c>
      <c r="BI16" s="109">
        <v>0</v>
      </c>
      <c r="BJ16" s="112">
        <v>5229.3</v>
      </c>
      <c r="BK16" s="111">
        <v>2457.7</v>
      </c>
      <c r="BL16" s="44">
        <v>2457.7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17000</v>
      </c>
      <c r="BU16" s="42">
        <f t="shared" si="53"/>
        <v>15644.4</v>
      </c>
      <c r="BV16" s="42">
        <f t="shared" si="22"/>
        <v>92.0258823529412</v>
      </c>
      <c r="BW16" s="44">
        <f t="shared" si="23"/>
        <v>28.4443636363636</v>
      </c>
      <c r="BX16" s="88">
        <v>45000</v>
      </c>
      <c r="BY16" s="82">
        <v>12000</v>
      </c>
      <c r="BZ16" s="42">
        <v>8204.9</v>
      </c>
      <c r="CA16" s="44">
        <v>0</v>
      </c>
      <c r="CB16" s="44">
        <v>0</v>
      </c>
      <c r="CC16" s="42">
        <v>49.1</v>
      </c>
      <c r="CD16" s="44">
        <v>0</v>
      </c>
      <c r="CE16" s="44">
        <v>0</v>
      </c>
      <c r="CF16" s="44">
        <v>0</v>
      </c>
      <c r="CG16" s="88">
        <v>10000</v>
      </c>
      <c r="CH16" s="82">
        <v>5000</v>
      </c>
      <c r="CI16" s="44">
        <v>7390.4</v>
      </c>
      <c r="CJ16" s="44">
        <v>0</v>
      </c>
      <c r="CK16" s="44">
        <v>0</v>
      </c>
      <c r="CL16" s="44">
        <v>0</v>
      </c>
      <c r="CM16" s="88">
        <v>0</v>
      </c>
      <c r="CN16" s="44">
        <v>0</v>
      </c>
      <c r="CO16" s="44">
        <v>0</v>
      </c>
      <c r="CP16" s="88">
        <v>32000</v>
      </c>
      <c r="CQ16" s="82">
        <v>10000</v>
      </c>
      <c r="CR16" s="44">
        <v>14819.3</v>
      </c>
      <c r="CS16" s="88">
        <v>132000</v>
      </c>
      <c r="CT16" s="82">
        <v>59000</v>
      </c>
      <c r="CU16" s="44">
        <v>67114.6</v>
      </c>
      <c r="CV16" s="44">
        <v>35000</v>
      </c>
      <c r="CW16" s="44">
        <v>15000</v>
      </c>
      <c r="CX16" s="44">
        <v>17768.2</v>
      </c>
      <c r="CY16" s="88">
        <v>10000</v>
      </c>
      <c r="CZ16" s="82">
        <v>5000</v>
      </c>
      <c r="DA16" s="44">
        <v>4161.5</v>
      </c>
      <c r="DB16" s="44">
        <v>0</v>
      </c>
      <c r="DC16" s="44">
        <v>0</v>
      </c>
      <c r="DD16" s="44">
        <v>17828.1</v>
      </c>
      <c r="DE16" s="44">
        <v>0</v>
      </c>
      <c r="DF16" s="44">
        <v>0</v>
      </c>
      <c r="DG16" s="44">
        <v>0</v>
      </c>
      <c r="DH16" s="88">
        <v>41986.8</v>
      </c>
      <c r="DI16" s="44">
        <v>23858.8</v>
      </c>
      <c r="DJ16" s="42">
        <v>28889.1</v>
      </c>
      <c r="DK16" s="42"/>
      <c r="DL16" s="42">
        <f t="shared" si="24"/>
        <v>4613689.5</v>
      </c>
      <c r="DM16" s="42">
        <f t="shared" si="25"/>
        <v>2156553.2</v>
      </c>
      <c r="DN16" s="42">
        <f t="shared" si="26"/>
        <v>2184775.3</v>
      </c>
      <c r="DO16" s="44">
        <v>0</v>
      </c>
      <c r="DP16" s="44">
        <v>0</v>
      </c>
      <c r="DQ16" s="44">
        <v>0</v>
      </c>
      <c r="DR16" s="88">
        <v>23118.6</v>
      </c>
      <c r="DS16" s="44">
        <v>23118.6</v>
      </c>
      <c r="DT16" s="44">
        <v>28281.5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423.3</v>
      </c>
      <c r="ED16" s="88">
        <v>0</v>
      </c>
      <c r="EE16" s="163">
        <v>0</v>
      </c>
      <c r="EF16" s="42">
        <v>0</v>
      </c>
      <c r="EG16" s="42"/>
      <c r="EH16" s="42">
        <f t="shared" si="27"/>
        <v>23118.6</v>
      </c>
      <c r="EI16" s="42">
        <f t="shared" si="28"/>
        <v>23118.6</v>
      </c>
      <c r="EJ16" s="42">
        <f t="shared" si="29"/>
        <v>28704.8</v>
      </c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  <c r="HT16" s="177"/>
      <c r="HU16" s="177"/>
      <c r="HV16" s="177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460502.9</v>
      </c>
      <c r="G17" s="42">
        <f t="shared" si="54"/>
        <v>538684</v>
      </c>
      <c r="H17" s="42">
        <f t="shared" si="1"/>
        <v>116.977330653075</v>
      </c>
      <c r="I17" s="42">
        <f t="shared" si="2"/>
        <v>54.2478146403763</v>
      </c>
      <c r="J17" s="42">
        <f t="shared" ref="J17:L17" si="55">T17+Y17+AI17+AN17+AS17+AX17+BP17+BX17+CA17+CD17+CG17+CJ17+CP17+CS17+CY17+DB17+DH17+AD17</f>
        <v>237000</v>
      </c>
      <c r="K17" s="42">
        <f t="shared" si="55"/>
        <v>82500</v>
      </c>
      <c r="L17" s="42">
        <f t="shared" si="55"/>
        <v>139623.1</v>
      </c>
      <c r="M17" s="42">
        <f t="shared" si="4"/>
        <v>169.240121212121</v>
      </c>
      <c r="N17" s="42">
        <f t="shared" si="5"/>
        <v>58.9127004219409</v>
      </c>
      <c r="O17" s="42">
        <f t="shared" ref="O17:Q17" si="56">T17+Y17+AD17</f>
        <v>108000</v>
      </c>
      <c r="P17" s="42">
        <f t="shared" si="56"/>
        <v>25000</v>
      </c>
      <c r="Q17" s="42">
        <f t="shared" si="56"/>
        <v>45413.7</v>
      </c>
      <c r="R17" s="42">
        <f t="shared" si="7"/>
        <v>181.6548</v>
      </c>
      <c r="S17" s="44">
        <f t="shared" si="8"/>
        <v>42.0497222222222</v>
      </c>
      <c r="T17" s="81">
        <v>1000</v>
      </c>
      <c r="U17" s="82">
        <v>1000</v>
      </c>
      <c r="V17" s="42">
        <v>2401.9</v>
      </c>
      <c r="W17" s="42">
        <f t="shared" si="9"/>
        <v>240.19</v>
      </c>
      <c r="X17" s="44">
        <f t="shared" si="10"/>
        <v>240.19</v>
      </c>
      <c r="Y17" s="88">
        <v>22000</v>
      </c>
      <c r="Z17" s="40">
        <v>2000</v>
      </c>
      <c r="AA17" s="93">
        <v>5914.5</v>
      </c>
      <c r="AB17" s="42">
        <f t="shared" si="11"/>
        <v>295.725</v>
      </c>
      <c r="AC17" s="44">
        <f t="shared" si="12"/>
        <v>26.8840909090909</v>
      </c>
      <c r="AD17" s="88">
        <v>85000</v>
      </c>
      <c r="AE17" s="44">
        <v>22000</v>
      </c>
      <c r="AF17" s="44">
        <v>37097.3</v>
      </c>
      <c r="AG17" s="42">
        <f t="shared" si="13"/>
        <v>168.624090909091</v>
      </c>
      <c r="AH17" s="44">
        <f t="shared" si="14"/>
        <v>43.6438823529412</v>
      </c>
      <c r="AI17" s="88">
        <v>80000</v>
      </c>
      <c r="AJ17" s="82">
        <v>40000</v>
      </c>
      <c r="AK17" s="42">
        <v>33632.7</v>
      </c>
      <c r="AL17" s="42">
        <f t="shared" si="15"/>
        <v>84.08175</v>
      </c>
      <c r="AM17" s="44">
        <f t="shared" si="16"/>
        <v>42.040875</v>
      </c>
      <c r="AN17" s="82">
        <v>3000</v>
      </c>
      <c r="AO17" s="82">
        <v>2000</v>
      </c>
      <c r="AP17" s="42">
        <v>1366.5</v>
      </c>
      <c r="AQ17" s="42">
        <f t="shared" si="17"/>
        <v>68.325</v>
      </c>
      <c r="AR17" s="44">
        <f t="shared" si="18"/>
        <v>45.55</v>
      </c>
      <c r="AS17" s="94">
        <v>2500</v>
      </c>
      <c r="AT17" s="94">
        <v>1500</v>
      </c>
      <c r="AU17" s="42">
        <v>1978</v>
      </c>
      <c r="AV17" s="42">
        <f t="shared" si="19"/>
        <v>131.866666666667</v>
      </c>
      <c r="AW17" s="44">
        <f t="shared" si="20"/>
        <v>79.12</v>
      </c>
      <c r="AX17" s="82">
        <v>0</v>
      </c>
      <c r="AY17" s="82">
        <v>0</v>
      </c>
      <c r="AZ17" s="44">
        <v>0</v>
      </c>
      <c r="BA17" s="44">
        <v>0</v>
      </c>
      <c r="BB17" s="44">
        <v>0</v>
      </c>
      <c r="BC17" s="44">
        <v>0</v>
      </c>
      <c r="BD17" s="88">
        <v>754505.9</v>
      </c>
      <c r="BE17" s="44">
        <v>377252.9</v>
      </c>
      <c r="BF17" s="44">
        <v>377551.2</v>
      </c>
      <c r="BG17" s="109">
        <v>0</v>
      </c>
      <c r="BH17" s="109">
        <v>0</v>
      </c>
      <c r="BI17" s="109">
        <v>0</v>
      </c>
      <c r="BJ17" s="112">
        <v>1500</v>
      </c>
      <c r="BK17" s="111">
        <v>750</v>
      </c>
      <c r="BL17" s="44">
        <v>511.8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3000</v>
      </c>
      <c r="BU17" s="42">
        <f t="shared" si="57"/>
        <v>2879.6</v>
      </c>
      <c r="BV17" s="42">
        <f t="shared" si="22"/>
        <v>95.9866666666667</v>
      </c>
      <c r="BW17" s="44">
        <f t="shared" si="23"/>
        <v>22.1507692307692</v>
      </c>
      <c r="BX17" s="88">
        <v>12000</v>
      </c>
      <c r="BY17" s="82">
        <v>3000</v>
      </c>
      <c r="BZ17" s="42">
        <v>2879.6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2">
        <v>0</v>
      </c>
      <c r="CI17" s="44">
        <v>0</v>
      </c>
      <c r="CJ17" s="44">
        <v>0</v>
      </c>
      <c r="CK17" s="44">
        <v>0</v>
      </c>
      <c r="CL17" s="44">
        <v>0</v>
      </c>
      <c r="CM17" s="88">
        <v>0</v>
      </c>
      <c r="CN17" s="44">
        <v>0</v>
      </c>
      <c r="CO17" s="44">
        <v>0</v>
      </c>
      <c r="CP17" s="88"/>
      <c r="CQ17" s="82">
        <v>0</v>
      </c>
      <c r="CR17" s="44">
        <v>4385.5</v>
      </c>
      <c r="CS17" s="88">
        <v>22500</v>
      </c>
      <c r="CT17" s="82">
        <v>8000</v>
      </c>
      <c r="CU17" s="44">
        <v>8651.7</v>
      </c>
      <c r="CV17" s="44">
        <v>4000</v>
      </c>
      <c r="CW17" s="44">
        <v>800</v>
      </c>
      <c r="CX17" s="44">
        <v>407.1</v>
      </c>
      <c r="CY17" s="88">
        <v>8000</v>
      </c>
      <c r="CZ17" s="82">
        <v>3000</v>
      </c>
      <c r="DA17" s="44">
        <v>10606.5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6">
        <v>30708.9</v>
      </c>
      <c r="DK17" s="42"/>
      <c r="DL17" s="42">
        <f t="shared" si="24"/>
        <v>993005.9</v>
      </c>
      <c r="DM17" s="42">
        <f t="shared" si="25"/>
        <v>460502.9</v>
      </c>
      <c r="DN17" s="42">
        <f t="shared" si="26"/>
        <v>517686.1</v>
      </c>
      <c r="DO17" s="44">
        <v>0</v>
      </c>
      <c r="DP17" s="44">
        <v>0</v>
      </c>
      <c r="DQ17" s="44">
        <v>0</v>
      </c>
      <c r="DR17" s="88">
        <v>0</v>
      </c>
      <c r="DS17" s="44">
        <v>0</v>
      </c>
      <c r="DT17" s="44">
        <v>20997.9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20997.9</v>
      </c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="1" customFormat="1" ht="18" spans="1:256">
      <c r="A18" s="37"/>
      <c r="B18" s="47" t="s">
        <v>68</v>
      </c>
      <c r="C18" s="48">
        <f t="shared" ref="C18:G18" si="58">SUM(C10:C17)</f>
        <v>3425729.3</v>
      </c>
      <c r="D18" s="48">
        <f t="shared" si="58"/>
        <v>68323.4</v>
      </c>
      <c r="E18" s="48">
        <f t="shared" si="58"/>
        <v>17864940.478</v>
      </c>
      <c r="F18" s="48">
        <f t="shared" si="58"/>
        <v>9008347.25</v>
      </c>
      <c r="G18" s="48">
        <f t="shared" si="58"/>
        <v>8472690.367</v>
      </c>
      <c r="H18" s="42">
        <f t="shared" si="1"/>
        <v>94.0537718170222</v>
      </c>
      <c r="I18" s="42">
        <f t="shared" si="2"/>
        <v>47.4263565413711</v>
      </c>
      <c r="J18" s="48">
        <f t="shared" ref="J18:L18" si="59">SUM(J10:J17)</f>
        <v>5554703.1</v>
      </c>
      <c r="K18" s="48">
        <f t="shared" si="59"/>
        <v>2364171.4</v>
      </c>
      <c r="L18" s="48">
        <f t="shared" si="59"/>
        <v>2524922.864</v>
      </c>
      <c r="M18" s="42">
        <f t="shared" si="4"/>
        <v>106.799484335188</v>
      </c>
      <c r="N18" s="42">
        <f t="shared" si="5"/>
        <v>45.4555863480804</v>
      </c>
      <c r="O18" s="48">
        <f t="shared" ref="O18:Q18" si="60">SUM(O10:O17)</f>
        <v>1387738.9</v>
      </c>
      <c r="P18" s="48">
        <f t="shared" si="60"/>
        <v>478588.5</v>
      </c>
      <c r="Q18" s="48">
        <f t="shared" si="60"/>
        <v>430137.423</v>
      </c>
      <c r="R18" s="42">
        <f t="shared" si="7"/>
        <v>89.8762554887967</v>
      </c>
      <c r="S18" s="44">
        <f t="shared" si="8"/>
        <v>30.9955585304988</v>
      </c>
      <c r="T18" s="48">
        <f t="shared" ref="T18:V18" si="61">SUM(T10:T17)</f>
        <v>33096.9</v>
      </c>
      <c r="U18" s="48">
        <f t="shared" si="61"/>
        <v>17368.4</v>
      </c>
      <c r="V18" s="48">
        <f t="shared" si="61"/>
        <v>15975.188</v>
      </c>
      <c r="W18" s="42">
        <f t="shared" si="9"/>
        <v>91.9784666405656</v>
      </c>
      <c r="X18" s="44">
        <f t="shared" si="10"/>
        <v>48.2679284162565</v>
      </c>
      <c r="Y18" s="48">
        <f t="shared" ref="Y18:AA18" si="62">SUM(Y10:Y17)</f>
        <v>93293</v>
      </c>
      <c r="Z18" s="48">
        <f t="shared" si="62"/>
        <v>42077.2</v>
      </c>
      <c r="AA18" s="48">
        <f t="shared" si="62"/>
        <v>82936.992</v>
      </c>
      <c r="AB18" s="42">
        <f t="shared" si="11"/>
        <v>197.106727633968</v>
      </c>
      <c r="AC18" s="44">
        <f t="shared" si="12"/>
        <v>88.8994801324858</v>
      </c>
      <c r="AD18" s="48">
        <f t="shared" ref="AD18:AF18" si="63">SUM(AD10:AD17)</f>
        <v>1261349</v>
      </c>
      <c r="AE18" s="48">
        <f t="shared" si="63"/>
        <v>419142.9</v>
      </c>
      <c r="AF18" s="48">
        <f t="shared" si="63"/>
        <v>331225.243</v>
      </c>
      <c r="AG18" s="42">
        <f t="shared" si="13"/>
        <v>79.0244193567397</v>
      </c>
      <c r="AH18" s="44">
        <f t="shared" si="14"/>
        <v>26.259603250171</v>
      </c>
      <c r="AI18" s="48">
        <f t="shared" ref="AI18:AK18" si="64">SUM(AI10:AI17)</f>
        <v>2163933.7</v>
      </c>
      <c r="AJ18" s="48">
        <f t="shared" si="64"/>
        <v>952990.1</v>
      </c>
      <c r="AK18" s="48">
        <f t="shared" si="64"/>
        <v>854296.692</v>
      </c>
      <c r="AL18" s="42">
        <f t="shared" si="15"/>
        <v>89.64381602705</v>
      </c>
      <c r="AM18" s="44">
        <f t="shared" si="16"/>
        <v>39.4788755311681</v>
      </c>
      <c r="AN18" s="48">
        <f t="shared" ref="AN18:AP18" si="65">SUM(AN10:AN17)</f>
        <v>279548.8</v>
      </c>
      <c r="AO18" s="48">
        <f t="shared" si="65"/>
        <v>167209.4</v>
      </c>
      <c r="AP18" s="48">
        <f t="shared" si="65"/>
        <v>275820.784</v>
      </c>
      <c r="AQ18" s="42">
        <f t="shared" si="17"/>
        <v>164.955309928748</v>
      </c>
      <c r="AR18" s="44">
        <f t="shared" si="18"/>
        <v>98.6664167401184</v>
      </c>
      <c r="AS18" s="48">
        <f t="shared" ref="AS18:AU18" si="66">SUM(AS10:AS17)</f>
        <v>91627.8</v>
      </c>
      <c r="AT18" s="48">
        <f t="shared" si="66"/>
        <v>41651</v>
      </c>
      <c r="AU18" s="48">
        <f t="shared" si="66"/>
        <v>40994.5</v>
      </c>
      <c r="AV18" s="42">
        <f t="shared" si="19"/>
        <v>98.4238073515642</v>
      </c>
      <c r="AW18" s="44">
        <f t="shared" si="20"/>
        <v>44.7402425901309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10573293.378</v>
      </c>
      <c r="BE18" s="48">
        <f t="shared" si="67"/>
        <v>5286646.65</v>
      </c>
      <c r="BF18" s="48">
        <f t="shared" si="67"/>
        <v>5360222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17623.6</v>
      </c>
      <c r="BK18" s="48">
        <f t="shared" si="67"/>
        <v>8174.6</v>
      </c>
      <c r="BL18" s="48">
        <f t="shared" si="67"/>
        <v>8396.6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200839.9</v>
      </c>
      <c r="BT18" s="48">
        <f t="shared" si="67"/>
        <v>80660.6</v>
      </c>
      <c r="BU18" s="48">
        <f t="shared" si="67"/>
        <v>80720.164</v>
      </c>
      <c r="BV18" s="42">
        <f t="shared" si="22"/>
        <v>100.073845223071</v>
      </c>
      <c r="BW18" s="44">
        <f t="shared" si="23"/>
        <v>40.1912986413556</v>
      </c>
      <c r="BX18" s="48">
        <f t="shared" ref="BX18:EI18" si="68">SUM(BX10:BX17)</f>
        <v>162549.2</v>
      </c>
      <c r="BY18" s="48">
        <f t="shared" si="68"/>
        <v>62944.6</v>
      </c>
      <c r="BZ18" s="48">
        <f t="shared" si="68"/>
        <v>53941.447</v>
      </c>
      <c r="CA18" s="48">
        <f t="shared" si="68"/>
        <v>0</v>
      </c>
      <c r="CB18" s="48">
        <f t="shared" si="68"/>
        <v>0</v>
      </c>
      <c r="CC18" s="48">
        <f t="shared" si="68"/>
        <v>2795.417</v>
      </c>
      <c r="CD18" s="48">
        <f t="shared" si="68"/>
        <v>0</v>
      </c>
      <c r="CE18" s="48">
        <f t="shared" si="68"/>
        <v>0</v>
      </c>
      <c r="CF18" s="48">
        <f t="shared" si="68"/>
        <v>1</v>
      </c>
      <c r="CG18" s="48">
        <f t="shared" si="68"/>
        <v>38290.7</v>
      </c>
      <c r="CH18" s="48">
        <f t="shared" si="68"/>
        <v>17716</v>
      </c>
      <c r="CI18" s="48">
        <f t="shared" si="68"/>
        <v>23982.3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5397.3</v>
      </c>
      <c r="CO18" s="48">
        <f t="shared" si="68"/>
        <v>4797.6</v>
      </c>
      <c r="CP18" s="48">
        <f t="shared" si="68"/>
        <v>33521.5</v>
      </c>
      <c r="CQ18" s="48">
        <f t="shared" si="68"/>
        <v>10780</v>
      </c>
      <c r="CR18" s="48">
        <f t="shared" si="68"/>
        <v>22609</v>
      </c>
      <c r="CS18" s="48">
        <f t="shared" si="68"/>
        <v>1176444.3</v>
      </c>
      <c r="CT18" s="48">
        <f t="shared" si="68"/>
        <v>516378.3</v>
      </c>
      <c r="CU18" s="48">
        <f t="shared" si="68"/>
        <v>507677.541</v>
      </c>
      <c r="CV18" s="48">
        <f t="shared" si="68"/>
        <v>493374.6</v>
      </c>
      <c r="CW18" s="48">
        <f t="shared" si="68"/>
        <v>206027.8</v>
      </c>
      <c r="CX18" s="48">
        <f t="shared" si="68"/>
        <v>182788.42</v>
      </c>
      <c r="CY18" s="48">
        <f t="shared" si="68"/>
        <v>149700</v>
      </c>
      <c r="CZ18" s="48">
        <f t="shared" si="68"/>
        <v>74550</v>
      </c>
      <c r="DA18" s="48">
        <f t="shared" si="68"/>
        <v>129047.987</v>
      </c>
      <c r="DB18" s="48">
        <f t="shared" si="68"/>
        <v>2500</v>
      </c>
      <c r="DC18" s="48">
        <f t="shared" si="68"/>
        <v>1150</v>
      </c>
      <c r="DD18" s="48">
        <f t="shared" si="68"/>
        <v>20374.5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68848.2</v>
      </c>
      <c r="DI18" s="48">
        <f t="shared" si="68"/>
        <v>40213.5</v>
      </c>
      <c r="DJ18" s="48">
        <f t="shared" si="68"/>
        <v>163244.273</v>
      </c>
      <c r="DK18" s="48">
        <f t="shared" si="68"/>
        <v>0</v>
      </c>
      <c r="DL18" s="48">
        <f t="shared" si="68"/>
        <v>16157614.078</v>
      </c>
      <c r="DM18" s="48">
        <f t="shared" si="68"/>
        <v>7664389.95</v>
      </c>
      <c r="DN18" s="48">
        <f t="shared" si="68"/>
        <v>7898339.064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1707326.4</v>
      </c>
      <c r="DS18" s="48">
        <f t="shared" si="68"/>
        <v>1343957.3</v>
      </c>
      <c r="DT18" s="48">
        <f t="shared" si="68"/>
        <v>573320.003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0</v>
      </c>
      <c r="DY18" s="48">
        <f t="shared" si="68"/>
        <v>0</v>
      </c>
      <c r="DZ18" s="48">
        <f t="shared" si="68"/>
        <v>608</v>
      </c>
      <c r="EA18" s="48">
        <f t="shared" si="68"/>
        <v>0</v>
      </c>
      <c r="EB18" s="48">
        <f t="shared" si="68"/>
        <v>0</v>
      </c>
      <c r="EC18" s="48">
        <f t="shared" si="68"/>
        <v>423.3</v>
      </c>
      <c r="ED18" s="48">
        <f t="shared" si="68"/>
        <v>1087840.8</v>
      </c>
      <c r="EE18" s="48">
        <f t="shared" si="68"/>
        <v>570661.4</v>
      </c>
      <c r="EF18" s="48">
        <f t="shared" si="68"/>
        <v>298000</v>
      </c>
      <c r="EG18" s="48">
        <f t="shared" si="68"/>
        <v>0</v>
      </c>
      <c r="EH18" s="48">
        <f t="shared" si="68"/>
        <v>2795167.2</v>
      </c>
      <c r="EI18" s="48">
        <f t="shared" si="68"/>
        <v>1914618.7</v>
      </c>
      <c r="EJ18" s="48">
        <f>SUM(EJ10:EJ17)</f>
        <v>872351.303</v>
      </c>
      <c r="EK18" s="178"/>
      <c r="EL18" s="177"/>
      <c r="EM18" s="177"/>
      <c r="EN18" s="177"/>
      <c r="EO18" s="177"/>
      <c r="EP18" s="177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spans="2:230">
      <c r="B20" s="3"/>
      <c r="F20" s="4"/>
      <c r="BD20" s="104"/>
      <c r="BE20" s="104"/>
      <c r="BF20" s="10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</row>
    <row r="21" s="1" customFormat="1" spans="2:230">
      <c r="B21" s="3"/>
      <c r="F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C23" s="51"/>
      <c r="D23" s="52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C24" s="51"/>
      <c r="D24" s="5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AA13" name="Range4_3_1_1_2_1_1_2_1_1_1_1_1_1_1_1_1_1_1_1_1_1_1_1_1_1_1_1_1_1_1_1_1_1"/>
    <protectedRange sqref="CK13:CL13" name="Range6_1_1_1_1_1_1_1_1_1_1_1_1_1_1_1_1"/>
    <protectedRange sqref="DJ15:DK15 DA15" name="Range5_12_1_1_1_1_1_1_1_1_1_1_1_1_1_1"/>
    <protectedRange sqref="V10 V14:V16 V12" name="Range4_1_1_1_1_1_1_1_1_1_1_1_2_1_1_1_1"/>
    <protectedRange sqref="BV15:BW15 BP15" name="Range5_12_1_1_1_1_1_1_1_1_1_1_1_1_1_1_2_1"/>
    <protectedRange sqref="BZ10" name="Range5_1_1_1_2_1_1_1_1_1_1_1_1_1_1_1_1_1_1_1_1_1_1_1_1_1_1_1_1_1_1_3"/>
    <protectedRange sqref="BZ13" name="Range5_1_1_1_2_1_1_2_1_1_1_1_1_1_1_1_1_1_1_1_1_1_1_1_1_1_1_1_1_1_1_1"/>
    <protectedRange sqref="BV13" name="Range5_9_1_1_1_1_1_1_1_1_1_1_1_1_2_1"/>
    <protectedRange sqref="AB13 AG13" name="Range4_1_1_1_2_1_1_1_1_1_1_1_1_1_1_2_1_1_1_1_1_1_1_1_1_1_2_1_1_1_1_4_1"/>
    <protectedRange sqref="AA10:AB10 AG10:AG12 AG14:AG18 AB11:AB12 AB14:AB18" name="Range4_1_1_1_2_1_1_1_1_1_1_1_1_1_1_2_1_1_1_1_1_1_1_1_1_1_2_1_1_1_1"/>
    <protectedRange sqref="AX10" name="Range5_1_1_1_2_1_1_1_1_1_1_1_1_1_1_1_1_1_1_1_1_1_1_1_1_1_1_1_1_1_1_1"/>
    <protectedRange sqref="AX10" name="Range5_1_1_1_2_1_1_1_1_1_1_1_1_1_1_1_1_1_1_1_1_1_1_1_1_1_1_1_1_1_2_1"/>
    <protectedRange sqref="AK12 AK14:AK16" name="Range4_2_1_1_2_1_1_2_1_1_1_1_1_1_1_1_1_1_1_1_1_1_1_1_1_2_1_1_1_1_2"/>
    <protectedRange sqref="AP10:AQ10 AQ11:AQ12 AQ14:AQ18" name="Range4_3_1_1_2_1_1_1_1_1_1_1_1_1_1_2_1_1_1_1_1_1_1_1_1_1_2_1_1_1_1_3"/>
    <protectedRange sqref="DJ15:DK15 DA15" name="Range5_12_1_1_1_1_1_1_1_1_1_1_1_1_1_1_3"/>
    <protectedRange sqref="DJ13" name="Range5_9_1_1_1_1_1_1_1_1_1_1_1_1"/>
    <protectedRange sqref="R13" name="Range4_1_1_1_2_1_1_2_1_1_1_1_1_1_1_1_1_1_1_1_1_1_1_1_1_1_1_1_1_1_1_2_1"/>
    <protectedRange sqref="AV13" name="Range4_4_1_1_2_1_1_1_1_1_1_1_1_1_1_2_1_1_1_1_1_1_1_1_1_1_2_1_1_1_1_1_1"/>
    <protectedRange sqref="AL13" name="Range4_2_1_1_2_1_1_1_1_1_1_1_1_1_1_2_1_1_1_1_1_1_1_1_1_1_2_1_1_1_1_2"/>
    <protectedRange sqref="CC13" name="Range5_2_1_1_2_1_1_2_1_1_1_1_1_1_1_1_1_1_1_1_1_1_1_1_1_1_1_1_1_1_1_1"/>
    <protectedRange sqref="AA10:AB10 AG10:AG12 AG14:AG18 AB11:AB12 AB14:AB18" name="Range4_1_1_1_2_1_1_1_1_1_1_1_1_1_1_2_1_1_1_1_1_1_1_1_1_1_2_1_1_1_1_5"/>
    <protectedRange sqref="R10" name="Range4_1_1_1_2_1_1_1_1_1_1_1_1_1_1_2_1_1_1_1_1_1_1_1_1_1_2_1_1_1_1_1_3"/>
    <protectedRange sqref="AX10" name="Range5_1_1_1_2_1_1_1_1_1_1_1_1_1_1_1_1_1_1_1_1_1_1_1_1_1_1_1_1_1_1_1_1"/>
    <protectedRange sqref="AA12 AA14:AA16" name="Range4_3_1_1_2_1_1_2_1_1_1_1_1_1_1_1_1_1_1_1_1_1_1_1_1_2_1_1_1_1_1"/>
    <protectedRange sqref="AX10" name="Range5_1_1_1_2_1_1_1_1_1_1_1_1_1_1_1_1_1_1_1_1_1_1_1_1_1_1_1_1_1_2"/>
    <protectedRange sqref="O10 O14:O16 O12" name="Range4_1_1_1_1_1_1_1_1_1_1_1_2_1_1_1_1_2_1"/>
    <protectedRange sqref="AK12 AK14:AK16" name="Range4_2_1_1_2_1_1_2_1_1_1_1_1_1_1_1_1_1_1_1_1_1_1_1_1_2_1_1_1_1_1"/>
    <protectedRange sqref="BZ15:BZ16 CC12 CC14:CC16" name="Range5_2_1_1_2_1_1_2_1_1_1_1_1_1_1_1_1_1_1_1_1_1_1_1_1_2_1_1_1_1"/>
    <protectedRange sqref="AP10:AQ10 AQ11:AQ12 AQ14:AQ18" name="Range4_3_1_1_2_1_1_1_1_1_1_1_1_1_1_2_1_1_1_1_1_1_1_1_1_1_2_1_1_1_1_1"/>
    <protectedRange sqref="DJ10:DK10" name="Range5_3_1_1_1_1_1_1_1_1_1_1_1_1_1"/>
    <protectedRange sqref="DJ15:DK15 DA15" name="Range5_12_1_1_1_1_1_1_1_1_1_1_1_1_1_1_1"/>
    <protectedRange sqref="AF10" name="Range4_1_1_1_2_1_1_1_1_1_1_1_1_1_1_1_1_1_1_2"/>
    <protectedRange sqref="AB13 AG13" name="Range4_1_1_1_2_1_1_1_1_1_1_1_1_1_1_2_1_1_1_1_1_1_1_1_1_1_2_1_1_1_1_3_1_2"/>
    <protectedRange sqref="O13" name="Range4_1_1_1_1_1_1_1_1_1_1_1_1_1_1_1_1_1_1_1"/>
    <protectedRange sqref="EF13:EG13" name="Range6_1_1_1_1_1_1_1_1_1_1_1_1_1_1_1"/>
    <protectedRange sqref="AK13" name="Range4_2_1_1_2_1_1_2_1_1_1_1_1_1_1_1_1_1_1_1_1_1_1_1_1_1_1_1_1_1_1"/>
    <protectedRange sqref="DJ13" name="Range5_9_1_1_1_1_1_1_1_1_1_1_1_2"/>
    <protectedRange sqref="AQ13" name="Range4_3_1_1_2_1_1_1_1_1_1_1_1_1_1_2_1_1_1_1_1_1_1_1_1_1_2_1_1_1_1_1_1"/>
    <protectedRange sqref="AP13" name="Range4_3_1_1_2_1_1_2_1_1_1_1_1_1_1_1_1_1_1_1_1_1_1_1_1_1_1_1_1_1_1_1_2"/>
    <protectedRange sqref="DK13" name="Range5_9_1_1_1_1_1_1_1_1_1_1_1_1_1_1"/>
    <protectedRange sqref="AU12 AU14:AU16" name="Range4_4_1_1_2_1_1_2_1_1_1_1_1_1_1_1_1_1_1_1_1_1_1_1_1_2_1_1_1_1"/>
    <protectedRange sqref="BZ10" name="Range5_1_1_1_2_1_1_1_1_1_1_1_1_1_1_1_1_1_1_1_1_1_1_1_1_1_1_1_1_1"/>
    <protectedRange sqref="V10 V12 V14:V15" name="Range4_1_1_1_1_1_1_1_1_1_1_1_2_1_1_1_1_1"/>
    <protectedRange sqref="BV12:BW12" name="Range5_8_1_1_1_1_1_1_1_1_1_1_1_1_1_1_1_1"/>
    <protectedRange sqref="R10" name="Range4_1_1_1_2_1_1_1_1_1_1_1_1_1_1_2_1_1_1_1_1_1_1_1_1_1_2_1_1_1_1_1_1_1"/>
    <protectedRange sqref="BV12:BW12" name="Range5_8_1_1_1_1_1_1_1_1_1_1_1_1_1_1_1_1_1"/>
    <protectedRange sqref="R12 R14:R15" name="Range4_1_1_1_2_1_1_2_1_1_1_1_1_1_1_1_1_1_1_1_1_1_1_1_1_2_1_1_1_1"/>
    <protectedRange sqref="AX12 AX14" name="Range5_1_1_1_2_1_1_2_1_1_1_1_1_1_1_1_1_1_1_1_1_1_1_1_1_2_1_1_1_1"/>
    <protectedRange sqref="AA10" name="Range4_3_1_1_2_1_1_1_1_1_1_1_1_1_1_2_1_1_1_1_1_1_1_1_1_1_2_1_1_1_1_2"/>
    <protectedRange sqref="BV10:BW10" name="Range5_3_1_1_1_1_1_1_1_1_1_1_1_1_1_2"/>
    <protectedRange sqref="BV15:BW15 BP15" name="Range5_12_1_1_1_1_1_1_1_1_1_1_1_1_1_1_2"/>
    <protectedRange sqref="U10" name="Range4_1_1_1_2_1_1_1_1_1_1_1_1_1_1_1_1_1_1"/>
    <protectedRange sqref="AA12 AA14:AA15" name="Range4_1_1_1_2_1_1_2_1_1_1_1_1_1_1_1_1_1_1_1_1_1_1_1_1_2_1_1_1_1_1_1"/>
    <protectedRange sqref="AP12 AP14:AP16" name="Range4_3_1_1_2_1_1_2_1_1_1_1_1_1_1_1_1_1_1_1_1_1_1_1_1_2_1_1_1_1_1_1"/>
    <protectedRange sqref="BZ14" name="Range5_1_1_1_2_1_1_2_1_1_1_1_1_1_1_1_1_1_1_1_1_1_1_1_1_2_1_1_1_1_1"/>
    <protectedRange sqref="W10:W12 W14:W18" name="Range4_5_1_2_1_1_1_1_1_1_1_1_1_1_2_1_1_1_1_1_1_1_1_1_1_2_1_1_1_1"/>
    <protectedRange sqref="AK10:AL10 AL11:AL12 AL14:AL18" name="Range4_2_1_1_2_1_1_1_1_1_1_1_1_1_1_2_1_1_1_1_1_1_1_1_1_1_2_1_1_1_1"/>
    <protectedRange sqref="AU10:AV10 AV11:AV12 AV14:AV18" name="Range4_4_1_1_2_1_1_1_1_1_1_1_1_1_1_2_1_1_1_1_1_1_1_1_1_1_2_1_1_1_1"/>
    <protectedRange sqref="CC10" name="Range5_2_1_1_2_1_1_1_1_1_1_1_1_1_1_1_1_1_1_1_1_1_1_1_1_1_1_1_1_1"/>
    <protectedRange sqref="DJ11:DK11" name="Range5_7_1_1_1_1_1_1_1_1_1_1_1_1"/>
    <protectedRange sqref="DJ14:DK14" name="Range5_11_1_1_1_1_1_1_1_1_1_1_1_1_1"/>
    <protectedRange sqref="DJ16:DK16" name="Range5_14_1_1_1_1_1_1_1_1_1_1_1_1_1"/>
    <protectedRange sqref="EF10:EG11 EF14:EG17 EG12 EE17" name="Range6_1_1_1_1_1_1_1_1_1_2_1_1_1_1"/>
    <protectedRange sqref="DJ13" name="Range5_9_1_1_1_1_1_1_1_1_1_1_1_1_2"/>
    <protectedRange sqref="AB13 AG13" name="Range4_1_1_1_2_1_1_1_1_1_1_1_1_1_1_2_1_1_1_1_1_1_1_1_1_1_2_1_1_1_1_3_1_3"/>
    <protectedRange sqref="DK13" name="Range5_9_1_1_1_1_1_1_1_1_1_1_1_1_1_1_1"/>
    <protectedRange sqref="W13" name="Range4_5_1_2_1_1_1_1_1_1_1_1_1_1_2_1_1_1_1_1_1_1_1_1_1_2_1_1_1_1_1"/>
    <protectedRange sqref="AU13" name="Range4_4_1_1_2_1_1_2_1_1_1_1_1_1_1_1_1_1_1_1_1_1_1_1_1_1_1_1_1_1_1_1_1"/>
    <protectedRange sqref="W13" name="Range4_5_1_2_1_1_1_1_1_1_1_1_1_1_2_1_1_1_1_1_1_1_1_1_1_2_1_1_1_1_2"/>
    <protectedRange sqref="AV13" name="Range4_4_1_1_2_1_1_1_1_1_1_1_1_1_1_2_1_1_1_1_1_1_1_1_1_1_2_1_1_1_1_2"/>
    <protectedRange sqref="CC13" name="Range5_2_1_1_2_1_1_2_1_1_1_1_1_1_1_1_1_1_1_1_1_1_1_1_1_1_1_1_1_1_1_1_2"/>
    <protectedRange sqref="W13" name="Range4_5_1_2_1_1_1_1_1_1_1_1_1_1_2_1_1_1_1_1_1_1_1_1_1_2_1_1_1_1_1_1"/>
    <protectedRange sqref="AL13" name="Range4_2_1_1_2_1_1_1_1_1_1_1_1_1_1_2_1_1_1_1_1_1_1_1_1_1_2_1_1_1_1_1"/>
    <protectedRange sqref="AV13" name="Range4_4_1_1_2_1_1_1_1_1_1_1_1_1_1_2_1_1_1_1_1_1_1_1_1_1_2_1_1_1_1_1_1_1"/>
    <protectedRange sqref="BZ13" name="Range5_1_1_1_2_1_1_2_1_1_1_1_1_1_1_1_1_1_1_1_1_1_1_1_1_1_1_1_1_1_1_1_1_2"/>
    <protectedRange sqref="DK13" name="Range5_9_1_1_1_1_1_1_1_1_1_1_1_1_1_1_2"/>
    <protectedRange sqref="DJ13" name="Range5_9_1_1_1_1_1_1_1_1_1_1_1_1_1_2"/>
    <protectedRange sqref="AA13" name="Range4_1_1_1_2_1_1_2_1_1_1_1_1_1_1_1_1_1_1_1_1_1_1_1_1"/>
    <protectedRange sqref="AP13" name="Range4_3_1_1_2_1_1_2_1_1_1_1_1_1_1_1_1_1_1_1_1_1_1_1_1"/>
    <protectedRange sqref="AU12 AU14:AU16" name="Range4_4_1_1_2_1_1_2_1_1_1_1_1_1_1_1_1_1_1_1_1_1_1_1_1_2_1_1_1_1_1"/>
    <protectedRange sqref="AA10:AB10 AG10:AG12 AG14:AG18 AB11:AB12 AB14:AB18" name="Range4_1_1_1_2_1_1_1_1_1_1_1_1_1_1_2_1_1_1_1_1_1_1_1_1_1_2_1_1_1_1_1"/>
    <protectedRange sqref="BZ10" name="Range5_1_1_1_2_1_1_1_1_1_1_1_1_1_1_1_1_1_1_1_1_1_1_1_1_1_1_1_1_1_1"/>
    <protectedRange sqref="DJ12:DK12" name="Range5_8_1_1_1_1_1_1_1_1_1_1_1_1_1_1"/>
    <protectedRange sqref="V10 V12 V14:V15" name="Range4_1_1_1_1_1_1_1_1_1_1_1_2_1_1_1_1_2"/>
    <protectedRange sqref="R10" name="Range4_1_1_1_2_1_1_1_1_1_1_1_1_1_1_2_1_1_1_1_1_1_1_1_1_1_2_1_1_1_1_1_1"/>
    <protectedRange sqref="BV12:BW12" name="Range5_8_1_1_1_1_1_1_1_1_1_1_1_1_1_1_1"/>
    <protectedRange sqref="AD12 AD14:AD16" name="Range4_4_1_1_2_1_1_2_1_1_1_1_1_1_1_1_1_1_1_1_1_1_1_1_1_2_1_1_1_1_1_1"/>
    <protectedRange sqref="R10" name="Range4_1_1_1_2_1_1_1_1_1_1_1_1_1_1_2_1_1_1_1_1_1_1_1_1_1_2_1_1_1_1_1_1_2"/>
    <protectedRange sqref="AX10" name="Range5_1_1_1_2_1_1_1_1_1_1_1_1_1_1_1_1_1_1_1_1_1_1_1_1_1_1_1_1_1_1_1_2"/>
    <protectedRange sqref="BV12:BW12" name="Range5_8_1_1_1_1_1_1_1_1_1_1_1_1_1_1_1_1_2"/>
    <protectedRange sqref="O10 O14:O16 O12" name="Range4_1_1_1_1_1_1_1_1_1_1_1_2_1_1_1_1_1_1"/>
    <protectedRange sqref="R12 R14:R15" name="Range4_1_1_1_2_1_1_2_1_1_1_1_1_1_1_1_1_1_1_1_1_1_1_1_1_2_1_1_1_1_1"/>
    <protectedRange sqref="AA12 AA14:AA16" name="Range4_3_1_1_2_1_1_2_1_1_1_1_1_1_1_1_1_1_1_1_1_1_1_1_1_2_1_1_1_1"/>
    <protectedRange sqref="AX12 AX14" name="Range5_1_1_1_2_1_1_2_1_1_1_1_1_1_1_1_1_1_1_1_1_1_1_1_1_2_1_1_1_1_2"/>
    <protectedRange sqref="R10" name="Range4_1_1_1_2_1_1_1_1_1_1_1_1_1_1_2_1_1_1_1_1_1_1_1_1_1_2_1_1_1_1_2"/>
    <protectedRange sqref="AA10" name="Range4_3_1_1_2_1_1_1_1_1_1_1_1_1_1_2_1_1_1_1_1_1_1_1_1_1_2_1_1_1_1_2_1"/>
    <protectedRange sqref="AX10" name="Range5_1_1_1_2_1_1_1_1_1_1_1_1_1_1_1_1_1_1_1_1_1_1_1_1_1_1_1_1_1_2_2"/>
    <protectedRange sqref="BV10:BW10" name="Range5_3_1_1_1_1_1_1_1_1_1_1_1_1_1_2_1"/>
    <protectedRange sqref="BV12:BW12" name="Range5_8_1_1_1_1_1_1_1_1_1_1_1_1_1_1_2"/>
    <protectedRange sqref="BV15:BW15 BP15" name="Range5_12_1_1_1_1_1_1_1_1_1_1_1_1_1_1_2_2"/>
    <protectedRange sqref="O10 O14:O16 O12" name="Range4_1_1_1_1_1_1_1_1_1_1_1_2_1_1_1_1_2_2"/>
    <protectedRange sqref="U10" name="Range4_1_1_1_2_1_1_1_1_1_1_1_1_1_1_1_1_1"/>
    <protectedRange sqref="AZ11" name="Range5_2_1_1_2_1_1_2_1_1_1_1_1_1_1_1_1_1_1_1_1_1_1_1_1_1"/>
    <protectedRange sqref="AA12 AA14:AA15" name="Range4_1_1_1_2_1_1_2_1_1_1_1_1_1_1_1_1_1_1_1_1_1_1_1_1_2_1_1_1_1_1_2"/>
    <protectedRange sqref="AK12 AK14:AK16" name="Range4_2_1_1_2_1_1_2_1_1_1_1_1_1_1_1_1_1_1_1_1_1_1_1_1_2_1_1_1_1"/>
    <protectedRange sqref="AP12 AP14:AP16" name="Range4_3_1_1_2_1_1_2_1_1_1_1_1_1_1_1_1_1_1_1_1_1_1_1_1_2_1_1_1_1_1_2"/>
    <protectedRange sqref="AU12 AU14:AU16" name="Range4_4_1_1_2_1_1_2_1_1_1_1_1_1_1_1_1_1_1_1_1_1_1_1_1_2_1_1_1_1_1_2"/>
    <protectedRange sqref="BZ14" name="Range5_1_1_1_2_1_1_2_1_1_1_1_1_1_1_1_1_1_1_1_1_1_1_1_1_2_1_1_1_1_1_1"/>
    <protectedRange sqref="BZ15:BZ16 CC12 CC14:CC16" name="Range5_2_1_1_2_1_1_2_1_1_1_1_1_1_1_1_1_1_1_1_1_1_1_1_1_2_1_1_1_1_1"/>
    <protectedRange sqref="W10:W12 W14:W18" name="Range4_5_1_2_1_1_1_1_1_1_1_1_1_1_2_1_1_1_1_1_1_1_1_1_1_2_1_1_1_1_3"/>
    <protectedRange sqref="AA10:AB10 AG10:AG12 AG14:AG18 AB11:AB12 AB14:AB18" name="Range4_1_1_1_2_1_1_1_1_1_1_1_1_1_1_2_1_1_1_1_1_1_1_1_1_1_2_1_1_1_1_3"/>
    <protectedRange sqref="AK10:AL10 AL11:AL12 AL14:AL18" name="Range4_2_1_1_2_1_1_1_1_1_1_1_1_1_1_2_1_1_1_1_1_1_1_1_1_1_2_1_1_1_1_3"/>
    <protectedRange sqref="AP10:AQ10 AQ11:AQ12 AQ14:AQ18" name="Range4_3_1_1_2_1_1_1_1_1_1_1_1_1_1_2_1_1_1_1_1_1_1_1_1_1_2_1_1_1_1"/>
    <protectedRange sqref="AU10:AV10 AV11:AV12 AV14:AV18" name="Range4_4_1_1_2_1_1_1_1_1_1_1_1_1_1_2_1_1_1_1_1_1_1_1_1_1_2_1_1_1_1_1"/>
    <protectedRange sqref="BZ10" name="Range5_1_1_1_2_1_1_1_1_1_1_1_1_1_1_1_1_1_1_1_1_1_1_1_1_1_1_1_1_1_1_2"/>
    <protectedRange sqref="CC10" name="Range5_2_1_1_2_1_1_1_1_1_1_1_1_1_1_1_1_1_1_1_1_1_1_1_1_1_1_1_1_1_1"/>
    <protectedRange sqref="DJ10:DK10" name="Range5_3_1_1_1_1_1_1_1_1_1_1_1_1_1_1"/>
    <protectedRange sqref="DJ11:DK11" name="Range5_7_1_1_1_1_1_1_1_1_1_1_1_1_1"/>
    <protectedRange sqref="DJ12:DK12" name="Range5_8_1_1_1_1_1_1_1_1_1_1_1_1_1_1_3"/>
    <protectedRange sqref="DJ14:DK14" name="Range5_11_1_1_1_1_1_1_1_1_1_1_1_1_1_1"/>
    <protectedRange sqref="DJ15:DK15 DA15" name="Range5_12_1_1_1_1_1_1_1_1_1_1_1_1_1_1_4"/>
    <protectedRange sqref="DJ16:DK16" name="Range5_14_1_1_1_1_1_1_1_1_1_1_1_1_1_1"/>
    <protectedRange sqref="V10 V12 V14:V15" name="Range4_1_1_1_1_1_1_1_1_1_1_1_2_1_1_1_1_1_2"/>
    <protectedRange sqref="EF10:EG11 EF14:EG17 EG12 EE17" name="Range6_1_1_1_1_1_1_1_1_1_2_1_1_1_1_1"/>
    <protectedRange sqref="AF10" name="Range4_1_1_1_2_1_1_1_1_1_1_1_1_1_1_1_1_1_1_1"/>
    <protectedRange sqref="DJ13" name="Range5_9_1_1_1_1_1_1_1_1_1_1_1_1_1"/>
    <protectedRange sqref="AB13 AG13" name="Range4_1_1_1_2_1_1_1_1_1_1_1_1_1_1_2_1_1_1_1_1_1_1_1_1_1_2_1_1_1_1_2_1"/>
    <protectedRange sqref="AB13 AG13" name="Range4_1_1_1_2_1_1_1_1_1_1_1_1_1_1_2_1_1_1_1_1_1_1_1_1_1_2_1_1_1_1_3_1"/>
    <protectedRange sqref="R13" name="Range4_1_1_1_2_1_1_2_1_1_1_1_1_1_1_1_1_1_1_1_1_1_1_1_1_1_1_1_1_1_1_2"/>
    <protectedRange sqref="DK13" name="Range5_9_1_1_1_1_1_1_1_1_1_1_1_1_1_1_1_1"/>
    <protectedRange sqref="O13" name="Range4_1_1_1_1_1_1_1_1_1_1_1_1_1_1_1_1_1_1_1_1"/>
    <protectedRange sqref="W13" name="Range4_5_1_2_1_1_1_1_1_1_1_1_1_1_2_1_1_1_1_1_1_1_1_1_1_2_1_1_1_1_1_2"/>
    <protectedRange sqref="AV13" name="Range4_4_1_1_2_1_1_1_1_1_1_1_1_1_1_2_1_1_1_1_1_1_1_1_1_1_2_1_1_1_1_1_2"/>
    <protectedRange sqref="AU13" name="Range4_4_1_1_2_1_1_2_1_1_1_1_1_1_1_1_1_1_1_1_1_1_1_1_1_1_1_1_1_1_1_1_1_1"/>
    <protectedRange sqref="EF13:EG13" name="Range6_1_1_1_1_1_1_1_1_1_1_1_1_1_1_1_2"/>
    <protectedRange sqref="W13" name="Range4_5_1_2_1_1_1_1_1_1_1_1_1_1_2_1_1_1_1_1_1_1_1_1_1_2_1_1_1_1_2_1"/>
    <protectedRange sqref="AL13" name="Range4_2_1_1_2_1_1_1_1_1_1_1_1_1_1_2_1_1_1_1_1_1_1_1_1_1_2_1_1_1_1_2_1"/>
    <protectedRange sqref="AV13" name="Range4_4_1_1_2_1_1_1_1_1_1_1_1_1_1_2_1_1_1_1_1_1_1_1_1_1_2_1_1_1_1_2_1"/>
    <protectedRange sqref="AU13" name="Range4_4_1_1_2_1_1_2_1_1_1_1_1_1_1_1_1_1_1_1_1_1_1_1_1_1_1_1_1_1_1"/>
    <protectedRange sqref="CC13" name="Range5_2_1_1_2_1_1_2_1_1_1_1_1_1_1_1_1_1_1_1_1_1_1_1_1_1_1_1_1_1_1_1_1"/>
    <protectedRange sqref="DJ13" name="Range5_9_1_1_1_1_1_1_1_1_1_1_1"/>
    <protectedRange sqref="W13" name="Range4_5_1_2_1_1_1_1_1_1_1_1_1_1_2_1_1_1_1_1_1_1_1_1_1_2_1_1_1_1_1_1_1"/>
    <protectedRange sqref="AB13 AG13" name="Range4_1_1_1_2_1_1_1_1_1_1_1_1_1_1_2_1_1_1_1_1_1_1_1_1_1_2_1_1_1_1_1_2"/>
    <protectedRange sqref="AL13" name="Range4_2_1_1_2_1_1_1_1_1_1_1_1_1_1_2_1_1_1_1_1_1_1_1_1_1_2_1_1_1_1_1_1"/>
    <protectedRange sqref="AQ13" name="Range4_3_1_1_2_1_1_1_1_1_1_1_1_1_1_2_1_1_1_1_1_1_1_1_1_1_2_1_1_1_1_1_2"/>
    <protectedRange sqref="AV13" name="Range4_4_1_1_2_1_1_1_1_1_1_1_1_1_1_2_1_1_1_1_1_1_1_1_1_1_2_1_1_1_1_1_1_2"/>
    <protectedRange sqref="AU13" name="Range4_4_1_1_2_1_1_2_1_1_1_1_1_1_1_1_1_1_1_1_1_1_1_1_1_1_1_1_1_1_1_1"/>
    <protectedRange sqref="BZ13" name="Range5_1_1_1_2_1_1_2_1_1_1_1_1_1_1_1_1_1_1_1_1_1_1_1_1_1_1_1_1_1_1_1_1"/>
    <protectedRange sqref="CC13" name="Range5_2_1_1_2_1_1_2_1_1_1_1_1_1_1_1_1_1_1_1_1_1_1_1_1_1_1_1_1_1_1_1_1_1"/>
    <protectedRange sqref="DK13" name="Range5_9_1_1_1_1_1_1_1_1_1_1_1_1_1_1_3"/>
    <protectedRange sqref="EF13:EG13" name="Range6_1_1_1_1_1_1_1_1_1_1_1_1_1_1_1_1_1"/>
    <protectedRange sqref="DJ13" name="Range5_9_1_1_1_1_1_1_1_1_1_1_1_1_1_3"/>
    <protectedRange sqref="V13" name="Range4_1_1_1_1_1_1_1_1_1_1_1"/>
    <protectedRange sqref="AA13" name="Range4_1_1_1_2_1_1_2_1_1_1_1_1_1_1_1_1_1_1_1_1_1_1_1_1_1"/>
    <protectedRange sqref="AK13" name="Range4_2_1_1_2_1_1_2_1_1_1_1_1_1_1_1_1_1_1_1_1_1_1_1_1"/>
    <protectedRange sqref="AP13" name="Range4_3_1_1_2_1_1_2_1_1_1_1_1_1_1_1_1_1_1_1_1_1_1_1_1_1"/>
    <protectedRange sqref="BZ12" name="Range5_1_1_1_2_1_1_2_1_1_1_1_1_1_1_1_1_1_1_1_1_1_1_1_1_2_1_1"/>
  </protectedRanges>
  <mergeCells count="135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3_1_1_2_1_1_2_1_1_1_1_1_1_1_1_1_1_1_1_1_1_1_1_1_1_1_1_1_1_1_1_1_1" rangeCreator="" othersAccessPermission="edit"/>
    <arrUserId title="Range6_1_1_1_1_1_1_1_1_1_1_1_1_1_1_1_1" rangeCreator="" othersAccessPermission="edit"/>
    <arrUserId title="Range5_12_1_1_1_1_1_1_1_1_1_1_1_1_1_1" rangeCreator="" othersAccessPermission="edit"/>
    <arrUserId title="Range4_1_1_1_1_1_1_1_1_1_1_1_2_1_1_1_1" rangeCreator="" othersAccessPermission="edit"/>
    <arrUserId title="Range5_12_1_1_1_1_1_1_1_1_1_1_1_1_1_1_2_1" rangeCreator="" othersAccessPermission="edit"/>
    <arrUserId title="Range5_1_1_1_2_1_1_1_1_1_1_1_1_1_1_1_1_1_1_1_1_1_1_1_1_1_1_1_1_1_1_3" rangeCreator="" othersAccessPermission="edit"/>
    <arrUserId title="Range5_1_1_1_2_1_1_2_1_1_1_1_1_1_1_1_1_1_1_1_1_1_1_1_1_1_1_1_1_1_1_1" rangeCreator="" othersAccessPermission="edit"/>
    <arrUserId title="Range5_9_1_1_1_1_1_1_1_1_1_1_1_1_2_1" rangeCreator="" othersAccessPermission="edit"/>
    <arrUserId title="Range4_1_1_1_2_1_1_1_1_1_1_1_1_1_1_2_1_1_1_1_1_1_1_1_1_1_2_1_1_1_1_4_1" rangeCreator="" othersAccessPermission="edit"/>
    <arrUserId title="Range4_1_1_1_2_1_1_1_1_1_1_1_1_1_1_2_1_1_1_1_1_1_1_1_1_1_2_1_1_1_1" rangeCreator="" othersAccessPermission="edit"/>
    <arrUserId title="Range5_1_1_1_2_1_1_1_1_1_1_1_1_1_1_1_1_1_1_1_1_1_1_1_1_1_1_1_1_1_1_1" rangeCreator="" othersAccessPermission="edit"/>
    <arrUserId title="Range5_1_1_1_2_1_1_1_1_1_1_1_1_1_1_1_1_1_1_1_1_1_1_1_1_1_1_1_1_1_2_1" rangeCreator="" othersAccessPermission="edit"/>
    <arrUserId title="Range4_2_1_1_2_1_1_2_1_1_1_1_1_1_1_1_1_1_1_1_1_1_1_1_1_2_1_1_1_1_2" rangeCreator="" othersAccessPermission="edit"/>
    <arrUserId title="Range4_3_1_1_2_1_1_1_1_1_1_1_1_1_1_2_1_1_1_1_1_1_1_1_1_1_2_1_1_1_1_3" rangeCreator="" othersAccessPermission="edit"/>
    <arrUserId title="Range5_12_1_1_1_1_1_1_1_1_1_1_1_1_1_1_3" rangeCreator="" othersAccessPermission="edit"/>
    <arrUserId title="Range5_9_1_1_1_1_1_1_1_1_1_1_1_1" rangeCreator="" othersAccessPermission="edit"/>
    <arrUserId title="Range4_1_1_1_2_1_1_2_1_1_1_1_1_1_1_1_1_1_1_1_1_1_1_1_1_1_1_1_1_1_1_2_1" rangeCreator="" othersAccessPermission="edit"/>
    <arrUserId title="Range4_4_1_1_2_1_1_1_1_1_1_1_1_1_1_2_1_1_1_1_1_1_1_1_1_1_2_1_1_1_1_1_1" rangeCreator="" othersAccessPermission="edit"/>
    <arrUserId title="Range4_2_1_1_2_1_1_1_1_1_1_1_1_1_1_2_1_1_1_1_1_1_1_1_1_1_2_1_1_1_1_2" rangeCreator="" othersAccessPermission="edit"/>
    <arrUserId title="Range5_2_1_1_2_1_1_2_1_1_1_1_1_1_1_1_1_1_1_1_1_1_1_1_1_1_1_1_1_1_1_1" rangeCreator="" othersAccessPermission="edit"/>
    <arrUserId title="Range4_1_1_1_2_1_1_1_1_1_1_1_1_1_1_2_1_1_1_1_1_1_1_1_1_1_2_1_1_1_1_5" rangeCreator="" othersAccessPermission="edit"/>
    <arrUserId title="Range4_1_1_1_2_1_1_1_1_1_1_1_1_1_1_2_1_1_1_1_1_1_1_1_1_1_2_1_1_1_1_1_3" rangeCreator="" othersAccessPermission="edit"/>
    <arrUserId title="Range5_1_1_1_2_1_1_1_1_1_1_1_1_1_1_1_1_1_1_1_1_1_1_1_1_1_1_1_1_1_1_1_1" rangeCreator="" othersAccessPermission="edit"/>
    <arrUserId title="Range4_3_1_1_2_1_1_2_1_1_1_1_1_1_1_1_1_1_1_1_1_1_1_1_1_2_1_1_1_1_1" rangeCreator="" othersAccessPermission="edit"/>
    <arrUserId title="Range5_1_1_1_2_1_1_1_1_1_1_1_1_1_1_1_1_1_1_1_1_1_1_1_1_1_1_1_1_1_2" rangeCreator="" othersAccessPermission="edit"/>
    <arrUserId title="Range4_1_1_1_1_1_1_1_1_1_1_1_2_1_1_1_1_2_1" rangeCreator="" othersAccessPermission="edit"/>
    <arrUserId title="Range4_2_1_1_2_1_1_2_1_1_1_1_1_1_1_1_1_1_1_1_1_1_1_1_1_2_1_1_1_1_1" rangeCreator="" othersAccessPermission="edit"/>
    <arrUserId title="Range5_2_1_1_2_1_1_2_1_1_1_1_1_1_1_1_1_1_1_1_1_1_1_1_1_2_1_1_1_1" rangeCreator="" othersAccessPermission="edit"/>
    <arrUserId title="Range4_3_1_1_2_1_1_1_1_1_1_1_1_1_1_2_1_1_1_1_1_1_1_1_1_1_2_1_1_1_1_1" rangeCreator="" othersAccessPermission="edit"/>
    <arrUserId title="Range5_3_1_1_1_1_1_1_1_1_1_1_1_1_1" rangeCreator="" othersAccessPermission="edit"/>
    <arrUserId title="Range5_12_1_1_1_1_1_1_1_1_1_1_1_1_1_1_1" rangeCreator="" othersAccessPermission="edit"/>
    <arrUserId title="Range4_1_1_1_2_1_1_1_1_1_1_1_1_1_1_1_1_1_1_2" rangeCreator="" othersAccessPermission="edit"/>
    <arrUserId title="Range4_1_1_1_2_1_1_1_1_1_1_1_1_1_1_2_1_1_1_1_1_1_1_1_1_1_2_1_1_1_1_3_1_2" rangeCreator="" othersAccessPermission="edit"/>
    <arrUserId title="Range4_1_1_1_1_1_1_1_1_1_1_1_1_1_1_1_1_1_1_1" rangeCreator="" othersAccessPermission="edit"/>
    <arrUserId title="Range6_1_1_1_1_1_1_1_1_1_1_1_1_1_1_1" rangeCreator="" othersAccessPermission="edit"/>
    <arrUserId title="Range4_2_1_1_2_1_1_2_1_1_1_1_1_1_1_1_1_1_1_1_1_1_1_1_1_1_1_1_1_1_1" rangeCreator="" othersAccessPermission="edit"/>
    <arrUserId title="Range5_9_1_1_1_1_1_1_1_1_1_1_1_2" rangeCreator="" othersAccessPermission="edit"/>
    <arrUserId title="Range4_3_1_1_2_1_1_1_1_1_1_1_1_1_1_2_1_1_1_1_1_1_1_1_1_1_2_1_1_1_1_1_1" rangeCreator="" othersAccessPermission="edit"/>
    <arrUserId title="Range4_3_1_1_2_1_1_2_1_1_1_1_1_1_1_1_1_1_1_1_1_1_1_1_1_1_1_1_1_1_1_1_2" rangeCreator="" othersAccessPermission="edit"/>
    <arrUserId title="Range5_9_1_1_1_1_1_1_1_1_1_1_1_1_1_1" rangeCreator="" othersAccessPermission="edit"/>
    <arrUserId title="Range4_4_1_1_2_1_1_2_1_1_1_1_1_1_1_1_1_1_1_1_1_1_1_1_1_2_1_1_1_1" rangeCreator="" othersAccessPermission="edit"/>
    <arrUserId title="Range5_1_1_1_2_1_1_1_1_1_1_1_1_1_1_1_1_1_1_1_1_1_1_1_1_1_1_1_1_1" rangeCreator="" othersAccessPermission="edit"/>
    <arrUserId title="Range4_1_1_1_1_1_1_1_1_1_1_1_2_1_1_1_1_1" rangeCreator="" othersAccessPermission="edit"/>
    <arrUserId title="Range5_8_1_1_1_1_1_1_1_1_1_1_1_1_1_1_1_1" rangeCreator="" othersAccessPermission="edit"/>
    <arrUserId title="Range4_1_1_1_2_1_1_1_1_1_1_1_1_1_1_2_1_1_1_1_1_1_1_1_1_1_2_1_1_1_1_1_1_1" rangeCreator="" othersAccessPermission="edit"/>
    <arrUserId title="Range5_8_1_1_1_1_1_1_1_1_1_1_1_1_1_1_1_1_1" rangeCreator="" othersAccessPermission="edit"/>
    <arrUserId title="Range4_1_1_1_2_1_1_2_1_1_1_1_1_1_1_1_1_1_1_1_1_1_1_1_1_2_1_1_1_1" rangeCreator="" othersAccessPermission="edit"/>
    <arrUserId title="Range5_1_1_1_2_1_1_2_1_1_1_1_1_1_1_1_1_1_1_1_1_1_1_1_1_2_1_1_1_1" rangeCreator="" othersAccessPermission="edit"/>
    <arrUserId title="Range4_3_1_1_2_1_1_1_1_1_1_1_1_1_1_2_1_1_1_1_1_1_1_1_1_1_2_1_1_1_1_2" rangeCreator="" othersAccessPermission="edit"/>
    <arrUserId title="Range5_3_1_1_1_1_1_1_1_1_1_1_1_1_1_2" rangeCreator="" othersAccessPermission="edit"/>
    <arrUserId title="Range5_12_1_1_1_1_1_1_1_1_1_1_1_1_1_1_2" rangeCreator="" othersAccessPermission="edit"/>
    <arrUserId title="Range4_1_1_1_2_1_1_1_1_1_1_1_1_1_1_1_1_1_1" rangeCreator="" othersAccessPermission="edit"/>
    <arrUserId title="Range4_1_1_1_2_1_1_2_1_1_1_1_1_1_1_1_1_1_1_1_1_1_1_1_1_2_1_1_1_1_1_1" rangeCreator="" othersAccessPermission="edit"/>
    <arrUserId title="Range4_3_1_1_2_1_1_2_1_1_1_1_1_1_1_1_1_1_1_1_1_1_1_1_1_2_1_1_1_1_1_1" rangeCreator="" othersAccessPermission="edit"/>
    <arrUserId title="Range5_1_1_1_2_1_1_2_1_1_1_1_1_1_1_1_1_1_1_1_1_1_1_1_1_2_1_1_1_1_1" rangeCreator="" othersAccessPermission="edit"/>
    <arrUserId title="Range4_5_1_2_1_1_1_1_1_1_1_1_1_1_2_1_1_1_1_1_1_1_1_1_1_2_1_1_1_1" rangeCreator="" othersAccessPermission="edit"/>
    <arrUserId title="Range4_2_1_1_2_1_1_1_1_1_1_1_1_1_1_2_1_1_1_1_1_1_1_1_1_1_2_1_1_1_1" rangeCreator="" othersAccessPermission="edit"/>
    <arrUserId title="Range4_4_1_1_2_1_1_1_1_1_1_1_1_1_1_2_1_1_1_1_1_1_1_1_1_1_2_1_1_1_1" rangeCreator="" othersAccessPermission="edit"/>
    <arrUserId title="Range5_2_1_1_2_1_1_1_1_1_1_1_1_1_1_1_1_1_1_1_1_1_1_1_1_1_1_1_1_1" rangeCreator="" othersAccessPermission="edit"/>
    <arrUserId title="Range5_7_1_1_1_1_1_1_1_1_1_1_1_1" rangeCreator="" othersAccessPermission="edit"/>
    <arrUserId title="Range5_11_1_1_1_1_1_1_1_1_1_1_1_1_1" rangeCreator="" othersAccessPermission="edit"/>
    <arrUserId title="Range5_14_1_1_1_1_1_1_1_1_1_1_1_1_1" rangeCreator="" othersAccessPermission="edit"/>
    <arrUserId title="Range6_1_1_1_1_1_1_1_1_1_2_1_1_1_1" rangeCreator="" othersAccessPermission="edit"/>
    <arrUserId title="Range5_9_1_1_1_1_1_1_1_1_1_1_1_1_2" rangeCreator="" othersAccessPermission="edit"/>
    <arrUserId title="Range4_1_1_1_2_1_1_1_1_1_1_1_1_1_1_2_1_1_1_1_1_1_1_1_1_1_2_1_1_1_1_3_1_3" rangeCreator="" othersAccessPermission="edit"/>
    <arrUserId title="Range5_9_1_1_1_1_1_1_1_1_1_1_1_1_1_1_1" rangeCreator="" othersAccessPermission="edit"/>
    <arrUserId title="Range4_5_1_2_1_1_1_1_1_1_1_1_1_1_2_1_1_1_1_1_1_1_1_1_1_2_1_1_1_1_1" rangeCreator="" othersAccessPermission="edit"/>
    <arrUserId title="Range4_4_1_1_2_1_1_2_1_1_1_1_1_1_1_1_1_1_1_1_1_1_1_1_1_1_1_1_1_1_1_1_1" rangeCreator="" othersAccessPermission="edit"/>
    <arrUserId title="Range4_5_1_2_1_1_1_1_1_1_1_1_1_1_2_1_1_1_1_1_1_1_1_1_1_2_1_1_1_1_2" rangeCreator="" othersAccessPermission="edit"/>
    <arrUserId title="Range4_4_1_1_2_1_1_1_1_1_1_1_1_1_1_2_1_1_1_1_1_1_1_1_1_1_2_1_1_1_1_2" rangeCreator="" othersAccessPermission="edit"/>
    <arrUserId title="Range5_2_1_1_2_1_1_2_1_1_1_1_1_1_1_1_1_1_1_1_1_1_1_1_1_1_1_1_1_1_1_1_2" rangeCreator="" othersAccessPermission="edit"/>
    <arrUserId title="Range4_5_1_2_1_1_1_1_1_1_1_1_1_1_2_1_1_1_1_1_1_1_1_1_1_2_1_1_1_1_1_1" rangeCreator="" othersAccessPermission="edit"/>
    <arrUserId title="Range4_2_1_1_2_1_1_1_1_1_1_1_1_1_1_2_1_1_1_1_1_1_1_1_1_1_2_1_1_1_1_1" rangeCreator="" othersAccessPermission="edit"/>
    <arrUserId title="Range4_4_1_1_2_1_1_1_1_1_1_1_1_1_1_2_1_1_1_1_1_1_1_1_1_1_2_1_1_1_1_1_1_1" rangeCreator="" othersAccessPermission="edit"/>
    <arrUserId title="Range5_1_1_1_2_1_1_2_1_1_1_1_1_1_1_1_1_1_1_1_1_1_1_1_1_1_1_1_1_1_1_1_1_2" rangeCreator="" othersAccessPermission="edit"/>
    <arrUserId title="Range5_9_1_1_1_1_1_1_1_1_1_1_1_1_1_1_2" rangeCreator="" othersAccessPermission="edit"/>
    <arrUserId title="Range5_9_1_1_1_1_1_1_1_1_1_1_1_1_1_2" rangeCreator="" othersAccessPermission="edit"/>
    <arrUserId title="Range4_1_1_1_2_1_1_2_1_1_1_1_1_1_1_1_1_1_1_1_1_1_1_1_1" rangeCreator="" othersAccessPermission="edit"/>
    <arrUserId title="Range4_3_1_1_2_1_1_2_1_1_1_1_1_1_1_1_1_1_1_1_1_1_1_1_1" rangeCreator="" othersAccessPermission="edit"/>
    <arrUserId title="Range4_4_1_1_2_1_1_2_1_1_1_1_1_1_1_1_1_1_1_1_1_1_1_1_1_2_1_1_1_1_1" rangeCreator="" othersAccessPermission="edit"/>
    <arrUserId title="Range4_1_1_1_2_1_1_1_1_1_1_1_1_1_1_2_1_1_1_1_1_1_1_1_1_1_2_1_1_1_1_1" rangeCreator="" othersAccessPermission="edit"/>
    <arrUserId title="Range5_1_1_1_2_1_1_1_1_1_1_1_1_1_1_1_1_1_1_1_1_1_1_1_1_1_1_1_1_1_1" rangeCreator="" othersAccessPermission="edit"/>
    <arrUserId title="Range5_8_1_1_1_1_1_1_1_1_1_1_1_1_1_1" rangeCreator="" othersAccessPermission="edit"/>
    <arrUserId title="Range4_1_1_1_1_1_1_1_1_1_1_1_2_1_1_1_1_2" rangeCreator="" othersAccessPermission="edit"/>
    <arrUserId title="Range4_1_1_1_2_1_1_1_1_1_1_1_1_1_1_2_1_1_1_1_1_1_1_1_1_1_2_1_1_1_1_1_1" rangeCreator="" othersAccessPermission="edit"/>
    <arrUserId title="Range5_8_1_1_1_1_1_1_1_1_1_1_1_1_1_1_1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_2" rangeCreator="" othersAccessPermission="edit"/>
    <arrUserId title="Range5_1_1_1_2_1_1_1_1_1_1_1_1_1_1_1_1_1_1_1_1_1_1_1_1_1_1_1_1_1_1_1_2" rangeCreator="" othersAccessPermission="edit"/>
    <arrUserId title="Range5_8_1_1_1_1_1_1_1_1_1_1_1_1_1_1_1_1_2" rangeCreator="" othersAccessPermission="edit"/>
    <arrUserId title="Range4_1_1_1_1_1_1_1_1_1_1_1_2_1_1_1_1_1_1" rangeCreator="" othersAccessPermission="edit"/>
    <arrUserId title="Range4_1_1_1_2_1_1_2_1_1_1_1_1_1_1_1_1_1_1_1_1_1_1_1_1_2_1_1_1_1_1" rangeCreator="" othersAccessPermission="edit"/>
    <arrUserId title="Range4_3_1_1_2_1_1_2_1_1_1_1_1_1_1_1_1_1_1_1_1_1_1_1_1_2_1_1_1_1" rangeCreator="" othersAccessPermission="edit"/>
    <arrUserId title="Range5_1_1_1_2_1_1_2_1_1_1_1_1_1_1_1_1_1_1_1_1_1_1_1_1_2_1_1_1_1_2" rangeCreator="" othersAccessPermission="edit"/>
    <arrUserId title="Range4_1_1_1_2_1_1_1_1_1_1_1_1_1_1_2_1_1_1_1_1_1_1_1_1_1_2_1_1_1_1_2" rangeCreator="" othersAccessPermission="edit"/>
    <arrUserId title="Range4_3_1_1_2_1_1_1_1_1_1_1_1_1_1_2_1_1_1_1_1_1_1_1_1_1_2_1_1_1_1_2_1" rangeCreator="" othersAccessPermission="edit"/>
    <arrUserId title="Range5_1_1_1_2_1_1_1_1_1_1_1_1_1_1_1_1_1_1_1_1_1_1_1_1_1_1_1_1_1_2_2" rangeCreator="" othersAccessPermission="edit"/>
    <arrUserId title="Range5_3_1_1_1_1_1_1_1_1_1_1_1_1_1_2_1" rangeCreator="" othersAccessPermission="edit"/>
    <arrUserId title="Range5_8_1_1_1_1_1_1_1_1_1_1_1_1_1_1_2" rangeCreator="" othersAccessPermission="edit"/>
    <arrUserId title="Range5_12_1_1_1_1_1_1_1_1_1_1_1_1_1_1_2_2" rangeCreator="" othersAccessPermission="edit"/>
    <arrUserId title="Range4_1_1_1_1_1_1_1_1_1_1_1_2_1_1_1_1_2_2" rangeCreator="" othersAccessPermission="edit"/>
    <arrUserId title="Range4_1_1_1_2_1_1_1_1_1_1_1_1_1_1_1_1_1" rangeCreator="" othersAccessPermission="edit"/>
    <arrUserId title="Range5_2_1_1_2_1_1_2_1_1_1_1_1_1_1_1_1_1_1_1_1_1_1_1_1_1" rangeCreator="" othersAccessPermission="edit"/>
    <arrUserId title="Range4_1_1_1_2_1_1_2_1_1_1_1_1_1_1_1_1_1_1_1_1_1_1_1_1_2_1_1_1_1_1_2" rangeCreator="" othersAccessPermission="edit"/>
    <arrUserId title="Range4_2_1_1_2_1_1_2_1_1_1_1_1_1_1_1_1_1_1_1_1_1_1_1_1_2_1_1_1_1" rangeCreator="" othersAccessPermission="edit"/>
    <arrUserId title="Range4_3_1_1_2_1_1_2_1_1_1_1_1_1_1_1_1_1_1_1_1_1_1_1_1_2_1_1_1_1_1_2" rangeCreator="" othersAccessPermission="edit"/>
    <arrUserId title="Range4_4_1_1_2_1_1_2_1_1_1_1_1_1_1_1_1_1_1_1_1_1_1_1_1_2_1_1_1_1_1_2" rangeCreator="" othersAccessPermission="edit"/>
    <arrUserId title="Range5_1_1_1_2_1_1_2_1_1_1_1_1_1_1_1_1_1_1_1_1_1_1_1_1_2_1_1_1_1_1_1" rangeCreator="" othersAccessPermission="edit"/>
    <arrUserId title="Range5_2_1_1_2_1_1_2_1_1_1_1_1_1_1_1_1_1_1_1_1_1_1_1_1_2_1_1_1_1_1" rangeCreator="" othersAccessPermission="edit"/>
    <arrUserId title="Range4_5_1_2_1_1_1_1_1_1_1_1_1_1_2_1_1_1_1_1_1_1_1_1_1_2_1_1_1_1_3" rangeCreator="" othersAccessPermission="edit"/>
    <arrUserId title="Range4_1_1_1_2_1_1_1_1_1_1_1_1_1_1_2_1_1_1_1_1_1_1_1_1_1_2_1_1_1_1_3" rangeCreator="" othersAccessPermission="edit"/>
    <arrUserId title="Range4_2_1_1_2_1_1_1_1_1_1_1_1_1_1_2_1_1_1_1_1_1_1_1_1_1_2_1_1_1_1_3" rangeCreator="" othersAccessPermission="edit"/>
    <arrUserId title="Range4_3_1_1_2_1_1_1_1_1_1_1_1_1_1_2_1_1_1_1_1_1_1_1_1_1_2_1_1_1_1" rangeCreator="" othersAccessPermission="edit"/>
    <arrUserId title="Range4_4_1_1_2_1_1_1_1_1_1_1_1_1_1_2_1_1_1_1_1_1_1_1_1_1_2_1_1_1_1_1" rangeCreator="" othersAccessPermission="edit"/>
    <arrUserId title="Range5_1_1_1_2_1_1_1_1_1_1_1_1_1_1_1_1_1_1_1_1_1_1_1_1_1_1_1_1_1_1_2" rangeCreator="" othersAccessPermission="edit"/>
    <arrUserId title="Range5_2_1_1_2_1_1_1_1_1_1_1_1_1_1_1_1_1_1_1_1_1_1_1_1_1_1_1_1_1_1" rangeCreator="" othersAccessPermission="edit"/>
    <arrUserId title="Range5_3_1_1_1_1_1_1_1_1_1_1_1_1_1_1" rangeCreator="" othersAccessPermission="edit"/>
    <arrUserId title="Range5_7_1_1_1_1_1_1_1_1_1_1_1_1_1" rangeCreator="" othersAccessPermission="edit"/>
    <arrUserId title="Range5_8_1_1_1_1_1_1_1_1_1_1_1_1_1_1_3" rangeCreator="" othersAccessPermission="edit"/>
    <arrUserId title="Range5_11_1_1_1_1_1_1_1_1_1_1_1_1_1_1" rangeCreator="" othersAccessPermission="edit"/>
    <arrUserId title="Range5_12_1_1_1_1_1_1_1_1_1_1_1_1_1_1_4" rangeCreator="" othersAccessPermission="edit"/>
    <arrUserId title="Range5_14_1_1_1_1_1_1_1_1_1_1_1_1_1_1" rangeCreator="" othersAccessPermission="edit"/>
    <arrUserId title="Range4_1_1_1_1_1_1_1_1_1_1_1_2_1_1_1_1_1_2" rangeCreator="" othersAccessPermission="edit"/>
    <arrUserId title="Range6_1_1_1_1_1_1_1_1_1_2_1_1_1_1_1" rangeCreator="" othersAccessPermission="edit"/>
    <arrUserId title="Range4_1_1_1_2_1_1_1_1_1_1_1_1_1_1_1_1_1_1_1" rangeCreator="" othersAccessPermission="edit"/>
    <arrUserId title="Range5_9_1_1_1_1_1_1_1_1_1_1_1_1_1" rangeCreator="" othersAccessPermission="edit"/>
    <arrUserId title="Range4_1_1_1_2_1_1_1_1_1_1_1_1_1_1_2_1_1_1_1_1_1_1_1_1_1_2_1_1_1_1_2_1" rangeCreator="" othersAccessPermission="edit"/>
    <arrUserId title="Range4_1_1_1_2_1_1_1_1_1_1_1_1_1_1_2_1_1_1_1_1_1_1_1_1_1_2_1_1_1_1_3_1" rangeCreator="" othersAccessPermission="edit"/>
    <arrUserId title="Range4_1_1_1_2_1_1_2_1_1_1_1_1_1_1_1_1_1_1_1_1_1_1_1_1_1_1_1_1_1_1_2" rangeCreator="" othersAccessPermission="edit"/>
    <arrUserId title="Range5_9_1_1_1_1_1_1_1_1_1_1_1_1_1_1_1_1" rangeCreator="" othersAccessPermission="edit"/>
    <arrUserId title="Range4_1_1_1_1_1_1_1_1_1_1_1_1_1_1_1_1_1_1_1_1" rangeCreator="" othersAccessPermission="edit"/>
    <arrUserId title="Range4_5_1_2_1_1_1_1_1_1_1_1_1_1_2_1_1_1_1_1_1_1_1_1_1_2_1_1_1_1_1_2" rangeCreator="" othersAccessPermission="edit"/>
    <arrUserId title="Range4_4_1_1_2_1_1_1_1_1_1_1_1_1_1_2_1_1_1_1_1_1_1_1_1_1_2_1_1_1_1_1_2" rangeCreator="" othersAccessPermission="edit"/>
    <arrUserId title="Range4_4_1_1_2_1_1_2_1_1_1_1_1_1_1_1_1_1_1_1_1_1_1_1_1_1_1_1_1_1_1_1_1_1" rangeCreator="" othersAccessPermission="edit"/>
    <arrUserId title="Range6_1_1_1_1_1_1_1_1_1_1_1_1_1_1_1_2" rangeCreator="" othersAccessPermission="edit"/>
    <arrUserId title="Range4_5_1_2_1_1_1_1_1_1_1_1_1_1_2_1_1_1_1_1_1_1_1_1_1_2_1_1_1_1_2_1" rangeCreator="" othersAccessPermission="edit"/>
    <arrUserId title="Range4_2_1_1_2_1_1_1_1_1_1_1_1_1_1_2_1_1_1_1_1_1_1_1_1_1_2_1_1_1_1_2_1" rangeCreator="" othersAccessPermission="edit"/>
    <arrUserId title="Range4_4_1_1_2_1_1_1_1_1_1_1_1_1_1_2_1_1_1_1_1_1_1_1_1_1_2_1_1_1_1_2_1" rangeCreator="" othersAccessPermission="edit"/>
    <arrUserId title="Range4_4_1_1_2_1_1_2_1_1_1_1_1_1_1_1_1_1_1_1_1_1_1_1_1_1_1_1_1_1_1" rangeCreator="" othersAccessPermission="edit"/>
    <arrUserId title="Range5_2_1_1_2_1_1_2_1_1_1_1_1_1_1_1_1_1_1_1_1_1_1_1_1_1_1_1_1_1_1_1_1" rangeCreator="" othersAccessPermission="edit"/>
    <arrUserId title="Range5_9_1_1_1_1_1_1_1_1_1_1_1" rangeCreator="" othersAccessPermission="edit"/>
    <arrUserId title="Range4_5_1_2_1_1_1_1_1_1_1_1_1_1_2_1_1_1_1_1_1_1_1_1_1_2_1_1_1_1_1_1_1" rangeCreator="" othersAccessPermission="edit"/>
    <arrUserId title="Range4_1_1_1_2_1_1_1_1_1_1_1_1_1_1_2_1_1_1_1_1_1_1_1_1_1_2_1_1_1_1_1_2" rangeCreator="" othersAccessPermission="edit"/>
    <arrUserId title="Range4_2_1_1_2_1_1_1_1_1_1_1_1_1_1_2_1_1_1_1_1_1_1_1_1_1_2_1_1_1_1_1_1" rangeCreator="" othersAccessPermission="edit"/>
    <arrUserId title="Range4_3_1_1_2_1_1_1_1_1_1_1_1_1_1_2_1_1_1_1_1_1_1_1_1_1_2_1_1_1_1_1_2" rangeCreator="" othersAccessPermission="edit"/>
    <arrUserId title="Range4_4_1_1_2_1_1_1_1_1_1_1_1_1_1_2_1_1_1_1_1_1_1_1_1_1_2_1_1_1_1_1_1_2" rangeCreator="" othersAccessPermission="edit"/>
    <arrUserId title="Range4_4_1_1_2_1_1_2_1_1_1_1_1_1_1_1_1_1_1_1_1_1_1_1_1_1_1_1_1_1_1_1" rangeCreator="" othersAccessPermission="edit"/>
    <arrUserId title="Range5_1_1_1_2_1_1_2_1_1_1_1_1_1_1_1_1_1_1_1_1_1_1_1_1_1_1_1_1_1_1_1_1" rangeCreator="" othersAccessPermission="edit"/>
    <arrUserId title="Range5_2_1_1_2_1_1_2_1_1_1_1_1_1_1_1_1_1_1_1_1_1_1_1_1_1_1_1_1_1_1_1_1_1" rangeCreator="" othersAccessPermission="edit"/>
    <arrUserId title="Range5_9_1_1_1_1_1_1_1_1_1_1_1_1_1_1_3" rangeCreator="" othersAccessPermission="edit"/>
    <arrUserId title="Range6_1_1_1_1_1_1_1_1_1_1_1_1_1_1_1_1_1" rangeCreator="" othersAccessPermission="edit"/>
    <arrUserId title="Range5_9_1_1_1_1_1_1_1_1_1_1_1_1_1_3" rangeCreator="" othersAccessPermission="edit"/>
    <arrUserId title="Range4_1_1_1_1_1_1_1_1_1_1_1" rangeCreator="" othersAccessPermission="edit"/>
    <arrUserId title="Range4_1_1_1_2_1_1_2_1_1_1_1_1_1_1_1_1_1_1_1_1_1_1_1_1_1" rangeCreator="" othersAccessPermission="edit"/>
    <arrUserId title="Range4_2_1_1_2_1_1_2_1_1_1_1_1_1_1_1_1_1_1_1_1_1_1_1_1" rangeCreator="" othersAccessPermission="edit"/>
    <arrUserId title="Range4_3_1_1_2_1_1_2_1_1_1_1_1_1_1_1_1_1_1_1_1_1_1_1_1_1" rangeCreator="" othersAccessPermission="edit"/>
    <arrUserId title="Range5_1_1_1_2_1_1_2_1_1_1_1_1_1_1_1_1_1_1_1_1_1_1_1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2025-07-01T12:34:12Z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1049-12.2.0.21546</vt:lpwstr>
  </property>
</Properties>
</file>