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Ampop-hamem2012-2013 " sheetId="5" r:id="rId1"/>
    <sheet name="AMPOP_2013" sheetId="1" r:id="rId2"/>
    <sheet name="ARMAVIR" sheetId="14" r:id="rId3"/>
  </sheets>
  <definedNames>
    <definedName name="_B1" localSheetId="0">#REF!</definedName>
    <definedName name="_B1" localSheetId="2">#REF!</definedName>
    <definedName name="_B1">#REF!</definedName>
    <definedName name="_B2" localSheetId="0">#REF!</definedName>
    <definedName name="_B2" localSheetId="2">#REF!</definedName>
    <definedName name="_B2">#REF!</definedName>
    <definedName name="_C1" localSheetId="0">#REF!</definedName>
    <definedName name="_C1" localSheetId="2">#REF!</definedName>
    <definedName name="_C1">#REF!</definedName>
    <definedName name="_C2" localSheetId="0">#REF!</definedName>
    <definedName name="_C2">#REF!</definedName>
    <definedName name="_C3" localSheetId="0">#REF!</definedName>
    <definedName name="_C3">#REF!</definedName>
    <definedName name="A" localSheetId="0">#REF!</definedName>
    <definedName name="A" localSheetId="2">#REF!</definedName>
    <definedName name="A">#REF!</definedName>
    <definedName name="Community" localSheetId="0">#REF!</definedName>
    <definedName name="Community">#REF!</definedName>
    <definedName name="D" localSheetId="0">#REF!</definedName>
    <definedName name="D">#REF!</definedName>
    <definedName name="E" localSheetId="0">#REF!</definedName>
    <definedName name="E">#REF!</definedName>
    <definedName name="F" localSheetId="0">#REF!</definedName>
    <definedName name="F">#REF!</definedName>
    <definedName name="Lu">#REF!</definedName>
  </definedNames>
  <calcPr calcId="125725"/>
</workbook>
</file>

<file path=xl/calcChain.xml><?xml version="1.0" encoding="utf-8"?>
<calcChain xmlns="http://schemas.openxmlformats.org/spreadsheetml/2006/main">
  <c r="K11" i="5"/>
  <c r="I11"/>
  <c r="J11"/>
  <c r="L11"/>
  <c r="D11"/>
  <c r="E11"/>
  <c r="G16" s="1"/>
  <c r="F11"/>
  <c r="E10" i="1"/>
  <c r="F10"/>
  <c r="F109" i="14" l="1"/>
  <c r="G109"/>
  <c r="H109"/>
  <c r="I109"/>
  <c r="J109"/>
  <c r="K109"/>
  <c r="L109"/>
  <c r="M109"/>
  <c r="N109"/>
  <c r="P225"/>
  <c r="P226"/>
  <c r="P227"/>
  <c r="P228"/>
  <c r="O225"/>
  <c r="O226"/>
  <c r="O227"/>
  <c r="O228"/>
  <c r="O224"/>
  <c r="O471"/>
  <c r="O472"/>
  <c r="O473"/>
  <c r="P495"/>
  <c r="P496"/>
  <c r="P497"/>
  <c r="P498"/>
  <c r="O495"/>
  <c r="O496"/>
  <c r="O497"/>
  <c r="O498"/>
  <c r="O494"/>
  <c r="N594"/>
  <c r="M594"/>
  <c r="L594"/>
  <c r="K594"/>
  <c r="J594"/>
  <c r="I594"/>
  <c r="H594"/>
  <c r="E594"/>
  <c r="N593"/>
  <c r="M593"/>
  <c r="L593"/>
  <c r="K593"/>
  <c r="J593"/>
  <c r="I593"/>
  <c r="H593"/>
  <c r="F593"/>
  <c r="E593"/>
  <c r="N592"/>
  <c r="M592"/>
  <c r="L592"/>
  <c r="K592"/>
  <c r="J592"/>
  <c r="I592"/>
  <c r="H592"/>
  <c r="G592"/>
  <c r="F592"/>
  <c r="E592"/>
  <c r="N591"/>
  <c r="M591"/>
  <c r="L591"/>
  <c r="K591"/>
  <c r="J591"/>
  <c r="I591"/>
  <c r="H591"/>
  <c r="G591"/>
  <c r="E591"/>
  <c r="N590"/>
  <c r="N595" s="1"/>
  <c r="M590"/>
  <c r="M595" s="1"/>
  <c r="L590"/>
  <c r="L595" s="1"/>
  <c r="K590"/>
  <c r="K595" s="1"/>
  <c r="J590"/>
  <c r="J595" s="1"/>
  <c r="I590"/>
  <c r="I595" s="1"/>
  <c r="P595" s="1"/>
  <c r="H590"/>
  <c r="H595" s="1"/>
  <c r="E590"/>
  <c r="E595" s="1"/>
  <c r="N589"/>
  <c r="M589"/>
  <c r="L589"/>
  <c r="K589"/>
  <c r="J589"/>
  <c r="I589"/>
  <c r="H589"/>
  <c r="G589"/>
  <c r="F589"/>
  <c r="E589"/>
  <c r="C584" s="1"/>
  <c r="P588"/>
  <c r="O588"/>
  <c r="P587"/>
  <c r="O587"/>
  <c r="P586"/>
  <c r="O586"/>
  <c r="P585"/>
  <c r="O585"/>
  <c r="P584"/>
  <c r="O584"/>
  <c r="O589" s="1"/>
  <c r="N583"/>
  <c r="M583"/>
  <c r="L583"/>
  <c r="K583"/>
  <c r="J583"/>
  <c r="I583"/>
  <c r="H583"/>
  <c r="F583"/>
  <c r="E583"/>
  <c r="C578" s="1"/>
  <c r="P582"/>
  <c r="O582"/>
  <c r="P581"/>
  <c r="G581"/>
  <c r="O581" s="1"/>
  <c r="P580"/>
  <c r="O580"/>
  <c r="P579"/>
  <c r="O579"/>
  <c r="P578"/>
  <c r="G578"/>
  <c r="G583" s="1"/>
  <c r="N577"/>
  <c r="M577"/>
  <c r="L577"/>
  <c r="K577"/>
  <c r="J577"/>
  <c r="I577"/>
  <c r="H577"/>
  <c r="G577"/>
  <c r="F577"/>
  <c r="E577"/>
  <c r="C572" s="1"/>
  <c r="P576"/>
  <c r="O576"/>
  <c r="P575"/>
  <c r="O575"/>
  <c r="P574"/>
  <c r="O574"/>
  <c r="P573"/>
  <c r="O573"/>
  <c r="P572"/>
  <c r="P577" s="1"/>
  <c r="O572"/>
  <c r="O577" s="1"/>
  <c r="N571"/>
  <c r="M571"/>
  <c r="L571"/>
  <c r="K571"/>
  <c r="J571"/>
  <c r="I571"/>
  <c r="H571"/>
  <c r="G571"/>
  <c r="F571"/>
  <c r="E571"/>
  <c r="P570"/>
  <c r="O570"/>
  <c r="P569"/>
  <c r="O569"/>
  <c r="P568"/>
  <c r="O568"/>
  <c r="P567"/>
  <c r="O567"/>
  <c r="P566"/>
  <c r="P571" s="1"/>
  <c r="O566"/>
  <c r="O571" s="1"/>
  <c r="N565"/>
  <c r="M565"/>
  <c r="L565"/>
  <c r="K565"/>
  <c r="J565"/>
  <c r="I565"/>
  <c r="H565"/>
  <c r="G565"/>
  <c r="F565"/>
  <c r="E565"/>
  <c r="P564"/>
  <c r="O564"/>
  <c r="P563"/>
  <c r="O563"/>
  <c r="P562"/>
  <c r="O562"/>
  <c r="P561"/>
  <c r="O561"/>
  <c r="P560"/>
  <c r="P565" s="1"/>
  <c r="O560"/>
  <c r="O565" s="1"/>
  <c r="N559"/>
  <c r="M559"/>
  <c r="L559"/>
  <c r="K559"/>
  <c r="J559"/>
  <c r="I559"/>
  <c r="H559"/>
  <c r="G559"/>
  <c r="F559"/>
  <c r="E559"/>
  <c r="P558"/>
  <c r="O558"/>
  <c r="P557"/>
  <c r="O557"/>
  <c r="P556"/>
  <c r="O556"/>
  <c r="P555"/>
  <c r="O555"/>
  <c r="P554"/>
  <c r="P559" s="1"/>
  <c r="O554"/>
  <c r="O559" s="1"/>
  <c r="N553"/>
  <c r="M553"/>
  <c r="L553"/>
  <c r="K553"/>
  <c r="J553"/>
  <c r="I553"/>
  <c r="H553"/>
  <c r="G553"/>
  <c r="F553"/>
  <c r="E553"/>
  <c r="P552"/>
  <c r="O552"/>
  <c r="P551"/>
  <c r="O551"/>
  <c r="P550"/>
  <c r="O550"/>
  <c r="P549"/>
  <c r="O549"/>
  <c r="P548"/>
  <c r="P553" s="1"/>
  <c r="O548"/>
  <c r="O553" s="1"/>
  <c r="C548"/>
  <c r="N547"/>
  <c r="M547"/>
  <c r="L547"/>
  <c r="K547"/>
  <c r="J547"/>
  <c r="I547"/>
  <c r="H547"/>
  <c r="G547"/>
  <c r="F547"/>
  <c r="E547"/>
  <c r="C542" s="1"/>
  <c r="P546"/>
  <c r="O546"/>
  <c r="P545"/>
  <c r="O545"/>
  <c r="P544"/>
  <c r="O544"/>
  <c r="P543"/>
  <c r="O543"/>
  <c r="P542"/>
  <c r="P547" s="1"/>
  <c r="O542"/>
  <c r="O547" s="1"/>
  <c r="N541"/>
  <c r="M541"/>
  <c r="L541"/>
  <c r="K541"/>
  <c r="J541"/>
  <c r="I541"/>
  <c r="H541"/>
  <c r="G541"/>
  <c r="F541"/>
  <c r="E541"/>
  <c r="C536" s="1"/>
  <c r="P540"/>
  <c r="O540"/>
  <c r="P539"/>
  <c r="O539"/>
  <c r="P538"/>
  <c r="O538"/>
  <c r="P537"/>
  <c r="O537"/>
  <c r="P536"/>
  <c r="P541" s="1"/>
  <c r="O536"/>
  <c r="O541" s="1"/>
  <c r="N535"/>
  <c r="M535"/>
  <c r="L535"/>
  <c r="K535"/>
  <c r="J535"/>
  <c r="I535"/>
  <c r="H535"/>
  <c r="G535"/>
  <c r="F535"/>
  <c r="E535"/>
  <c r="P534"/>
  <c r="O534"/>
  <c r="P533"/>
  <c r="O533"/>
  <c r="P532"/>
  <c r="O532"/>
  <c r="P531"/>
  <c r="O531"/>
  <c r="P530"/>
  <c r="P535" s="1"/>
  <c r="O530"/>
  <c r="O535" s="1"/>
  <c r="N529"/>
  <c r="M529"/>
  <c r="L529"/>
  <c r="K529"/>
  <c r="J529"/>
  <c r="I529"/>
  <c r="H529"/>
  <c r="G529"/>
  <c r="F529"/>
  <c r="E529"/>
  <c r="C524" s="1"/>
  <c r="P528"/>
  <c r="O528"/>
  <c r="P527"/>
  <c r="O527"/>
  <c r="P526"/>
  <c r="O526"/>
  <c r="P525"/>
  <c r="O525"/>
  <c r="P524"/>
  <c r="P529" s="1"/>
  <c r="O524"/>
  <c r="O529" s="1"/>
  <c r="N523"/>
  <c r="M523"/>
  <c r="L523"/>
  <c r="K523"/>
  <c r="J523"/>
  <c r="I523"/>
  <c r="H523"/>
  <c r="F523"/>
  <c r="E523"/>
  <c r="P522"/>
  <c r="O522"/>
  <c r="P521"/>
  <c r="O521"/>
  <c r="P520"/>
  <c r="O520"/>
  <c r="P519"/>
  <c r="O519"/>
  <c r="P518"/>
  <c r="P523" s="1"/>
  <c r="G518"/>
  <c r="G523" s="1"/>
  <c r="C518"/>
  <c r="N517"/>
  <c r="M517"/>
  <c r="L517"/>
  <c r="K517"/>
  <c r="J517"/>
  <c r="I517"/>
  <c r="H517"/>
  <c r="G517"/>
  <c r="F517"/>
  <c r="E517"/>
  <c r="P516"/>
  <c r="O516"/>
  <c r="P515"/>
  <c r="O515"/>
  <c r="P514"/>
  <c r="O514"/>
  <c r="P513"/>
  <c r="O513"/>
  <c r="P512"/>
  <c r="P517" s="1"/>
  <c r="O512"/>
  <c r="O517" s="1"/>
  <c r="N511"/>
  <c r="M511"/>
  <c r="L511"/>
  <c r="K511"/>
  <c r="J511"/>
  <c r="I511"/>
  <c r="H511"/>
  <c r="G511"/>
  <c r="F511"/>
  <c r="E511"/>
  <c r="P510"/>
  <c r="O510"/>
  <c r="P509"/>
  <c r="O509"/>
  <c r="P508"/>
  <c r="O508"/>
  <c r="P507"/>
  <c r="O507"/>
  <c r="P506"/>
  <c r="P511" s="1"/>
  <c r="O506"/>
  <c r="O511" s="1"/>
  <c r="N505"/>
  <c r="M505"/>
  <c r="L505"/>
  <c r="K505"/>
  <c r="J505"/>
  <c r="I505"/>
  <c r="H505"/>
  <c r="G505"/>
  <c r="E505"/>
  <c r="C500" s="1"/>
  <c r="P504"/>
  <c r="O504"/>
  <c r="O505" s="1"/>
  <c r="F504"/>
  <c r="P503"/>
  <c r="O503"/>
  <c r="P502"/>
  <c r="O502"/>
  <c r="P501"/>
  <c r="O501"/>
  <c r="P500"/>
  <c r="P505" s="1"/>
  <c r="O500"/>
  <c r="F500"/>
  <c r="F505" s="1"/>
  <c r="N499"/>
  <c r="M499"/>
  <c r="L499"/>
  <c r="K499"/>
  <c r="J499"/>
  <c r="I499"/>
  <c r="H499"/>
  <c r="G499"/>
  <c r="F499"/>
  <c r="E499"/>
  <c r="C494" s="1"/>
  <c r="P494"/>
  <c r="P499" s="1"/>
  <c r="O499"/>
  <c r="N493"/>
  <c r="M493"/>
  <c r="L493"/>
  <c r="K493"/>
  <c r="J493"/>
  <c r="I493"/>
  <c r="H493"/>
  <c r="G493"/>
  <c r="F493"/>
  <c r="E493"/>
  <c r="P492"/>
  <c r="O492"/>
  <c r="P491"/>
  <c r="O491"/>
  <c r="P490"/>
  <c r="O490"/>
  <c r="P489"/>
  <c r="O489"/>
  <c r="P488"/>
  <c r="P493" s="1"/>
  <c r="O488"/>
  <c r="O493" s="1"/>
  <c r="N487"/>
  <c r="M487"/>
  <c r="L487"/>
  <c r="K487"/>
  <c r="J487"/>
  <c r="I487"/>
  <c r="H487"/>
  <c r="G487"/>
  <c r="F487"/>
  <c r="E487"/>
  <c r="C482" s="1"/>
  <c r="P486"/>
  <c r="O486"/>
  <c r="P485"/>
  <c r="O485"/>
  <c r="P484"/>
  <c r="O484"/>
  <c r="P483"/>
  <c r="O483"/>
  <c r="P482"/>
  <c r="P487" s="1"/>
  <c r="O482"/>
  <c r="O487" s="1"/>
  <c r="N481"/>
  <c r="M481"/>
  <c r="L481"/>
  <c r="K481"/>
  <c r="J481"/>
  <c r="I481"/>
  <c r="H481"/>
  <c r="G481"/>
  <c r="F481"/>
  <c r="E481"/>
  <c r="P480"/>
  <c r="O480"/>
  <c r="P479"/>
  <c r="O479"/>
  <c r="P478"/>
  <c r="O478"/>
  <c r="P477"/>
  <c r="O477"/>
  <c r="P476"/>
  <c r="P481" s="1"/>
  <c r="O476"/>
  <c r="O481" s="1"/>
  <c r="N475"/>
  <c r="M475"/>
  <c r="L475"/>
  <c r="K475"/>
  <c r="J475"/>
  <c r="I475"/>
  <c r="H475"/>
  <c r="F475"/>
  <c r="E475"/>
  <c r="C470" s="1"/>
  <c r="P474"/>
  <c r="G474"/>
  <c r="O474" s="1"/>
  <c r="P473"/>
  <c r="P472"/>
  <c r="P471"/>
  <c r="P470"/>
  <c r="G470"/>
  <c r="G475" s="1"/>
  <c r="N469"/>
  <c r="M469"/>
  <c r="L469"/>
  <c r="K469"/>
  <c r="J469"/>
  <c r="I469"/>
  <c r="H469"/>
  <c r="G469"/>
  <c r="F469"/>
  <c r="E469"/>
  <c r="P468"/>
  <c r="O468"/>
  <c r="P467"/>
  <c r="O467"/>
  <c r="P466"/>
  <c r="O466"/>
  <c r="P465"/>
  <c r="O465"/>
  <c r="P464"/>
  <c r="P469" s="1"/>
  <c r="O464"/>
  <c r="O469" s="1"/>
  <c r="N463"/>
  <c r="M463"/>
  <c r="L463"/>
  <c r="K463"/>
  <c r="J463"/>
  <c r="I463"/>
  <c r="H463"/>
  <c r="G463"/>
  <c r="E463"/>
  <c r="P462"/>
  <c r="O462"/>
  <c r="P461"/>
  <c r="O461"/>
  <c r="P460"/>
  <c r="O460"/>
  <c r="P459"/>
  <c r="O459"/>
  <c r="P458"/>
  <c r="P463" s="1"/>
  <c r="O458"/>
  <c r="O463" s="1"/>
  <c r="F458"/>
  <c r="F463" s="1"/>
  <c r="N457"/>
  <c r="M457"/>
  <c r="L457"/>
  <c r="K457"/>
  <c r="J457"/>
  <c r="I457"/>
  <c r="H457"/>
  <c r="G457"/>
  <c r="E457"/>
  <c r="C452" s="1"/>
  <c r="P456"/>
  <c r="O456"/>
  <c r="F456"/>
  <c r="P455"/>
  <c r="O455"/>
  <c r="P454"/>
  <c r="O454"/>
  <c r="P453"/>
  <c r="O453"/>
  <c r="P452"/>
  <c r="O452"/>
  <c r="F452"/>
  <c r="N451"/>
  <c r="M451"/>
  <c r="L451"/>
  <c r="K451"/>
  <c r="J451"/>
  <c r="I451"/>
  <c r="H451"/>
  <c r="F451"/>
  <c r="E451"/>
  <c r="P450"/>
  <c r="O450"/>
  <c r="P449"/>
  <c r="O449"/>
  <c r="P448"/>
  <c r="O448"/>
  <c r="P447"/>
  <c r="O447"/>
  <c r="P446"/>
  <c r="P451" s="1"/>
  <c r="G446"/>
  <c r="G451" s="1"/>
  <c r="N445"/>
  <c r="M445"/>
  <c r="L445"/>
  <c r="K445"/>
  <c r="J445"/>
  <c r="I445"/>
  <c r="H445"/>
  <c r="G445"/>
  <c r="E445"/>
  <c r="P444"/>
  <c r="O444"/>
  <c r="P443"/>
  <c r="O443"/>
  <c r="P442"/>
  <c r="O442"/>
  <c r="P441"/>
  <c r="O441"/>
  <c r="P440"/>
  <c r="P445" s="1"/>
  <c r="O440"/>
  <c r="O445" s="1"/>
  <c r="F440"/>
  <c r="F445" s="1"/>
  <c r="C440"/>
  <c r="N439"/>
  <c r="M439"/>
  <c r="L439"/>
  <c r="K439"/>
  <c r="J439"/>
  <c r="I439"/>
  <c r="H439"/>
  <c r="G439"/>
  <c r="F439"/>
  <c r="E439"/>
  <c r="P438"/>
  <c r="O438"/>
  <c r="P437"/>
  <c r="O437"/>
  <c r="P436"/>
  <c r="O436"/>
  <c r="P435"/>
  <c r="O435"/>
  <c r="P434"/>
  <c r="P439" s="1"/>
  <c r="O434"/>
  <c r="O439" s="1"/>
  <c r="N433"/>
  <c r="M433"/>
  <c r="L433"/>
  <c r="K433"/>
  <c r="J433"/>
  <c r="I433"/>
  <c r="H433"/>
  <c r="G433"/>
  <c r="F433"/>
  <c r="E433"/>
  <c r="P432"/>
  <c r="O432"/>
  <c r="P431"/>
  <c r="O431"/>
  <c r="P430"/>
  <c r="O430"/>
  <c r="P429"/>
  <c r="O429"/>
  <c r="P428"/>
  <c r="P433" s="1"/>
  <c r="O428"/>
  <c r="O433" s="1"/>
  <c r="N427"/>
  <c r="M427"/>
  <c r="L427"/>
  <c r="K427"/>
  <c r="J427"/>
  <c r="I427"/>
  <c r="H427"/>
  <c r="G427"/>
  <c r="E427"/>
  <c r="P426"/>
  <c r="O426"/>
  <c r="P425"/>
  <c r="O425"/>
  <c r="P424"/>
  <c r="O424"/>
  <c r="P423"/>
  <c r="O423"/>
  <c r="P422"/>
  <c r="P427" s="1"/>
  <c r="O422"/>
  <c r="O427" s="1"/>
  <c r="F422"/>
  <c r="F427" s="1"/>
  <c r="C422"/>
  <c r="N421"/>
  <c r="M421"/>
  <c r="L421"/>
  <c r="K421"/>
  <c r="J421"/>
  <c r="I421"/>
  <c r="H421"/>
  <c r="F421"/>
  <c r="E421"/>
  <c r="P420"/>
  <c r="O420"/>
  <c r="P419"/>
  <c r="O419"/>
  <c r="P418"/>
  <c r="O418"/>
  <c r="P417"/>
  <c r="O417"/>
  <c r="P416"/>
  <c r="P421" s="1"/>
  <c r="G416"/>
  <c r="G421" s="1"/>
  <c r="N415"/>
  <c r="M415"/>
  <c r="L415"/>
  <c r="K415"/>
  <c r="J415"/>
  <c r="I415"/>
  <c r="H415"/>
  <c r="G415"/>
  <c r="F415"/>
  <c r="E415"/>
  <c r="P414"/>
  <c r="O414"/>
  <c r="P413"/>
  <c r="O413"/>
  <c r="P412"/>
  <c r="O412"/>
  <c r="P411"/>
  <c r="O411"/>
  <c r="P410"/>
  <c r="P415" s="1"/>
  <c r="O410"/>
  <c r="O415" s="1"/>
  <c r="N409"/>
  <c r="M409"/>
  <c r="L409"/>
  <c r="K409"/>
  <c r="J409"/>
  <c r="I409"/>
  <c r="H409"/>
  <c r="G409"/>
  <c r="F409"/>
  <c r="E409"/>
  <c r="P408"/>
  <c r="O408"/>
  <c r="P407"/>
  <c r="O407"/>
  <c r="P406"/>
  <c r="O406"/>
  <c r="P405"/>
  <c r="O405"/>
  <c r="P404"/>
  <c r="P409" s="1"/>
  <c r="O404"/>
  <c r="O409" s="1"/>
  <c r="N403"/>
  <c r="M403"/>
  <c r="L403"/>
  <c r="K403"/>
  <c r="J403"/>
  <c r="I403"/>
  <c r="H403"/>
  <c r="F403"/>
  <c r="E403"/>
  <c r="P402"/>
  <c r="O402"/>
  <c r="P401"/>
  <c r="O401"/>
  <c r="P400"/>
  <c r="O400"/>
  <c r="P399"/>
  <c r="O399"/>
  <c r="P398"/>
  <c r="P403" s="1"/>
  <c r="G398"/>
  <c r="G403" s="1"/>
  <c r="N397"/>
  <c r="M397"/>
  <c r="L397"/>
  <c r="K397"/>
  <c r="J397"/>
  <c r="I397"/>
  <c r="H397"/>
  <c r="G397"/>
  <c r="F397"/>
  <c r="E397"/>
  <c r="P396"/>
  <c r="O396"/>
  <c r="P395"/>
  <c r="O395"/>
  <c r="P394"/>
  <c r="O394"/>
  <c r="P393"/>
  <c r="O393"/>
  <c r="P392"/>
  <c r="P397" s="1"/>
  <c r="O392"/>
  <c r="O397" s="1"/>
  <c r="N391"/>
  <c r="M391"/>
  <c r="L391"/>
  <c r="K391"/>
  <c r="J391"/>
  <c r="I391"/>
  <c r="H391"/>
  <c r="F391"/>
  <c r="E391"/>
  <c r="P390"/>
  <c r="G390"/>
  <c r="O390" s="1"/>
  <c r="P389"/>
  <c r="G389"/>
  <c r="G593" s="1"/>
  <c r="P388"/>
  <c r="O388"/>
  <c r="P387"/>
  <c r="O387"/>
  <c r="P386"/>
  <c r="G386"/>
  <c r="G391" s="1"/>
  <c r="N385"/>
  <c r="M385"/>
  <c r="L385"/>
  <c r="K385"/>
  <c r="J385"/>
  <c r="I385"/>
  <c r="H385"/>
  <c r="G385"/>
  <c r="F385"/>
  <c r="E385"/>
  <c r="P384"/>
  <c r="O384"/>
  <c r="P383"/>
  <c r="O383"/>
  <c r="P382"/>
  <c r="O382"/>
  <c r="P381"/>
  <c r="O381"/>
  <c r="P380"/>
  <c r="P385" s="1"/>
  <c r="O380"/>
  <c r="O385" s="1"/>
  <c r="N379"/>
  <c r="M379"/>
  <c r="L379"/>
  <c r="K379"/>
  <c r="J379"/>
  <c r="I379"/>
  <c r="H379"/>
  <c r="G379"/>
  <c r="F379"/>
  <c r="E379"/>
  <c r="P378"/>
  <c r="O378"/>
  <c r="P377"/>
  <c r="O377"/>
  <c r="P376"/>
  <c r="O376"/>
  <c r="P375"/>
  <c r="O375"/>
  <c r="P374"/>
  <c r="P379" s="1"/>
  <c r="O374"/>
  <c r="O379" s="1"/>
  <c r="N373"/>
  <c r="M373"/>
  <c r="L373"/>
  <c r="K373"/>
  <c r="J373"/>
  <c r="I373"/>
  <c r="H373"/>
  <c r="G373"/>
  <c r="F373"/>
  <c r="E373"/>
  <c r="P372"/>
  <c r="O372"/>
  <c r="P371"/>
  <c r="O371"/>
  <c r="P370"/>
  <c r="O370"/>
  <c r="P369"/>
  <c r="O369"/>
  <c r="P368"/>
  <c r="P373" s="1"/>
  <c r="O368"/>
  <c r="O373" s="1"/>
  <c r="N367"/>
  <c r="M367"/>
  <c r="L367"/>
  <c r="K367"/>
  <c r="J367"/>
  <c r="I367"/>
  <c r="H367"/>
  <c r="G367"/>
  <c r="F367"/>
  <c r="E367"/>
  <c r="P366"/>
  <c r="O366"/>
  <c r="P365"/>
  <c r="O365"/>
  <c r="P364"/>
  <c r="O364"/>
  <c r="P363"/>
  <c r="O363"/>
  <c r="P362"/>
  <c r="P367" s="1"/>
  <c r="O362"/>
  <c r="O367" s="1"/>
  <c r="N361"/>
  <c r="M361"/>
  <c r="L361"/>
  <c r="K361"/>
  <c r="J361"/>
  <c r="I361"/>
  <c r="H361"/>
  <c r="G361"/>
  <c r="F361"/>
  <c r="E361"/>
  <c r="P360"/>
  <c r="O360"/>
  <c r="P359"/>
  <c r="O359"/>
  <c r="P358"/>
  <c r="O358"/>
  <c r="P357"/>
  <c r="O357"/>
  <c r="P356"/>
  <c r="P361" s="1"/>
  <c r="O356"/>
  <c r="O361" s="1"/>
  <c r="N355"/>
  <c r="M355"/>
  <c r="L355"/>
  <c r="K355"/>
  <c r="J355"/>
  <c r="I355"/>
  <c r="H355"/>
  <c r="G355"/>
  <c r="F355"/>
  <c r="E355"/>
  <c r="P354"/>
  <c r="O354"/>
  <c r="P353"/>
  <c r="O353"/>
  <c r="P352"/>
  <c r="O352"/>
  <c r="P351"/>
  <c r="O351"/>
  <c r="P350"/>
  <c r="P355" s="1"/>
  <c r="O350"/>
  <c r="O355" s="1"/>
  <c r="N349"/>
  <c r="M349"/>
  <c r="L349"/>
  <c r="K349"/>
  <c r="J349"/>
  <c r="I349"/>
  <c r="H349"/>
  <c r="G349"/>
  <c r="E349"/>
  <c r="P348"/>
  <c r="O348"/>
  <c r="P347"/>
  <c r="O347"/>
  <c r="P346"/>
  <c r="O346"/>
  <c r="P345"/>
  <c r="O345"/>
  <c r="P344"/>
  <c r="P349" s="1"/>
  <c r="O344"/>
  <c r="O349" s="1"/>
  <c r="F344"/>
  <c r="F349" s="1"/>
  <c r="N343"/>
  <c r="M343"/>
  <c r="L343"/>
  <c r="K343"/>
  <c r="J343"/>
  <c r="I343"/>
  <c r="H343"/>
  <c r="G343"/>
  <c r="F343"/>
  <c r="E343"/>
  <c r="P342"/>
  <c r="O342"/>
  <c r="P341"/>
  <c r="O341"/>
  <c r="P340"/>
  <c r="O340"/>
  <c r="P339"/>
  <c r="O339"/>
  <c r="P338"/>
  <c r="P343" s="1"/>
  <c r="O338"/>
  <c r="O343" s="1"/>
  <c r="C338"/>
  <c r="N337"/>
  <c r="M337"/>
  <c r="L337"/>
  <c r="K337"/>
  <c r="J337"/>
  <c r="I337"/>
  <c r="H337"/>
  <c r="F337"/>
  <c r="E337"/>
  <c r="C332" s="1"/>
  <c r="P336"/>
  <c r="G336"/>
  <c r="O336" s="1"/>
  <c r="P335"/>
  <c r="O335"/>
  <c r="P334"/>
  <c r="O334"/>
  <c r="P333"/>
  <c r="O333"/>
  <c r="P332"/>
  <c r="G332"/>
  <c r="G337" s="1"/>
  <c r="N331"/>
  <c r="M331"/>
  <c r="L331"/>
  <c r="K331"/>
  <c r="J331"/>
  <c r="I331"/>
  <c r="H331"/>
  <c r="G331"/>
  <c r="F331"/>
  <c r="E331"/>
  <c r="P330"/>
  <c r="O330"/>
  <c r="P329"/>
  <c r="O329"/>
  <c r="P328"/>
  <c r="O328"/>
  <c r="P327"/>
  <c r="O327"/>
  <c r="P326"/>
  <c r="P331" s="1"/>
  <c r="O326"/>
  <c r="O331" s="1"/>
  <c r="N325"/>
  <c r="M325"/>
  <c r="L325"/>
  <c r="K325"/>
  <c r="J325"/>
  <c r="I325"/>
  <c r="H325"/>
  <c r="F325"/>
  <c r="E325"/>
  <c r="C320" s="1"/>
  <c r="P324"/>
  <c r="O324"/>
  <c r="P323"/>
  <c r="O323"/>
  <c r="P322"/>
  <c r="O322"/>
  <c r="P321"/>
  <c r="O321"/>
  <c r="P320"/>
  <c r="P325" s="1"/>
  <c r="G320"/>
  <c r="G590" s="1"/>
  <c r="N319"/>
  <c r="M319"/>
  <c r="L319"/>
  <c r="K319"/>
  <c r="J319"/>
  <c r="I319"/>
  <c r="H319"/>
  <c r="F319"/>
  <c r="E319"/>
  <c r="P318"/>
  <c r="G318"/>
  <c r="G594" s="1"/>
  <c r="P317"/>
  <c r="O317"/>
  <c r="P316"/>
  <c r="O316"/>
  <c r="P315"/>
  <c r="O315"/>
  <c r="P314"/>
  <c r="O314"/>
  <c r="N313"/>
  <c r="M313"/>
  <c r="L313"/>
  <c r="K313"/>
  <c r="J313"/>
  <c r="I313"/>
  <c r="H313"/>
  <c r="G313"/>
  <c r="F313"/>
  <c r="E313"/>
  <c r="P312"/>
  <c r="O312"/>
  <c r="P311"/>
  <c r="O311"/>
  <c r="P310"/>
  <c r="O310"/>
  <c r="P309"/>
  <c r="O309"/>
  <c r="P308"/>
  <c r="P313" s="1"/>
  <c r="O308"/>
  <c r="O313" s="1"/>
  <c r="N307"/>
  <c r="M307"/>
  <c r="L307"/>
  <c r="K307"/>
  <c r="J307"/>
  <c r="I307"/>
  <c r="H307"/>
  <c r="G307"/>
  <c r="E307"/>
  <c r="P306"/>
  <c r="O306"/>
  <c r="P305"/>
  <c r="O305"/>
  <c r="P304"/>
  <c r="O304"/>
  <c r="P303"/>
  <c r="O303"/>
  <c r="P302"/>
  <c r="P307" s="1"/>
  <c r="O302"/>
  <c r="O307" s="1"/>
  <c r="F302"/>
  <c r="F307" s="1"/>
  <c r="N301"/>
  <c r="M301"/>
  <c r="L301"/>
  <c r="K301"/>
  <c r="J301"/>
  <c r="I301"/>
  <c r="H301"/>
  <c r="G301"/>
  <c r="F301"/>
  <c r="E301"/>
  <c r="P300"/>
  <c r="O300"/>
  <c r="P299"/>
  <c r="O299"/>
  <c r="P298"/>
  <c r="O298"/>
  <c r="P297"/>
  <c r="O297"/>
  <c r="P296"/>
  <c r="P301" s="1"/>
  <c r="O296"/>
  <c r="O301" s="1"/>
  <c r="N295"/>
  <c r="M295"/>
  <c r="L295"/>
  <c r="K295"/>
  <c r="J295"/>
  <c r="I295"/>
  <c r="H295"/>
  <c r="G295"/>
  <c r="F295"/>
  <c r="E295"/>
  <c r="P294"/>
  <c r="O294"/>
  <c r="P293"/>
  <c r="O293"/>
  <c r="P292"/>
  <c r="O292"/>
  <c r="P291"/>
  <c r="O291"/>
  <c r="P290"/>
  <c r="P295" s="1"/>
  <c r="O290"/>
  <c r="O295" s="1"/>
  <c r="N289"/>
  <c r="M289"/>
  <c r="L289"/>
  <c r="K289"/>
  <c r="J289"/>
  <c r="I289"/>
  <c r="H289"/>
  <c r="G289"/>
  <c r="E289"/>
  <c r="P288"/>
  <c r="O288"/>
  <c r="P287"/>
  <c r="O287"/>
  <c r="P286"/>
  <c r="O286"/>
  <c r="P285"/>
  <c r="O285"/>
  <c r="P284"/>
  <c r="P289" s="1"/>
  <c r="O284"/>
  <c r="O289" s="1"/>
  <c r="F284"/>
  <c r="F289" s="1"/>
  <c r="N283"/>
  <c r="M283"/>
  <c r="L283"/>
  <c r="K283"/>
  <c r="J283"/>
  <c r="I283"/>
  <c r="H283"/>
  <c r="G283"/>
  <c r="F283"/>
  <c r="E283"/>
  <c r="P282"/>
  <c r="O282"/>
  <c r="P281"/>
  <c r="O281"/>
  <c r="P280"/>
  <c r="O280"/>
  <c r="P279"/>
  <c r="O279"/>
  <c r="P278"/>
  <c r="P283" s="1"/>
  <c r="O278"/>
  <c r="O283" s="1"/>
  <c r="N277"/>
  <c r="M277"/>
  <c r="L277"/>
  <c r="K277"/>
  <c r="J277"/>
  <c r="I277"/>
  <c r="H277"/>
  <c r="G277"/>
  <c r="F277"/>
  <c r="E277"/>
  <c r="P276"/>
  <c r="O276"/>
  <c r="P275"/>
  <c r="O275"/>
  <c r="P274"/>
  <c r="O274"/>
  <c r="P273"/>
  <c r="O273"/>
  <c r="P272"/>
  <c r="P277" s="1"/>
  <c r="O272"/>
  <c r="O277" s="1"/>
  <c r="N271"/>
  <c r="M271"/>
  <c r="L271"/>
  <c r="K271"/>
  <c r="J271"/>
  <c r="I271"/>
  <c r="H271"/>
  <c r="G271"/>
  <c r="F271"/>
  <c r="E271"/>
  <c r="P270"/>
  <c r="O270"/>
  <c r="P269"/>
  <c r="O269"/>
  <c r="P268"/>
  <c r="O268"/>
  <c r="P267"/>
  <c r="O267"/>
  <c r="P266"/>
  <c r="P271" s="1"/>
  <c r="O266"/>
  <c r="O271" s="1"/>
  <c r="C266"/>
  <c r="N265"/>
  <c r="M265"/>
  <c r="L265"/>
  <c r="K265"/>
  <c r="J265"/>
  <c r="I265"/>
  <c r="H265"/>
  <c r="G265"/>
  <c r="E265"/>
  <c r="P264"/>
  <c r="O264"/>
  <c r="P263"/>
  <c r="O263"/>
  <c r="P262"/>
  <c r="O262"/>
  <c r="P261"/>
  <c r="O261"/>
  <c r="P260"/>
  <c r="P265" s="1"/>
  <c r="O260"/>
  <c r="O265" s="1"/>
  <c r="F260"/>
  <c r="F265" s="1"/>
  <c r="C260"/>
  <c r="N259"/>
  <c r="M259"/>
  <c r="L259"/>
  <c r="K259"/>
  <c r="J259"/>
  <c r="I259"/>
  <c r="H259"/>
  <c r="G259"/>
  <c r="F259"/>
  <c r="E259"/>
  <c r="P258"/>
  <c r="O258"/>
  <c r="P257"/>
  <c r="O257"/>
  <c r="P256"/>
  <c r="O256"/>
  <c r="P255"/>
  <c r="O255"/>
  <c r="P254"/>
  <c r="P259" s="1"/>
  <c r="O254"/>
  <c r="O259" s="1"/>
  <c r="N253"/>
  <c r="M253"/>
  <c r="L253"/>
  <c r="K253"/>
  <c r="J253"/>
  <c r="I253"/>
  <c r="H253"/>
  <c r="G253"/>
  <c r="F253"/>
  <c r="E253"/>
  <c r="P252"/>
  <c r="O252"/>
  <c r="P251"/>
  <c r="O251"/>
  <c r="P250"/>
  <c r="O250"/>
  <c r="P249"/>
  <c r="O249"/>
  <c r="P248"/>
  <c r="P253" s="1"/>
  <c r="O248"/>
  <c r="O253" s="1"/>
  <c r="C248"/>
  <c r="N247"/>
  <c r="M247"/>
  <c r="L247"/>
  <c r="K247"/>
  <c r="J247"/>
  <c r="I247"/>
  <c r="H247"/>
  <c r="G247"/>
  <c r="F247"/>
  <c r="E247"/>
  <c r="C242" s="1"/>
  <c r="P246"/>
  <c r="O246"/>
  <c r="P245"/>
  <c r="O245"/>
  <c r="P244"/>
  <c r="O244"/>
  <c r="P243"/>
  <c r="O243"/>
  <c r="P242"/>
  <c r="P247" s="1"/>
  <c r="O242"/>
  <c r="O247" s="1"/>
  <c r="N241"/>
  <c r="M241"/>
  <c r="L241"/>
  <c r="K241"/>
  <c r="J241"/>
  <c r="I241"/>
  <c r="H241"/>
  <c r="G241"/>
  <c r="F241"/>
  <c r="E241"/>
  <c r="C236" s="1"/>
  <c r="P240"/>
  <c r="O240"/>
  <c r="P239"/>
  <c r="O239"/>
  <c r="P238"/>
  <c r="O238"/>
  <c r="P237"/>
  <c r="O237"/>
  <c r="P236"/>
  <c r="P241" s="1"/>
  <c r="O236"/>
  <c r="O241" s="1"/>
  <c r="N235"/>
  <c r="M235"/>
  <c r="L235"/>
  <c r="K235"/>
  <c r="J235"/>
  <c r="I235"/>
  <c r="H235"/>
  <c r="G235"/>
  <c r="F235"/>
  <c r="E235"/>
  <c r="P234"/>
  <c r="O234"/>
  <c r="P233"/>
  <c r="O233"/>
  <c r="P232"/>
  <c r="O232"/>
  <c r="P231"/>
  <c r="O231"/>
  <c r="P230"/>
  <c r="P235" s="1"/>
  <c r="O230"/>
  <c r="O235" s="1"/>
  <c r="N229"/>
  <c r="M229"/>
  <c r="L229"/>
  <c r="K229"/>
  <c r="J229"/>
  <c r="I229"/>
  <c r="H229"/>
  <c r="G229"/>
  <c r="F229"/>
  <c r="E229"/>
  <c r="C224" s="1"/>
  <c r="P224"/>
  <c r="P229" s="1"/>
  <c r="O229"/>
  <c r="N223"/>
  <c r="M223"/>
  <c r="L223"/>
  <c r="K223"/>
  <c r="J223"/>
  <c r="I223"/>
  <c r="H223"/>
  <c r="G223"/>
  <c r="F223"/>
  <c r="E223"/>
  <c r="P222"/>
  <c r="O222"/>
  <c r="P221"/>
  <c r="O221"/>
  <c r="P220"/>
  <c r="O220"/>
  <c r="P219"/>
  <c r="O219"/>
  <c r="P218"/>
  <c r="P223" s="1"/>
  <c r="O218"/>
  <c r="O223" s="1"/>
  <c r="N217"/>
  <c r="M217"/>
  <c r="L217"/>
  <c r="K217"/>
  <c r="J217"/>
  <c r="I217"/>
  <c r="H217"/>
  <c r="G217"/>
  <c r="F217"/>
  <c r="E217"/>
  <c r="P216"/>
  <c r="O216"/>
  <c r="P215"/>
  <c r="O215"/>
  <c r="P214"/>
  <c r="O214"/>
  <c r="P213"/>
  <c r="O213"/>
  <c r="P212"/>
  <c r="P217" s="1"/>
  <c r="O212"/>
  <c r="O217" s="1"/>
  <c r="N211"/>
  <c r="M211"/>
  <c r="L211"/>
  <c r="K211"/>
  <c r="J211"/>
  <c r="I211"/>
  <c r="H211"/>
  <c r="G211"/>
  <c r="F211"/>
  <c r="E211"/>
  <c r="P210"/>
  <c r="O210"/>
  <c r="P209"/>
  <c r="O209"/>
  <c r="P208"/>
  <c r="O208"/>
  <c r="P207"/>
  <c r="O207"/>
  <c r="P206"/>
  <c r="P211" s="1"/>
  <c r="O206"/>
  <c r="O211" s="1"/>
  <c r="N205"/>
  <c r="M205"/>
  <c r="L205"/>
  <c r="K205"/>
  <c r="J205"/>
  <c r="I205"/>
  <c r="H205"/>
  <c r="G205"/>
  <c r="F205"/>
  <c r="E205"/>
  <c r="C200" s="1"/>
  <c r="P204"/>
  <c r="O204"/>
  <c r="P203"/>
  <c r="O203"/>
  <c r="P202"/>
  <c r="O202"/>
  <c r="P201"/>
  <c r="O201"/>
  <c r="P200"/>
  <c r="P205" s="1"/>
  <c r="O200"/>
  <c r="O205" s="1"/>
  <c r="N199"/>
  <c r="M199"/>
  <c r="L199"/>
  <c r="K199"/>
  <c r="J199"/>
  <c r="I199"/>
  <c r="H199"/>
  <c r="G199"/>
  <c r="F199"/>
  <c r="E199"/>
  <c r="P198"/>
  <c r="O198"/>
  <c r="P197"/>
  <c r="O197"/>
  <c r="P196"/>
  <c r="O196"/>
  <c r="P195"/>
  <c r="O195"/>
  <c r="P194"/>
  <c r="P199" s="1"/>
  <c r="O194"/>
  <c r="O199" s="1"/>
  <c r="N193"/>
  <c r="M193"/>
  <c r="L193"/>
  <c r="K193"/>
  <c r="J193"/>
  <c r="I193"/>
  <c r="H193"/>
  <c r="G193"/>
  <c r="F193"/>
  <c r="E193"/>
  <c r="P192"/>
  <c r="O192"/>
  <c r="P191"/>
  <c r="O191"/>
  <c r="P190"/>
  <c r="O190"/>
  <c r="P189"/>
  <c r="O189"/>
  <c r="P188"/>
  <c r="P193" s="1"/>
  <c r="O188"/>
  <c r="O193" s="1"/>
  <c r="N187"/>
  <c r="M187"/>
  <c r="L187"/>
  <c r="K187"/>
  <c r="J187"/>
  <c r="I187"/>
  <c r="H187"/>
  <c r="G187"/>
  <c r="F187"/>
  <c r="E187"/>
  <c r="P186"/>
  <c r="O186"/>
  <c r="P185"/>
  <c r="O185"/>
  <c r="P184"/>
  <c r="O184"/>
  <c r="P183"/>
  <c r="O183"/>
  <c r="P182"/>
  <c r="P187" s="1"/>
  <c r="O182"/>
  <c r="O187" s="1"/>
  <c r="N181"/>
  <c r="M181"/>
  <c r="L181"/>
  <c r="K181"/>
  <c r="J181"/>
  <c r="I181"/>
  <c r="H181"/>
  <c r="G181"/>
  <c r="F181"/>
  <c r="E181"/>
  <c r="P180"/>
  <c r="O180"/>
  <c r="P179"/>
  <c r="O179"/>
  <c r="P178"/>
  <c r="O178"/>
  <c r="P177"/>
  <c r="O177"/>
  <c r="P176"/>
  <c r="P181" s="1"/>
  <c r="O176"/>
  <c r="O181" s="1"/>
  <c r="N175"/>
  <c r="M175"/>
  <c r="L175"/>
  <c r="K175"/>
  <c r="J175"/>
  <c r="I175"/>
  <c r="H175"/>
  <c r="G175"/>
  <c r="F175"/>
  <c r="E175"/>
  <c r="P174"/>
  <c r="O174"/>
  <c r="P173"/>
  <c r="O173"/>
  <c r="P172"/>
  <c r="O172"/>
  <c r="P171"/>
  <c r="O171"/>
  <c r="P170"/>
  <c r="P175" s="1"/>
  <c r="O170"/>
  <c r="O175" s="1"/>
  <c r="N169"/>
  <c r="M169"/>
  <c r="L169"/>
  <c r="K169"/>
  <c r="J169"/>
  <c r="I169"/>
  <c r="H169"/>
  <c r="G169"/>
  <c r="F169"/>
  <c r="E169"/>
  <c r="P168"/>
  <c r="O168"/>
  <c r="P167"/>
  <c r="O167"/>
  <c r="P166"/>
  <c r="O166"/>
  <c r="P165"/>
  <c r="O165"/>
  <c r="P164"/>
  <c r="P169" s="1"/>
  <c r="O164"/>
  <c r="O169" s="1"/>
  <c r="N163"/>
  <c r="M163"/>
  <c r="L163"/>
  <c r="K163"/>
  <c r="J163"/>
  <c r="I163"/>
  <c r="H163"/>
  <c r="G163"/>
  <c r="F163"/>
  <c r="E163"/>
  <c r="P162"/>
  <c r="O162"/>
  <c r="P161"/>
  <c r="O161"/>
  <c r="P160"/>
  <c r="O160"/>
  <c r="P159"/>
  <c r="O159"/>
  <c r="P158"/>
  <c r="P163" s="1"/>
  <c r="O158"/>
  <c r="O163" s="1"/>
  <c r="N157"/>
  <c r="M157"/>
  <c r="L157"/>
  <c r="K157"/>
  <c r="J157"/>
  <c r="I157"/>
  <c r="H157"/>
  <c r="G157"/>
  <c r="F157"/>
  <c r="E157"/>
  <c r="P156"/>
  <c r="O156"/>
  <c r="P155"/>
  <c r="O155"/>
  <c r="P154"/>
  <c r="O154"/>
  <c r="P153"/>
  <c r="O153"/>
  <c r="P152"/>
  <c r="P157" s="1"/>
  <c r="O152"/>
  <c r="O157" s="1"/>
  <c r="C152"/>
  <c r="N151"/>
  <c r="M151"/>
  <c r="L151"/>
  <c r="K151"/>
  <c r="J151"/>
  <c r="I151"/>
  <c r="H151"/>
  <c r="G151"/>
  <c r="F151"/>
  <c r="E151"/>
  <c r="C146" s="1"/>
  <c r="P150"/>
  <c r="O150"/>
  <c r="P149"/>
  <c r="O149"/>
  <c r="P148"/>
  <c r="O148"/>
  <c r="P147"/>
  <c r="O147"/>
  <c r="P146"/>
  <c r="P151" s="1"/>
  <c r="O146"/>
  <c r="O151" s="1"/>
  <c r="N145"/>
  <c r="M145"/>
  <c r="L145"/>
  <c r="K145"/>
  <c r="J145"/>
  <c r="I145"/>
  <c r="H145"/>
  <c r="G145"/>
  <c r="F145"/>
  <c r="E145"/>
  <c r="C140" s="1"/>
  <c r="P144"/>
  <c r="O144"/>
  <c r="P143"/>
  <c r="O143"/>
  <c r="P142"/>
  <c r="O142"/>
  <c r="P141"/>
  <c r="O141"/>
  <c r="P140"/>
  <c r="P145" s="1"/>
  <c r="O140"/>
  <c r="O145" s="1"/>
  <c r="N139"/>
  <c r="M139"/>
  <c r="L139"/>
  <c r="K139"/>
  <c r="J139"/>
  <c r="I139"/>
  <c r="H139"/>
  <c r="G139"/>
  <c r="F139"/>
  <c r="E139"/>
  <c r="P138"/>
  <c r="O138"/>
  <c r="P137"/>
  <c r="O137"/>
  <c r="P136"/>
  <c r="O136"/>
  <c r="P135"/>
  <c r="O135"/>
  <c r="P134"/>
  <c r="P139" s="1"/>
  <c r="O134"/>
  <c r="O139" s="1"/>
  <c r="N133"/>
  <c r="M133"/>
  <c r="L133"/>
  <c r="K133"/>
  <c r="J133"/>
  <c r="I133"/>
  <c r="H133"/>
  <c r="G133"/>
  <c r="F133"/>
  <c r="E133"/>
  <c r="C128" s="1"/>
  <c r="P132"/>
  <c r="O132"/>
  <c r="P131"/>
  <c r="O131"/>
  <c r="P130"/>
  <c r="O130"/>
  <c r="P129"/>
  <c r="O129"/>
  <c r="P128"/>
  <c r="P133" s="1"/>
  <c r="O128"/>
  <c r="O133" s="1"/>
  <c r="N127"/>
  <c r="M127"/>
  <c r="L127"/>
  <c r="K127"/>
  <c r="J127"/>
  <c r="I127"/>
  <c r="H127"/>
  <c r="G127"/>
  <c r="F127"/>
  <c r="E127"/>
  <c r="P126"/>
  <c r="O126"/>
  <c r="P125"/>
  <c r="O125"/>
  <c r="P124"/>
  <c r="O124"/>
  <c r="P123"/>
  <c r="O123"/>
  <c r="P122"/>
  <c r="P127" s="1"/>
  <c r="O122"/>
  <c r="O127" s="1"/>
  <c r="N121"/>
  <c r="M121"/>
  <c r="L121"/>
  <c r="K121"/>
  <c r="J121"/>
  <c r="I121"/>
  <c r="H121"/>
  <c r="G121"/>
  <c r="F121"/>
  <c r="E121"/>
  <c r="P120"/>
  <c r="O120"/>
  <c r="P119"/>
  <c r="O119"/>
  <c r="P118"/>
  <c r="O118"/>
  <c r="P117"/>
  <c r="O117"/>
  <c r="P116"/>
  <c r="P121" s="1"/>
  <c r="O116"/>
  <c r="O121" s="1"/>
  <c r="N115"/>
  <c r="M115"/>
  <c r="L115"/>
  <c r="K115"/>
  <c r="J115"/>
  <c r="I115"/>
  <c r="H115"/>
  <c r="G115"/>
  <c r="F115"/>
  <c r="E115"/>
  <c r="P114"/>
  <c r="O114"/>
  <c r="P113"/>
  <c r="O113"/>
  <c r="P112"/>
  <c r="O112"/>
  <c r="P111"/>
  <c r="O111"/>
  <c r="P110"/>
  <c r="P115" s="1"/>
  <c r="O110"/>
  <c r="O115" s="1"/>
  <c r="E109"/>
  <c r="P108"/>
  <c r="O108"/>
  <c r="P107"/>
  <c r="O107"/>
  <c r="P106"/>
  <c r="O106"/>
  <c r="P105"/>
  <c r="O105"/>
  <c r="P104"/>
  <c r="P109" s="1"/>
  <c r="O104"/>
  <c r="O109" s="1"/>
  <c r="C104"/>
  <c r="N103"/>
  <c r="M103"/>
  <c r="L103"/>
  <c r="K103"/>
  <c r="J103"/>
  <c r="I103"/>
  <c r="H103"/>
  <c r="G103"/>
  <c r="E103"/>
  <c r="P102"/>
  <c r="O102"/>
  <c r="P101"/>
  <c r="O101"/>
  <c r="P100"/>
  <c r="O100"/>
  <c r="P99"/>
  <c r="O99"/>
  <c r="P98"/>
  <c r="P103" s="1"/>
  <c r="O98"/>
  <c r="O103" s="1"/>
  <c r="F98"/>
  <c r="F103" s="1"/>
  <c r="C98"/>
  <c r="N97"/>
  <c r="M97"/>
  <c r="L97"/>
  <c r="K97"/>
  <c r="J97"/>
  <c r="I97"/>
  <c r="H97"/>
  <c r="G97"/>
  <c r="F97"/>
  <c r="E97"/>
  <c r="P96"/>
  <c r="O96"/>
  <c r="P95"/>
  <c r="O95"/>
  <c r="P94"/>
  <c r="O94"/>
  <c r="P93"/>
  <c r="O93"/>
  <c r="P92"/>
  <c r="P97" s="1"/>
  <c r="O92"/>
  <c r="O97" s="1"/>
  <c r="N91"/>
  <c r="M91"/>
  <c r="L91"/>
  <c r="K91"/>
  <c r="J91"/>
  <c r="I91"/>
  <c r="H91"/>
  <c r="G91"/>
  <c r="E91"/>
  <c r="C86" s="1"/>
  <c r="P90"/>
  <c r="O90"/>
  <c r="P89"/>
  <c r="O89"/>
  <c r="P88"/>
  <c r="O88"/>
  <c r="P87"/>
  <c r="O87"/>
  <c r="F87"/>
  <c r="P86"/>
  <c r="P91" s="1"/>
  <c r="O86"/>
  <c r="F86"/>
  <c r="N85"/>
  <c r="M85"/>
  <c r="L85"/>
  <c r="K85"/>
  <c r="J85"/>
  <c r="I85"/>
  <c r="H85"/>
  <c r="G85"/>
  <c r="F85"/>
  <c r="E85"/>
  <c r="P84"/>
  <c r="O84"/>
  <c r="P83"/>
  <c r="O83"/>
  <c r="P82"/>
  <c r="O82"/>
  <c r="P81"/>
  <c r="O81"/>
  <c r="P80"/>
  <c r="P85" s="1"/>
  <c r="O80"/>
  <c r="O85" s="1"/>
  <c r="N79"/>
  <c r="M79"/>
  <c r="L79"/>
  <c r="K79"/>
  <c r="J79"/>
  <c r="I79"/>
  <c r="H79"/>
  <c r="G79"/>
  <c r="E79"/>
  <c r="P78"/>
  <c r="O78"/>
  <c r="P77"/>
  <c r="O77"/>
  <c r="P76"/>
  <c r="O76"/>
  <c r="P75"/>
  <c r="O75"/>
  <c r="P74"/>
  <c r="P79" s="1"/>
  <c r="O74"/>
  <c r="O79" s="1"/>
  <c r="F74"/>
  <c r="F79" s="1"/>
  <c r="N73"/>
  <c r="M73"/>
  <c r="L73"/>
  <c r="K73"/>
  <c r="J73"/>
  <c r="I73"/>
  <c r="H73"/>
  <c r="G73"/>
  <c r="F73"/>
  <c r="E73"/>
  <c r="C68" s="1"/>
  <c r="P72"/>
  <c r="O72"/>
  <c r="P71"/>
  <c r="O71"/>
  <c r="P70"/>
  <c r="O70"/>
  <c r="P69"/>
  <c r="O69"/>
  <c r="P68"/>
  <c r="P73" s="1"/>
  <c r="O68"/>
  <c r="O73" s="1"/>
  <c r="N67"/>
  <c r="M67"/>
  <c r="L67"/>
  <c r="K67"/>
  <c r="J67"/>
  <c r="I67"/>
  <c r="H67"/>
  <c r="G67"/>
  <c r="F67"/>
  <c r="E67"/>
  <c r="P66"/>
  <c r="O66"/>
  <c r="P65"/>
  <c r="O65"/>
  <c r="P64"/>
  <c r="O64"/>
  <c r="P63"/>
  <c r="O63"/>
  <c r="P62"/>
  <c r="P67" s="1"/>
  <c r="O62"/>
  <c r="O67" s="1"/>
  <c r="N61"/>
  <c r="M61"/>
  <c r="L61"/>
  <c r="K61"/>
  <c r="J61"/>
  <c r="I61"/>
  <c r="H61"/>
  <c r="G61"/>
  <c r="F61"/>
  <c r="E61"/>
  <c r="P60"/>
  <c r="O60"/>
  <c r="P59"/>
  <c r="O59"/>
  <c r="P58"/>
  <c r="O58"/>
  <c r="P57"/>
  <c r="O57"/>
  <c r="P56"/>
  <c r="P61" s="1"/>
  <c r="O56"/>
  <c r="O61" s="1"/>
  <c r="N55"/>
  <c r="M55"/>
  <c r="L55"/>
  <c r="K55"/>
  <c r="J55"/>
  <c r="I55"/>
  <c r="H55"/>
  <c r="G55"/>
  <c r="F55"/>
  <c r="E55"/>
  <c r="P54"/>
  <c r="O54"/>
  <c r="P53"/>
  <c r="O53"/>
  <c r="P52"/>
  <c r="O52"/>
  <c r="P51"/>
  <c r="O51"/>
  <c r="P50"/>
  <c r="P55" s="1"/>
  <c r="O50"/>
  <c r="O55" s="1"/>
  <c r="N49"/>
  <c r="M49"/>
  <c r="L49"/>
  <c r="K49"/>
  <c r="J49"/>
  <c r="I49"/>
  <c r="H49"/>
  <c r="G49"/>
  <c r="F49"/>
  <c r="E49"/>
  <c r="C44" s="1"/>
  <c r="P48"/>
  <c r="O48"/>
  <c r="P47"/>
  <c r="O47"/>
  <c r="P46"/>
  <c r="O46"/>
  <c r="P45"/>
  <c r="O45"/>
  <c r="P44"/>
  <c r="P49" s="1"/>
  <c r="O44"/>
  <c r="O49" s="1"/>
  <c r="N43"/>
  <c r="M43"/>
  <c r="L43"/>
  <c r="K43"/>
  <c r="J43"/>
  <c r="I43"/>
  <c r="H43"/>
  <c r="G43"/>
  <c r="F43"/>
  <c r="E43"/>
  <c r="P42"/>
  <c r="O42"/>
  <c r="P41"/>
  <c r="O41"/>
  <c r="P40"/>
  <c r="O40"/>
  <c r="P39"/>
  <c r="O39"/>
  <c r="P38"/>
  <c r="P43" s="1"/>
  <c r="O38"/>
  <c r="O43" s="1"/>
  <c r="N37"/>
  <c r="M37"/>
  <c r="L37"/>
  <c r="K37"/>
  <c r="J37"/>
  <c r="I37"/>
  <c r="H37"/>
  <c r="G37"/>
  <c r="F37"/>
  <c r="E37"/>
  <c r="P36"/>
  <c r="O36"/>
  <c r="P35"/>
  <c r="O35"/>
  <c r="P34"/>
  <c r="O34"/>
  <c r="P33"/>
  <c r="O33"/>
  <c r="P32"/>
  <c r="P37" s="1"/>
  <c r="O32"/>
  <c r="O37" s="1"/>
  <c r="N31"/>
  <c r="M31"/>
  <c r="L31"/>
  <c r="K31"/>
  <c r="J31"/>
  <c r="I31"/>
  <c r="H31"/>
  <c r="G31"/>
  <c r="F31"/>
  <c r="E31"/>
  <c r="P30"/>
  <c r="O30"/>
  <c r="P29"/>
  <c r="O29"/>
  <c r="P28"/>
  <c r="O28"/>
  <c r="P27"/>
  <c r="O27"/>
  <c r="P26"/>
  <c r="P31" s="1"/>
  <c r="O26"/>
  <c r="O31" s="1"/>
  <c r="N25"/>
  <c r="M25"/>
  <c r="L25"/>
  <c r="K25"/>
  <c r="J25"/>
  <c r="I25"/>
  <c r="H25"/>
  <c r="G25"/>
  <c r="F25"/>
  <c r="E25"/>
  <c r="P24"/>
  <c r="O24"/>
  <c r="P23"/>
  <c r="O23"/>
  <c r="P22"/>
  <c r="O22"/>
  <c r="P21"/>
  <c r="O21"/>
  <c r="P20"/>
  <c r="P25" s="1"/>
  <c r="O20"/>
  <c r="O25" s="1"/>
  <c r="N19"/>
  <c r="M19"/>
  <c r="L19"/>
  <c r="K19"/>
  <c r="J19"/>
  <c r="I19"/>
  <c r="H19"/>
  <c r="G19"/>
  <c r="F19"/>
  <c r="E19"/>
  <c r="P18"/>
  <c r="O18"/>
  <c r="P17"/>
  <c r="O17"/>
  <c r="P16"/>
  <c r="O16"/>
  <c r="P15"/>
  <c r="O15"/>
  <c r="P14"/>
  <c r="P19" s="1"/>
  <c r="O14"/>
  <c r="O19" s="1"/>
  <c r="N13"/>
  <c r="M13"/>
  <c r="L13"/>
  <c r="K13"/>
  <c r="J13"/>
  <c r="I13"/>
  <c r="H13"/>
  <c r="G13"/>
  <c r="F13"/>
  <c r="E13"/>
  <c r="P12"/>
  <c r="O12"/>
  <c r="P11"/>
  <c r="O11"/>
  <c r="P10"/>
  <c r="P592" s="1"/>
  <c r="O10"/>
  <c r="P9"/>
  <c r="P591" s="1"/>
  <c r="O9"/>
  <c r="P8"/>
  <c r="P13" s="1"/>
  <c r="O8"/>
  <c r="C20" l="1"/>
  <c r="C32"/>
  <c r="C38"/>
  <c r="C176"/>
  <c r="C188"/>
  <c r="C194"/>
  <c r="C296"/>
  <c r="C368"/>
  <c r="C380"/>
  <c r="C416"/>
  <c r="C428"/>
  <c r="C434"/>
  <c r="C506"/>
  <c r="C512"/>
  <c r="O518"/>
  <c r="O523" s="1"/>
  <c r="C560"/>
  <c r="C566"/>
  <c r="P583"/>
  <c r="O470"/>
  <c r="O591"/>
  <c r="O592"/>
  <c r="C14"/>
  <c r="C56"/>
  <c r="C62"/>
  <c r="C116"/>
  <c r="C122"/>
  <c r="C164"/>
  <c r="C170"/>
  <c r="C212"/>
  <c r="C218"/>
  <c r="C278"/>
  <c r="C290"/>
  <c r="C326"/>
  <c r="C356"/>
  <c r="C362"/>
  <c r="P391"/>
  <c r="O389"/>
  <c r="O593" s="1"/>
  <c r="C404"/>
  <c r="C410"/>
  <c r="O416"/>
  <c r="O421" s="1"/>
  <c r="C446"/>
  <c r="C476"/>
  <c r="C314"/>
  <c r="C398"/>
  <c r="C74"/>
  <c r="C302"/>
  <c r="C344"/>
  <c r="C392"/>
  <c r="O398"/>
  <c r="O403" s="1"/>
  <c r="O446"/>
  <c r="O451" s="1"/>
  <c r="O457"/>
  <c r="F457"/>
  <c r="P457"/>
  <c r="C464"/>
  <c r="O475"/>
  <c r="C488"/>
  <c r="C530"/>
  <c r="C554"/>
  <c r="P589"/>
  <c r="C8"/>
  <c r="P593"/>
  <c r="P594"/>
  <c r="C26"/>
  <c r="C50"/>
  <c r="C80"/>
  <c r="O91"/>
  <c r="F91"/>
  <c r="C92"/>
  <c r="C110"/>
  <c r="C134"/>
  <c r="C158"/>
  <c r="C182"/>
  <c r="C206"/>
  <c r="C230"/>
  <c r="C254"/>
  <c r="C272"/>
  <c r="C284"/>
  <c r="C308"/>
  <c r="P319"/>
  <c r="O318"/>
  <c r="O319" s="1"/>
  <c r="G319"/>
  <c r="O320"/>
  <c r="O325" s="1"/>
  <c r="G325"/>
  <c r="P337"/>
  <c r="C350"/>
  <c r="C374"/>
  <c r="C386"/>
  <c r="C458"/>
  <c r="P475"/>
  <c r="G595"/>
  <c r="O13"/>
  <c r="O332"/>
  <c r="O337" s="1"/>
  <c r="O386"/>
  <c r="O391" s="1"/>
  <c r="O578"/>
  <c r="O583" s="1"/>
  <c r="F590"/>
  <c r="P590"/>
  <c r="F591"/>
  <c r="F594"/>
  <c r="O594" l="1"/>
  <c r="C590"/>
  <c r="F595"/>
  <c r="O590"/>
  <c r="O595" l="1"/>
  <c r="C11" i="5" l="1"/>
  <c r="N10"/>
  <c r="M10"/>
  <c r="H10"/>
  <c r="H11" s="1"/>
  <c r="G10"/>
  <c r="G11" s="1"/>
  <c r="N11"/>
  <c r="M11"/>
  <c r="H13" l="1"/>
  <c r="P10" i="1" l="1"/>
  <c r="O10"/>
  <c r="M10"/>
  <c r="L10"/>
  <c r="K10"/>
  <c r="I10"/>
  <c r="H10"/>
  <c r="D10"/>
  <c r="T9"/>
  <c r="U9" s="1"/>
  <c r="R9"/>
  <c r="S9" s="1"/>
  <c r="Q9"/>
  <c r="N9"/>
  <c r="J9"/>
  <c r="G9"/>
  <c r="C9"/>
  <c r="C10" l="1"/>
  <c r="T10"/>
  <c r="N10"/>
  <c r="Q10"/>
  <c r="J10"/>
  <c r="U10"/>
  <c r="R10"/>
  <c r="S10" s="1"/>
  <c r="G10"/>
</calcChain>
</file>

<file path=xl/sharedStrings.xml><?xml version="1.0" encoding="utf-8"?>
<sst xmlns="http://schemas.openxmlformats.org/spreadsheetml/2006/main" count="773" uniqueCount="149">
  <si>
    <t>ՏԵՂԵԿԱՏՎՈՒԹՅՈՒՆ</t>
  </si>
  <si>
    <t>Հ/Հ</t>
  </si>
  <si>
    <t>Համայնքի անվանումը</t>
  </si>
  <si>
    <t>Հողատեսքը</t>
  </si>
  <si>
    <t>Համայնքային սեփականություն</t>
  </si>
  <si>
    <t>Պետական  սեփականություն</t>
  </si>
  <si>
    <t>ԱՄԲՈՂՋԸ                                        /փաստացի/</t>
  </si>
  <si>
    <t>Վարձակալության                                        ենթակա                                                      հա</t>
  </si>
  <si>
    <t>Վարձավճարների            գանձումներ                           /հազ.դրամ/</t>
  </si>
  <si>
    <t>Վարձակալության                         ենթակա                       հա</t>
  </si>
  <si>
    <t>Վարձավճարների               գանձումներ                           /հազ.դրամ/</t>
  </si>
  <si>
    <t>հա</t>
  </si>
  <si>
    <t>գումարը   /հազ.դրամ/</t>
  </si>
  <si>
    <t>Նախատ.</t>
  </si>
  <si>
    <t>փաստ.</t>
  </si>
  <si>
    <t>վարելահող</t>
  </si>
  <si>
    <t>բազ. Տնկարկ</t>
  </si>
  <si>
    <t>խոտհարք</t>
  </si>
  <si>
    <t>արոտ</t>
  </si>
  <si>
    <t>այլ</t>
  </si>
  <si>
    <t>ԸՆԴԱՄԵՆԸ</t>
  </si>
  <si>
    <t>Ոսկեհատ</t>
  </si>
  <si>
    <t>Շենավան</t>
  </si>
  <si>
    <t>Լուսագյուղ</t>
  </si>
  <si>
    <t>ԸՆԴԱՄԵՆԸ ՄԱՐԶՈՒՄ</t>
  </si>
  <si>
    <t>ԱՄԲՈՂՋԸ   ՄԱՐԶՈՒՄ</t>
  </si>
  <si>
    <t>ՀՀ համայնքների վարչական սահմաններում գտնվող գյուղ. նշանակության հողամասերի վարձակալության տրամադրման վերաբերյալ</t>
  </si>
  <si>
    <t>ՀՀ մարզ</t>
  </si>
  <si>
    <r>
      <t xml:space="preserve">  </t>
    </r>
    <r>
      <rPr>
        <b/>
        <sz val="12"/>
        <rFont val="GHEA Grapalat"/>
        <family val="3"/>
      </rPr>
      <t>ԸՆԴԱՄԵՆԸ</t>
    </r>
    <r>
      <rPr>
        <b/>
        <sz val="11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գյուղ. նշանակ. հողեր </t>
    </r>
    <r>
      <rPr>
        <sz val="10"/>
        <rFont val="GHEA Grapalat"/>
        <family val="3"/>
      </rPr>
      <t xml:space="preserve">                        /համայնք.+ պետական/   </t>
    </r>
    <r>
      <rPr>
        <sz val="11"/>
        <rFont val="GHEA Grapalat"/>
        <family val="3"/>
      </rPr>
      <t xml:space="preserve">     </t>
    </r>
    <r>
      <rPr>
        <b/>
        <sz val="11"/>
        <rFont val="GHEA Grapalat"/>
        <family val="3"/>
      </rPr>
      <t xml:space="preserve">                     /հա/</t>
    </r>
  </si>
  <si>
    <r>
      <rPr>
        <b/>
        <sz val="12"/>
        <rFont val="GHEA Grapalat"/>
        <family val="3"/>
      </rPr>
      <t>Ընդամենը</t>
    </r>
    <r>
      <rPr>
        <b/>
        <sz val="10"/>
        <rFont val="GHEA Grapalat"/>
        <family val="3"/>
      </rPr>
      <t xml:space="preserve"> համայնքային  </t>
    </r>
    <r>
      <rPr>
        <sz val="10"/>
        <rFont val="GHEA Grapalat"/>
        <family val="3"/>
      </rPr>
      <t xml:space="preserve">  </t>
    </r>
    <r>
      <rPr>
        <b/>
        <sz val="11"/>
        <rFont val="GHEA Grapalat"/>
        <family val="3"/>
      </rPr>
      <t xml:space="preserve">            </t>
    </r>
    <r>
      <rPr>
        <b/>
        <sz val="10"/>
        <rFont val="GHEA Grapalat"/>
        <family val="3"/>
      </rPr>
      <t xml:space="preserve"> </t>
    </r>
    <r>
      <rPr>
        <b/>
        <sz val="11"/>
        <rFont val="GHEA Grapalat"/>
        <family val="3"/>
      </rPr>
      <t xml:space="preserve">  </t>
    </r>
    <r>
      <rPr>
        <b/>
        <u/>
        <sz val="11"/>
        <rFont val="GHEA Grapalat"/>
        <family val="3"/>
      </rPr>
      <t>հա</t>
    </r>
  </si>
  <si>
    <r>
      <t xml:space="preserve">Վարձակալության                                        ենթակա                                                      </t>
    </r>
    <r>
      <rPr>
        <b/>
        <u/>
        <sz val="12"/>
        <rFont val="GHEA Grapalat"/>
        <family val="3"/>
      </rPr>
      <t>հա</t>
    </r>
  </si>
  <si>
    <r>
      <t xml:space="preserve">Վարձավճարների            գանձումներ                           </t>
    </r>
    <r>
      <rPr>
        <b/>
        <sz val="12"/>
        <rFont val="GHEA Grapalat"/>
        <family val="3"/>
      </rPr>
      <t>/հազ.դրամ/</t>
    </r>
  </si>
  <si>
    <r>
      <rPr>
        <b/>
        <sz val="12"/>
        <rFont val="GHEA Grapalat"/>
        <family val="3"/>
      </rPr>
      <t>Ընդամենը</t>
    </r>
    <r>
      <rPr>
        <b/>
        <sz val="11"/>
        <rFont val="GHEA Grapalat"/>
        <family val="3"/>
      </rPr>
      <t xml:space="preserve"> պետական</t>
    </r>
    <r>
      <rPr>
        <b/>
        <sz val="10"/>
        <rFont val="GHEA Grapalat"/>
        <family val="3"/>
      </rPr>
      <t xml:space="preserve"> </t>
    </r>
    <r>
      <rPr>
        <b/>
        <sz val="11"/>
        <rFont val="GHEA Grapalat"/>
        <family val="3"/>
      </rPr>
      <t xml:space="preserve">      </t>
    </r>
    <r>
      <rPr>
        <b/>
        <sz val="10"/>
        <rFont val="GHEA Grapalat"/>
        <family val="3"/>
      </rPr>
      <t xml:space="preserve"> </t>
    </r>
    <r>
      <rPr>
        <b/>
        <sz val="11"/>
        <rFont val="GHEA Grapalat"/>
        <family val="3"/>
      </rPr>
      <t xml:space="preserve">    </t>
    </r>
    <r>
      <rPr>
        <b/>
        <u/>
        <sz val="11"/>
        <rFont val="GHEA Grapalat"/>
        <family val="3"/>
      </rPr>
      <t>հա</t>
    </r>
  </si>
  <si>
    <r>
      <t xml:space="preserve">Վարձակալության                         ենթակա                                          </t>
    </r>
    <r>
      <rPr>
        <b/>
        <u/>
        <sz val="12"/>
        <rFont val="GHEA Grapalat"/>
        <family val="3"/>
      </rPr>
      <t>հա</t>
    </r>
  </si>
  <si>
    <r>
      <t xml:space="preserve">Վարձավճարների               գանձումներ                           </t>
    </r>
    <r>
      <rPr>
        <b/>
        <sz val="12"/>
        <rFont val="GHEA Grapalat"/>
        <family val="3"/>
      </rPr>
      <t>/հազ.դրամ/</t>
    </r>
  </si>
  <si>
    <r>
      <t xml:space="preserve">գումարը  </t>
    </r>
    <r>
      <rPr>
        <sz val="10"/>
        <rFont val="GHEA Grapalat"/>
        <family val="3"/>
      </rPr>
      <t xml:space="preserve"> /հազ.դրամ/</t>
    </r>
  </si>
  <si>
    <t>Արմավիր</t>
  </si>
  <si>
    <t xml:space="preserve">ԱՄԲՈՂՋԸ   </t>
  </si>
  <si>
    <t>*մարզերը ըստ ընտրված հերթականության</t>
  </si>
  <si>
    <t>առ 01.01.2014թ. դրությամբ</t>
  </si>
  <si>
    <t xml:space="preserve">  ՏԵՂԵԿԱՏՎՈՒԹՅՈՒՆ</t>
  </si>
  <si>
    <r>
      <t xml:space="preserve">ԸՆԴԱՄԵՆԸ                                                                                                                                                                 մարզում գյուղ. նշանակ. հողեր                                                                                                                        /ըստ հողային հաշվեկշռի/                                                                               </t>
    </r>
    <r>
      <rPr>
        <b/>
        <u/>
        <sz val="12"/>
        <rFont val="GHEA Grapalat"/>
        <family val="3"/>
      </rPr>
      <t>հա</t>
    </r>
  </si>
  <si>
    <r>
      <t xml:space="preserve">ԱՄԲՈՂՋ                                                                                                   </t>
    </r>
    <r>
      <rPr>
        <sz val="12"/>
        <rFont val="GHEA Grapalat"/>
        <family val="3"/>
      </rPr>
      <t xml:space="preserve">/համայնք. և  պետ.սեփ./                      </t>
    </r>
    <r>
      <rPr>
        <b/>
        <sz val="12"/>
        <rFont val="GHEA Grapalat"/>
        <family val="3"/>
      </rPr>
      <t xml:space="preserve">    վարձակալության տրամադրած                                      գուղ. նշանակ. հողեր          </t>
    </r>
  </si>
  <si>
    <t>2012թ.</t>
  </si>
  <si>
    <t>Համայնք. սեփ.</t>
  </si>
  <si>
    <t>Պետ.          Սեփ.</t>
  </si>
  <si>
    <t>Համայնք. Սեփ.               /հա/</t>
  </si>
  <si>
    <t>Պետակ.    սեփ.                               /հա/</t>
  </si>
  <si>
    <r>
      <t xml:space="preserve">գումարը  </t>
    </r>
    <r>
      <rPr>
        <sz val="10"/>
        <rFont val="GHEA Grapalat"/>
        <family val="3"/>
      </rPr>
      <t xml:space="preserve"> </t>
    </r>
    <r>
      <rPr>
        <sz val="9"/>
        <rFont val="GHEA Grapalat"/>
        <family val="3"/>
      </rPr>
      <t xml:space="preserve"> /հազ. դրամ/</t>
    </r>
  </si>
  <si>
    <t>գումարը /հազ. դրամ/</t>
  </si>
  <si>
    <t xml:space="preserve">տարբերությունը                          2013-ը  2012-ի համեմատ </t>
  </si>
  <si>
    <t>2013թ.</t>
  </si>
  <si>
    <t xml:space="preserve">   /համեմատական 2012-2013թ.  առ 01.01.2014թ. դրությամբ/</t>
  </si>
  <si>
    <t>Արգավանդ</t>
  </si>
  <si>
    <t>Բաղրամյան</t>
  </si>
  <si>
    <t>Ջրաշեն</t>
  </si>
  <si>
    <t>Շահումյան</t>
  </si>
  <si>
    <t>ՀՀ Արմավիրի  մարզի համայնքների վարչական սահմաններում գտնվող գյուղ. նշանակության հողամասերի վարձակալության տրամադրման վերաբերյալ</t>
  </si>
  <si>
    <t>ք. Արմավիր</t>
  </si>
  <si>
    <t>ք. Մեծամոր</t>
  </si>
  <si>
    <t xml:space="preserve">ք. Էջմիածին </t>
  </si>
  <si>
    <t>Ալաշկերտ</t>
  </si>
  <si>
    <t>Նոր Ամասիա</t>
  </si>
  <si>
    <t>Այգեշատ</t>
  </si>
  <si>
    <t>Այգեվան</t>
  </si>
  <si>
    <t>Արազափ</t>
  </si>
  <si>
    <t>Արաքս/Արմ/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</si>
  <si>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</si>
  <si>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</si>
  <si>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</si>
  <si>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</si>
  <si>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</si>
  <si>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</si>
  <si>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</si>
  <si>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Զարթոնք</t>
  </si>
  <si>
    <t>Լենուղի</t>
  </si>
  <si>
    <t>Լուկաշին</t>
  </si>
  <si>
    <t>Խանջյան</t>
  </si>
  <si>
    <t>Հայկավան</t>
  </si>
  <si>
    <t>Հացիկ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</si>
  <si>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</si>
  <si>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</si>
  <si>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</si>
  <si>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</si>
  <si>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</si>
  <si>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</si>
  <si>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</si>
  <si>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</si>
  <si>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</si>
  <si>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Ջանֆիդա</t>
  </si>
  <si>
    <t>Սարդարապատ</t>
  </si>
  <si>
    <t>Վարդանաշեն</t>
  </si>
  <si>
    <t>Տանձուտ</t>
  </si>
  <si>
    <t>Փշատավան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</si>
  <si>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</si>
  <si>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</si>
  <si>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</si>
  <si>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</si>
  <si>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</si>
  <si>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</si>
  <si>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</si>
  <si>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</si>
  <si>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</t>
  </si>
  <si>
    <t>գ. Արշալույս</t>
  </si>
  <si>
    <t>Արտիմետ</t>
  </si>
  <si>
    <t>Արևաշատ</t>
  </si>
  <si>
    <t>գ. Գայ</t>
  </si>
  <si>
    <t>Գեղակերտ</t>
  </si>
  <si>
    <t>Գրիբոյեդով</t>
  </si>
  <si>
    <t>Դաշտ</t>
  </si>
  <si>
    <t>Դողս</t>
  </si>
  <si>
    <t>Լեռնամերձ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</si>
  <si>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</si>
  <si>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</si>
  <si>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</si>
  <si>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</si>
  <si>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</si>
  <si>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</si>
  <si>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</si>
  <si>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</si>
  <si>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</si>
  <si>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</si>
  <si>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</si>
  <si>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</si>
  <si>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Շահումյանի թ/ֆ</t>
  </si>
  <si>
    <t>Պտղունք</t>
  </si>
  <si>
    <t>Ջրառատ</t>
  </si>
  <si>
    <t>Ջրարբի</t>
  </si>
  <si>
    <t>Տարոնիկ</t>
  </si>
  <si>
    <t>Փարաքար</t>
  </si>
  <si>
    <t>Ֆերիկ</t>
  </si>
  <si>
    <t>Արգինա</t>
  </si>
  <si>
    <t>Արտամետ</t>
  </si>
  <si>
    <t>Արևադաշտ</t>
  </si>
  <si>
    <t>Բագարան</t>
  </si>
  <si>
    <t>Դալարիկ</t>
  </si>
  <si>
    <t>Երվանդաշատ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</si>
  <si>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</si>
  <si>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</si>
  <si>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</si>
  <si>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</si>
  <si>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</si>
  <si>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</si>
  <si>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</si>
  <si>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</si>
  <si>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r>
      <t>Ընդամենը համայնքային                                      /</t>
    </r>
    <r>
      <rPr>
        <sz val="10"/>
        <rFont val="GHEA Grapalat"/>
        <family val="3"/>
      </rPr>
      <t>ըստ հողային հաշվեկշռի</t>
    </r>
    <r>
      <rPr>
        <b/>
        <sz val="10"/>
        <rFont val="GHEA Grapalat"/>
        <family val="3"/>
      </rPr>
      <t>/     հա</t>
    </r>
  </si>
  <si>
    <r>
      <t>Ընդամենը պետական                                      /</t>
    </r>
    <r>
      <rPr>
        <sz val="10"/>
        <rFont val="GHEA Grapalat"/>
        <family val="3"/>
      </rPr>
      <t>ըստ հողային հաշվեկշռի</t>
    </r>
    <r>
      <rPr>
        <b/>
        <sz val="10"/>
        <rFont val="GHEA Grapalat"/>
        <family val="3"/>
      </rPr>
      <t>/     հա</t>
    </r>
  </si>
  <si>
    <r>
      <t xml:space="preserve">  ԸՆԴԱՄԵՆԸ  գյուղ. նշանակ. հողեր </t>
    </r>
    <r>
      <rPr>
        <sz val="10"/>
        <rFont val="GHEA Grapalat"/>
        <family val="3"/>
      </rPr>
      <t xml:space="preserve">   /պետ+համ./                           </t>
    </r>
    <r>
      <rPr>
        <b/>
        <sz val="10"/>
        <rFont val="GHEA Grapalat"/>
        <family val="3"/>
      </rPr>
      <t xml:space="preserve">                     / հա/</t>
    </r>
  </si>
  <si>
    <r>
      <t xml:space="preserve">նախատեսվածի համեմատ  </t>
    </r>
    <r>
      <rPr>
        <b/>
        <sz val="12"/>
        <rFont val="GHEA Grapalat"/>
        <family val="3"/>
      </rPr>
      <t>%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</si>
</sst>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_(* #,##0.00_);_(* \(#,##0.00\);_(* &quot;-&quot;??_);_(@_)"/>
    <numFmt numFmtId="167" formatCode="_(* #,##0.000_);_(* \(#,##0.000\);_(* &quot;-&quot;??_);_(@_)"/>
    <numFmt numFmtId="168" formatCode="_(* #,##0_);_(* \(#,##0\);_(* &quot;-&quot;??_);_(@_)"/>
  </numFmts>
  <fonts count="4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GHEA Grapalat"/>
      <family val="3"/>
    </font>
    <font>
      <b/>
      <u/>
      <sz val="12"/>
      <name val="GHEA Grapalat"/>
      <family val="3"/>
    </font>
    <font>
      <sz val="10"/>
      <name val="Arial"/>
      <family val="2"/>
      <charset val="204"/>
    </font>
    <font>
      <sz val="10"/>
      <name val="GHEA Grapalat"/>
      <family val="3"/>
    </font>
    <font>
      <b/>
      <sz val="10"/>
      <name val="GHEA Grapalat"/>
      <family val="3"/>
    </font>
    <font>
      <b/>
      <sz val="16"/>
      <name val="GHEA Grapalat"/>
      <family val="3"/>
    </font>
    <font>
      <sz val="14"/>
      <name val="GHEA Grapalat"/>
      <family val="3"/>
    </font>
    <font>
      <sz val="12"/>
      <name val="GHEA Grapalat"/>
      <family val="3"/>
    </font>
    <font>
      <b/>
      <sz val="14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u/>
      <sz val="11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12"/>
      <color indexed="8"/>
      <name val="GHEA Grapalat"/>
      <family val="3"/>
    </font>
    <font>
      <sz val="10"/>
      <name val="Arial Armenian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3"/>
      <name val="GHEA Grapalat"/>
      <family val="3"/>
    </font>
    <font>
      <sz val="13"/>
      <name val="GHEA Grapalat"/>
      <family val="3"/>
    </font>
    <font>
      <sz val="8"/>
      <name val="Times Armenian"/>
      <family val="1"/>
    </font>
    <font>
      <sz val="8"/>
      <name val="GHEA Grapalat"/>
      <family val="3"/>
    </font>
    <font>
      <sz val="10"/>
      <color indexed="8"/>
      <name val="GHEA Mariam"/>
      <family val="3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1">
    <xf numFmtId="0" fontId="0" fillId="0" borderId="0"/>
    <xf numFmtId="0" fontId="1" fillId="0" borderId="0"/>
    <xf numFmtId="0" fontId="4" fillId="0" borderId="0"/>
    <xf numFmtId="0" fontId="4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7" fillId="0" borderId="0"/>
    <xf numFmtId="0" fontId="20" fillId="0" borderId="0"/>
    <xf numFmtId="0" fontId="4" fillId="0" borderId="0"/>
    <xf numFmtId="0" fontId="4" fillId="0" borderId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1" fillId="10" borderId="51" applyNumberFormat="0" applyAlignment="0" applyProtection="0"/>
    <xf numFmtId="0" fontId="22" fillId="23" borderId="52" applyNumberFormat="0" applyAlignment="0" applyProtection="0"/>
    <xf numFmtId="0" fontId="23" fillId="23" borderId="51" applyNumberFormat="0" applyAlignment="0" applyProtection="0"/>
    <xf numFmtId="0" fontId="24" fillId="0" borderId="53" applyNumberFormat="0" applyFill="0" applyAlignment="0" applyProtection="0"/>
    <xf numFmtId="0" fontId="25" fillId="0" borderId="54" applyNumberFormat="0" applyFill="0" applyAlignment="0" applyProtection="0"/>
    <xf numFmtId="0" fontId="26" fillId="0" borderId="5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6" applyNumberFormat="0" applyFill="0" applyAlignment="0" applyProtection="0"/>
    <xf numFmtId="0" fontId="28" fillId="24" borderId="57" applyNumberFormat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4" fillId="0" borderId="0"/>
    <xf numFmtId="0" fontId="4" fillId="0" borderId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26" borderId="58" applyNumberFormat="0" applyFont="0" applyAlignment="0" applyProtection="0"/>
    <xf numFmtId="0" fontId="33" fillId="0" borderId="59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8" fillId="0" borderId="0"/>
    <xf numFmtId="0" fontId="40" fillId="2" borderId="0">
      <alignment horizontal="center" vertical="center"/>
    </xf>
    <xf numFmtId="0" fontId="1" fillId="0" borderId="0"/>
    <xf numFmtId="0" fontId="42" fillId="0" borderId="0"/>
    <xf numFmtId="0" fontId="1" fillId="0" borderId="0"/>
    <xf numFmtId="166" fontId="1" fillId="0" borderId="0" applyFont="0" applyFill="0" applyBorder="0" applyAlignment="0" applyProtection="0"/>
    <xf numFmtId="0" fontId="42" fillId="0" borderId="0"/>
  </cellStyleXfs>
  <cellXfs count="252">
    <xf numFmtId="0" fontId="0" fillId="0" borderId="0" xfId="0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2" fillId="0" borderId="2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wrapText="1"/>
    </xf>
    <xf numFmtId="164" fontId="2" fillId="0" borderId="24" xfId="2" applyNumberFormat="1" applyFont="1" applyFill="1" applyBorder="1" applyAlignment="1">
      <alignment vertical="center" wrapText="1"/>
    </xf>
    <xf numFmtId="164" fontId="2" fillId="3" borderId="8" xfId="2" applyNumberFormat="1" applyFont="1" applyFill="1" applyBorder="1" applyAlignment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6" fillId="0" borderId="0" xfId="2" applyFont="1"/>
    <xf numFmtId="0" fontId="5" fillId="0" borderId="0" xfId="3" applyFont="1"/>
    <xf numFmtId="0" fontId="5" fillId="2" borderId="0" xfId="3" applyFont="1" applyFill="1" applyAlignment="1">
      <alignment horizontal="center" vertical="center" wrapText="1"/>
    </xf>
    <xf numFmtId="0" fontId="9" fillId="2" borderId="0" xfId="3" applyFont="1" applyFill="1" applyAlignment="1">
      <alignment horizontal="center" vertical="center" wrapText="1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 vertical="center"/>
    </xf>
    <xf numFmtId="0" fontId="5" fillId="2" borderId="50" xfId="3" applyFont="1" applyFill="1" applyBorder="1" applyAlignment="1">
      <alignment horizontal="center" vertical="center" wrapText="1"/>
    </xf>
    <xf numFmtId="0" fontId="5" fillId="2" borderId="17" xfId="3" applyFont="1" applyFill="1" applyBorder="1" applyAlignment="1">
      <alignment horizontal="center" vertical="center" wrapText="1"/>
    </xf>
    <xf numFmtId="0" fontId="5" fillId="4" borderId="17" xfId="3" applyFont="1" applyFill="1" applyBorder="1" applyAlignment="1">
      <alignment horizontal="center" vertical="center" wrapText="1"/>
    </xf>
    <xf numFmtId="0" fontId="5" fillId="4" borderId="18" xfId="3" applyFont="1" applyFill="1" applyBorder="1" applyAlignment="1">
      <alignment horizontal="center" vertical="center" wrapText="1"/>
    </xf>
    <xf numFmtId="0" fontId="6" fillId="2" borderId="50" xfId="3" applyFont="1" applyFill="1" applyBorder="1" applyAlignment="1">
      <alignment horizontal="center" vertical="center" wrapText="1"/>
    </xf>
    <xf numFmtId="0" fontId="6" fillId="2" borderId="17" xfId="3" applyFont="1" applyFill="1" applyBorder="1" applyAlignment="1">
      <alignment horizontal="center" vertical="center" wrapText="1"/>
    </xf>
    <xf numFmtId="0" fontId="14" fillId="4" borderId="17" xfId="3" applyFont="1" applyFill="1" applyBorder="1" applyAlignment="1">
      <alignment horizontal="center" vertical="center" wrapText="1"/>
    </xf>
    <xf numFmtId="0" fontId="15" fillId="4" borderId="18" xfId="3" applyFont="1" applyFill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4" borderId="15" xfId="2" applyFont="1" applyFill="1" applyBorder="1" applyAlignment="1">
      <alignment horizontal="center" vertical="center" wrapText="1"/>
    </xf>
    <xf numFmtId="0" fontId="6" fillId="4" borderId="36" xfId="2" applyFont="1" applyFill="1" applyBorder="1" applyAlignment="1">
      <alignment horizontal="center" vertical="center" wrapText="1"/>
    </xf>
    <xf numFmtId="0" fontId="11" fillId="2" borderId="23" xfId="2" applyFont="1" applyFill="1" applyBorder="1" applyAlignment="1">
      <alignment horizontal="center" vertical="center" wrapText="1"/>
    </xf>
    <xf numFmtId="0" fontId="11" fillId="2" borderId="42" xfId="2" applyFont="1" applyFill="1" applyBorder="1" applyAlignment="1">
      <alignment horizontal="left" vertical="center" wrapText="1"/>
    </xf>
    <xf numFmtId="164" fontId="2" fillId="2" borderId="24" xfId="2" applyNumberFormat="1" applyFont="1" applyFill="1" applyBorder="1" applyAlignment="1">
      <alignment horizontal="right" vertical="center" wrapText="1"/>
    </xf>
    <xf numFmtId="2" fontId="16" fillId="4" borderId="24" xfId="3" applyNumberFormat="1" applyFont="1" applyFill="1" applyBorder="1" applyAlignment="1">
      <alignment horizontal="right" vertical="center" wrapText="1"/>
    </xf>
    <xf numFmtId="2" fontId="16" fillId="4" borderId="25" xfId="3" applyNumberFormat="1" applyFont="1" applyFill="1" applyBorder="1" applyAlignment="1">
      <alignment horizontal="right" vertical="center" wrapText="1"/>
    </xf>
    <xf numFmtId="164" fontId="2" fillId="2" borderId="23" xfId="2" applyNumberFormat="1" applyFont="1" applyFill="1" applyBorder="1" applyAlignment="1">
      <alignment horizontal="right" vertical="center"/>
    </xf>
    <xf numFmtId="164" fontId="16" fillId="4" borderId="24" xfId="3" applyNumberFormat="1" applyFont="1" applyFill="1" applyBorder="1" applyAlignment="1">
      <alignment horizontal="right" vertical="center" wrapText="1"/>
    </xf>
    <xf numFmtId="164" fontId="16" fillId="4" borderId="25" xfId="3" applyNumberFormat="1" applyFont="1" applyFill="1" applyBorder="1" applyAlignment="1">
      <alignment horizontal="right" vertical="center" wrapText="1"/>
    </xf>
    <xf numFmtId="0" fontId="2" fillId="2" borderId="24" xfId="2" applyFont="1" applyFill="1" applyBorder="1" applyAlignment="1">
      <alignment vertical="center" wrapText="1"/>
    </xf>
    <xf numFmtId="164" fontId="2" fillId="0" borderId="23" xfId="2" applyNumberFormat="1" applyFont="1" applyBorder="1" applyAlignment="1">
      <alignment horizontal="right" vertical="center"/>
    </xf>
    <xf numFmtId="164" fontId="2" fillId="0" borderId="24" xfId="2" applyNumberFormat="1" applyFont="1" applyBorder="1" applyAlignment="1">
      <alignment horizontal="right" vertical="center"/>
    </xf>
    <xf numFmtId="0" fontId="17" fillId="2" borderId="0" xfId="3" applyFont="1" applyFill="1" applyBorder="1" applyAlignment="1">
      <alignment horizontal="center" vertical="center" wrapText="1"/>
    </xf>
    <xf numFmtId="164" fontId="2" fillId="3" borderId="19" xfId="2" applyNumberFormat="1" applyFont="1" applyFill="1" applyBorder="1" applyAlignment="1">
      <alignment horizontal="right" vertical="center" wrapText="1"/>
    </xf>
    <xf numFmtId="0" fontId="11" fillId="2" borderId="0" xfId="3" applyFont="1" applyFill="1" applyAlignment="1">
      <alignment horizontal="center" wrapText="1"/>
    </xf>
    <xf numFmtId="164" fontId="5" fillId="0" borderId="0" xfId="3" applyNumberFormat="1" applyFont="1"/>
    <xf numFmtId="0" fontId="5" fillId="0" borderId="0" xfId="58" applyFont="1" applyFill="1" applyAlignment="1">
      <alignment horizontal="center" wrapText="1"/>
    </xf>
    <xf numFmtId="0" fontId="9" fillId="0" borderId="0" xfId="58" applyFont="1" applyFill="1" applyBorder="1" applyAlignment="1">
      <alignment horizontal="center" wrapText="1"/>
    </xf>
    <xf numFmtId="0" fontId="9" fillId="0" borderId="0" xfId="58" applyFont="1" applyFill="1" applyAlignment="1">
      <alignment horizontal="center" wrapText="1"/>
    </xf>
    <xf numFmtId="0" fontId="5" fillId="0" borderId="0" xfId="58" applyFont="1" applyFill="1" applyAlignment="1">
      <alignment horizontal="center"/>
    </xf>
    <xf numFmtId="0" fontId="5" fillId="0" borderId="0" xfId="58" applyFont="1" applyFill="1" applyBorder="1" applyAlignment="1">
      <alignment horizontal="center"/>
    </xf>
    <xf numFmtId="0" fontId="5" fillId="0" borderId="0" xfId="58" applyFont="1" applyFill="1" applyBorder="1" applyAlignment="1">
      <alignment horizontal="center" vertical="center" wrapText="1"/>
    </xf>
    <xf numFmtId="0" fontId="5" fillId="0" borderId="0" xfId="58" applyFont="1" applyFill="1" applyAlignment="1">
      <alignment horizontal="center" vertical="center" wrapText="1"/>
    </xf>
    <xf numFmtId="0" fontId="5" fillId="0" borderId="17" xfId="58" applyFont="1" applyFill="1" applyBorder="1" applyAlignment="1">
      <alignment horizontal="center" vertical="center" wrapText="1"/>
    </xf>
    <xf numFmtId="0" fontId="5" fillId="0" borderId="14" xfId="58" applyFont="1" applyFill="1" applyBorder="1" applyAlignment="1">
      <alignment horizontal="center" vertical="center" wrapText="1"/>
    </xf>
    <xf numFmtId="0" fontId="6" fillId="0" borderId="15" xfId="58" applyFont="1" applyFill="1" applyBorder="1" applyAlignment="1">
      <alignment horizontal="center" vertical="center" wrapText="1"/>
    </xf>
    <xf numFmtId="0" fontId="6" fillId="0" borderId="16" xfId="58" applyFont="1" applyFill="1" applyBorder="1" applyAlignment="1">
      <alignment horizontal="center" vertical="center" wrapText="1"/>
    </xf>
    <xf numFmtId="0" fontId="6" fillId="0" borderId="36" xfId="58" applyFont="1" applyFill="1" applyBorder="1" applyAlignment="1">
      <alignment horizontal="center" vertical="center" wrapText="1"/>
    </xf>
    <xf numFmtId="0" fontId="6" fillId="0" borderId="0" xfId="58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 wrapText="1"/>
    </xf>
    <xf numFmtId="0" fontId="5" fillId="0" borderId="2" xfId="58" applyFont="1" applyFill="1" applyBorder="1" applyAlignment="1">
      <alignment vertical="center"/>
    </xf>
    <xf numFmtId="0" fontId="5" fillId="0" borderId="12" xfId="58" applyFont="1" applyFill="1" applyBorder="1" applyAlignment="1">
      <alignment horizontal="center" vertical="center"/>
    </xf>
    <xf numFmtId="2" fontId="5" fillId="0" borderId="12" xfId="58" applyNumberFormat="1" applyFont="1" applyFill="1" applyBorder="1" applyAlignment="1">
      <alignment horizontal="center" vertical="center"/>
    </xf>
    <xf numFmtId="0" fontId="5" fillId="0" borderId="0" xfId="58" applyFont="1" applyFill="1" applyBorder="1" applyAlignment="1">
      <alignment horizontal="center" vertical="center"/>
    </xf>
    <xf numFmtId="0" fontId="5" fillId="0" borderId="10" xfId="58" applyFont="1" applyFill="1" applyBorder="1" applyAlignment="1">
      <alignment vertical="center"/>
    </xf>
    <xf numFmtId="0" fontId="5" fillId="0" borderId="24" xfId="58" applyFont="1" applyFill="1" applyBorder="1" applyAlignment="1">
      <alignment horizontal="center" vertical="center"/>
    </xf>
    <xf numFmtId="0" fontId="5" fillId="0" borderId="15" xfId="58" applyFont="1" applyFill="1" applyBorder="1" applyAlignment="1">
      <alignment vertical="center"/>
    </xf>
    <xf numFmtId="0" fontId="5" fillId="0" borderId="26" xfId="58" applyFont="1" applyFill="1" applyBorder="1" applyAlignment="1">
      <alignment horizontal="center" vertical="center"/>
    </xf>
    <xf numFmtId="0" fontId="6" fillId="0" borderId="19" xfId="58" applyFont="1" applyFill="1" applyBorder="1" applyAlignment="1">
      <alignment horizontal="center" vertical="center"/>
    </xf>
    <xf numFmtId="2" fontId="15" fillId="0" borderId="24" xfId="58" applyNumberFormat="1" applyFont="1" applyFill="1" applyBorder="1" applyAlignment="1">
      <alignment horizontal="center" vertical="center"/>
    </xf>
    <xf numFmtId="2" fontId="5" fillId="0" borderId="24" xfId="58" applyNumberFormat="1" applyFont="1" applyFill="1" applyBorder="1" applyAlignment="1">
      <alignment horizontal="center" vertical="center"/>
    </xf>
    <xf numFmtId="2" fontId="5" fillId="0" borderId="0" xfId="58" applyNumberFormat="1" applyFont="1" applyFill="1" applyBorder="1" applyAlignment="1">
      <alignment horizontal="center" vertical="center"/>
    </xf>
    <xf numFmtId="2" fontId="5" fillId="27" borderId="12" xfId="58" applyNumberFormat="1" applyFont="1" applyFill="1" applyBorder="1" applyAlignment="1">
      <alignment horizontal="center" vertical="center"/>
    </xf>
    <xf numFmtId="0" fontId="5" fillId="27" borderId="12" xfId="58" applyFont="1" applyFill="1" applyBorder="1" applyAlignment="1">
      <alignment horizontal="center" vertical="center"/>
    </xf>
    <xf numFmtId="165" fontId="5" fillId="0" borderId="30" xfId="58" applyNumberFormat="1" applyFont="1" applyFill="1" applyBorder="1" applyAlignment="1">
      <alignment horizontal="center" vertical="center"/>
    </xf>
    <xf numFmtId="164" fontId="5" fillId="0" borderId="12" xfId="58" applyNumberFormat="1" applyFont="1" applyFill="1" applyBorder="1" applyAlignment="1">
      <alignment horizontal="center" vertical="center"/>
    </xf>
    <xf numFmtId="2" fontId="5" fillId="0" borderId="30" xfId="58" applyNumberFormat="1" applyFont="1" applyFill="1" applyBorder="1" applyAlignment="1">
      <alignment horizontal="center" vertical="center"/>
    </xf>
    <xf numFmtId="164" fontId="5" fillId="0" borderId="0" xfId="58" applyNumberFormat="1" applyFont="1" applyFill="1" applyBorder="1" applyAlignment="1">
      <alignment horizontal="center" vertical="center"/>
    </xf>
    <xf numFmtId="164" fontId="5" fillId="0" borderId="26" xfId="58" applyNumberFormat="1" applyFont="1" applyFill="1" applyBorder="1" applyAlignment="1">
      <alignment horizontal="center" vertical="center"/>
    </xf>
    <xf numFmtId="164" fontId="6" fillId="0" borderId="19" xfId="58" applyNumberFormat="1" applyFont="1" applyFill="1" applyBorder="1" applyAlignment="1">
      <alignment horizontal="center" vertical="center"/>
    </xf>
    <xf numFmtId="1" fontId="6" fillId="0" borderId="19" xfId="58" applyNumberFormat="1" applyFont="1" applyFill="1" applyBorder="1" applyAlignment="1">
      <alignment horizontal="center" vertical="center"/>
    </xf>
    <xf numFmtId="0" fontId="5" fillId="0" borderId="12" xfId="58" applyFont="1" applyFill="1" applyBorder="1" applyAlignment="1">
      <alignment vertical="center"/>
    </xf>
    <xf numFmtId="0" fontId="6" fillId="0" borderId="24" xfId="58" applyFont="1" applyFill="1" applyBorder="1" applyAlignment="1">
      <alignment horizontal="center" vertical="center"/>
    </xf>
    <xf numFmtId="2" fontId="5" fillId="0" borderId="26" xfId="58" applyNumberFormat="1" applyFont="1" applyFill="1" applyBorder="1" applyAlignment="1">
      <alignment horizontal="center" vertical="center"/>
    </xf>
    <xf numFmtId="164" fontId="5" fillId="0" borderId="24" xfId="58" applyNumberFormat="1" applyFont="1" applyFill="1" applyBorder="1" applyAlignment="1">
      <alignment horizontal="center" vertical="center"/>
    </xf>
    <xf numFmtId="164" fontId="5" fillId="27" borderId="12" xfId="58" applyNumberFormat="1" applyFont="1" applyFill="1" applyBorder="1" applyAlignment="1">
      <alignment horizontal="center" vertical="center"/>
    </xf>
    <xf numFmtId="0" fontId="5" fillId="27" borderId="24" xfId="58" applyFont="1" applyFill="1" applyBorder="1" applyAlignment="1">
      <alignment horizontal="center" vertical="center"/>
    </xf>
    <xf numFmtId="0" fontId="6" fillId="0" borderId="21" xfId="58" applyFont="1" applyFill="1" applyBorder="1" applyAlignment="1">
      <alignment horizontal="center" vertical="center"/>
    </xf>
    <xf numFmtId="0" fontId="6" fillId="0" borderId="6" xfId="58" applyFont="1" applyFill="1" applyBorder="1" applyAlignment="1">
      <alignment horizontal="center" vertical="center"/>
    </xf>
    <xf numFmtId="164" fontId="5" fillId="27" borderId="26" xfId="58" applyNumberFormat="1" applyFont="1" applyFill="1" applyBorder="1" applyAlignment="1">
      <alignment horizontal="center" vertical="center"/>
    </xf>
    <xf numFmtId="2" fontId="5" fillId="27" borderId="24" xfId="58" applyNumberFormat="1" applyFont="1" applyFill="1" applyBorder="1" applyAlignment="1">
      <alignment horizontal="center" vertical="center"/>
    </xf>
    <xf numFmtId="0" fontId="5" fillId="0" borderId="0" xfId="58" applyNumberFormat="1" applyFont="1" applyFill="1" applyBorder="1" applyAlignment="1">
      <alignment horizontal="center" vertical="center"/>
    </xf>
    <xf numFmtId="2" fontId="5" fillId="0" borderId="24" xfId="58" applyNumberFormat="1" applyFont="1" applyFill="1" applyBorder="1" applyAlignment="1">
      <alignment vertical="center" wrapText="1"/>
    </xf>
    <xf numFmtId="167" fontId="5" fillId="0" borderId="24" xfId="59" applyNumberFormat="1" applyFont="1" applyFill="1" applyBorder="1" applyAlignment="1">
      <alignment vertical="center" wrapText="1"/>
    </xf>
    <xf numFmtId="0" fontId="5" fillId="27" borderId="26" xfId="58" applyFont="1" applyFill="1" applyBorder="1" applyAlignment="1">
      <alignment horizontal="center" vertical="center"/>
    </xf>
    <xf numFmtId="2" fontId="5" fillId="0" borderId="10" xfId="58" applyNumberFormat="1" applyFont="1" applyFill="1" applyBorder="1" applyAlignment="1">
      <alignment horizontal="center" vertical="center"/>
    </xf>
    <xf numFmtId="0" fontId="6" fillId="0" borderId="8" xfId="58" applyFont="1" applyFill="1" applyBorder="1" applyAlignment="1">
      <alignment horizontal="center" vertical="center"/>
    </xf>
    <xf numFmtId="2" fontId="5" fillId="0" borderId="12" xfId="58" applyNumberFormat="1" applyFont="1" applyFill="1" applyBorder="1" applyAlignment="1">
      <alignment vertical="center" wrapText="1"/>
    </xf>
    <xf numFmtId="168" fontId="5" fillId="0" borderId="12" xfId="59" applyNumberFormat="1" applyFont="1" applyFill="1" applyBorder="1" applyAlignment="1">
      <alignment vertical="center" wrapText="1"/>
    </xf>
    <xf numFmtId="164" fontId="5" fillId="0" borderId="61" xfId="58" applyNumberFormat="1" applyFont="1" applyFill="1" applyBorder="1" applyAlignment="1">
      <alignment horizontal="center" vertical="center"/>
    </xf>
    <xf numFmtId="0" fontId="5" fillId="0" borderId="61" xfId="58" applyFont="1" applyFill="1" applyBorder="1" applyAlignment="1">
      <alignment horizontal="center" vertical="center"/>
    </xf>
    <xf numFmtId="0" fontId="5" fillId="0" borderId="17" xfId="58" applyFont="1" applyFill="1" applyBorder="1" applyAlignment="1">
      <alignment horizontal="center" vertical="center"/>
    </xf>
    <xf numFmtId="0" fontId="6" fillId="0" borderId="0" xfId="58" applyFont="1" applyFill="1" applyBorder="1" applyAlignment="1">
      <alignment horizontal="center" vertical="center"/>
    </xf>
    <xf numFmtId="0" fontId="5" fillId="0" borderId="0" xfId="58" applyFont="1" applyFill="1" applyAlignment="1">
      <alignment horizontal="center" vertical="center"/>
    </xf>
    <xf numFmtId="0" fontId="5" fillId="4" borderId="61" xfId="58" applyFont="1" applyFill="1" applyBorder="1" applyAlignment="1">
      <alignment horizontal="center" vertical="center"/>
    </xf>
    <xf numFmtId="0" fontId="6" fillId="28" borderId="14" xfId="58" applyFont="1" applyFill="1" applyBorder="1" applyAlignment="1">
      <alignment horizontal="center" vertical="center" wrapText="1"/>
    </xf>
    <xf numFmtId="0" fontId="5" fillId="28" borderId="12" xfId="58" applyFont="1" applyFill="1" applyBorder="1" applyAlignment="1">
      <alignment horizontal="center" vertical="center"/>
    </xf>
    <xf numFmtId="0" fontId="5" fillId="28" borderId="24" xfId="58" applyFont="1" applyFill="1" applyBorder="1" applyAlignment="1">
      <alignment horizontal="center" vertical="center"/>
    </xf>
    <xf numFmtId="0" fontId="5" fillId="28" borderId="26" xfId="58" applyFont="1" applyFill="1" applyBorder="1" applyAlignment="1">
      <alignment horizontal="center" vertical="center"/>
    </xf>
    <xf numFmtId="0" fontId="6" fillId="28" borderId="19" xfId="58" applyFont="1" applyFill="1" applyBorder="1" applyAlignment="1">
      <alignment horizontal="center" vertical="center"/>
    </xf>
    <xf numFmtId="2" fontId="5" fillId="28" borderId="24" xfId="58" applyNumberFormat="1" applyFont="1" applyFill="1" applyBorder="1" applyAlignment="1">
      <alignment horizontal="center" vertical="center"/>
    </xf>
    <xf numFmtId="0" fontId="6" fillId="28" borderId="24" xfId="58" applyFont="1" applyFill="1" applyBorder="1" applyAlignment="1">
      <alignment horizontal="center" vertical="center"/>
    </xf>
    <xf numFmtId="2" fontId="39" fillId="28" borderId="24" xfId="58" applyNumberFormat="1" applyFont="1" applyFill="1" applyBorder="1" applyAlignment="1">
      <alignment horizontal="center" vertical="center"/>
    </xf>
    <xf numFmtId="0" fontId="6" fillId="28" borderId="7" xfId="58" applyFont="1" applyFill="1" applyBorder="1" applyAlignment="1">
      <alignment horizontal="center" vertical="center"/>
    </xf>
    <xf numFmtId="0" fontId="6" fillId="29" borderId="35" xfId="58" applyFont="1" applyFill="1" applyBorder="1" applyAlignment="1">
      <alignment horizontal="center" vertical="center" wrapText="1"/>
    </xf>
    <xf numFmtId="0" fontId="5" fillId="29" borderId="12" xfId="58" applyFont="1" applyFill="1" applyBorder="1" applyAlignment="1">
      <alignment horizontal="center" vertical="center"/>
    </xf>
    <xf numFmtId="0" fontId="5" fillId="29" borderId="24" xfId="58" applyFont="1" applyFill="1" applyBorder="1" applyAlignment="1">
      <alignment horizontal="center" vertical="center"/>
    </xf>
    <xf numFmtId="0" fontId="5" fillId="29" borderId="26" xfId="58" applyFont="1" applyFill="1" applyBorder="1" applyAlignment="1">
      <alignment horizontal="center" vertical="center"/>
    </xf>
    <xf numFmtId="0" fontId="6" fillId="29" borderId="19" xfId="58" applyFont="1" applyFill="1" applyBorder="1" applyAlignment="1">
      <alignment horizontal="center" vertical="center"/>
    </xf>
    <xf numFmtId="2" fontId="15" fillId="29" borderId="24" xfId="58" applyNumberFormat="1" applyFont="1" applyFill="1" applyBorder="1" applyAlignment="1">
      <alignment horizontal="center" vertical="center"/>
    </xf>
    <xf numFmtId="1" fontId="6" fillId="29" borderId="19" xfId="58" applyNumberFormat="1" applyFont="1" applyFill="1" applyBorder="1" applyAlignment="1">
      <alignment horizontal="center" vertical="center"/>
    </xf>
    <xf numFmtId="0" fontId="6" fillId="29" borderId="24" xfId="58" applyFont="1" applyFill="1" applyBorder="1" applyAlignment="1">
      <alignment horizontal="center" vertical="center"/>
    </xf>
    <xf numFmtId="2" fontId="38" fillId="29" borderId="24" xfId="58" applyNumberFormat="1" applyFont="1" applyFill="1" applyBorder="1" applyAlignment="1">
      <alignment horizontal="center" vertical="center"/>
    </xf>
    <xf numFmtId="164" fontId="6" fillId="29" borderId="19" xfId="58" applyNumberFormat="1" applyFont="1" applyFill="1" applyBorder="1" applyAlignment="1">
      <alignment horizontal="center" vertical="center"/>
    </xf>
    <xf numFmtId="2" fontId="5" fillId="29" borderId="24" xfId="58" applyNumberFormat="1" applyFont="1" applyFill="1" applyBorder="1" applyAlignment="1">
      <alignment horizontal="center" vertical="center"/>
    </xf>
    <xf numFmtId="0" fontId="6" fillId="29" borderId="21" xfId="58" applyFont="1" applyFill="1" applyBorder="1" applyAlignment="1">
      <alignment horizontal="center" vertical="center"/>
    </xf>
    <xf numFmtId="0" fontId="6" fillId="4" borderId="61" xfId="58" applyFont="1" applyFill="1" applyBorder="1" applyAlignment="1">
      <alignment horizontal="center" vertical="center"/>
    </xf>
    <xf numFmtId="0" fontId="6" fillId="0" borderId="20" xfId="2" applyFont="1" applyBorder="1" applyAlignment="1">
      <alignment horizontal="center" vertical="center" wrapText="1"/>
    </xf>
    <xf numFmtId="164" fontId="2" fillId="0" borderId="40" xfId="2" applyNumberFormat="1" applyFont="1" applyFill="1" applyBorder="1" applyAlignment="1">
      <alignment vertical="center" wrapText="1"/>
    </xf>
    <xf numFmtId="164" fontId="2" fillId="3" borderId="20" xfId="2" applyNumberFormat="1" applyFont="1" applyFill="1" applyBorder="1" applyAlignment="1">
      <alignment vertical="center" wrapText="1"/>
    </xf>
    <xf numFmtId="164" fontId="2" fillId="4" borderId="24" xfId="2" applyNumberFormat="1" applyFont="1" applyFill="1" applyBorder="1" applyAlignment="1">
      <alignment vertical="center" wrapText="1"/>
    </xf>
    <xf numFmtId="164" fontId="2" fillId="0" borderId="23" xfId="2" applyNumberFormat="1" applyFont="1" applyFill="1" applyBorder="1" applyAlignment="1">
      <alignment vertical="center" wrapText="1"/>
    </xf>
    <xf numFmtId="164" fontId="2" fillId="3" borderId="25" xfId="2" applyNumberFormat="1" applyFont="1" applyFill="1" applyBorder="1" applyAlignment="1">
      <alignment vertical="center" wrapText="1"/>
    </xf>
    <xf numFmtId="164" fontId="2" fillId="3" borderId="42" xfId="2" applyNumberFormat="1" applyFont="1" applyFill="1" applyBorder="1" applyAlignment="1">
      <alignment vertical="center" wrapText="1"/>
    </xf>
    <xf numFmtId="1" fontId="2" fillId="3" borderId="42" xfId="2" applyNumberFormat="1" applyFont="1" applyFill="1" applyBorder="1" applyAlignment="1">
      <alignment vertical="center" wrapText="1"/>
    </xf>
    <xf numFmtId="164" fontId="2" fillId="3" borderId="7" xfId="2" applyNumberFormat="1" applyFont="1" applyFill="1" applyBorder="1" applyAlignment="1">
      <alignment vertical="center" wrapText="1"/>
    </xf>
    <xf numFmtId="164" fontId="2" fillId="3" borderId="19" xfId="2" applyNumberFormat="1" applyFont="1" applyFill="1" applyBorder="1" applyAlignment="1">
      <alignment vertical="center" wrapText="1"/>
    </xf>
    <xf numFmtId="1" fontId="2" fillId="3" borderId="20" xfId="2" applyNumberFormat="1" applyFont="1" applyFill="1" applyBorder="1" applyAlignment="1">
      <alignment vertical="center" wrapText="1"/>
    </xf>
    <xf numFmtId="0" fontId="11" fillId="2" borderId="24" xfId="2" applyFont="1" applyFill="1" applyBorder="1" applyAlignment="1">
      <alignment horizontal="center" vertical="center" wrapText="1"/>
    </xf>
    <xf numFmtId="0" fontId="12" fillId="2" borderId="23" xfId="2" applyFont="1" applyFill="1" applyBorder="1" applyAlignment="1">
      <alignment horizontal="center" vertical="center" wrapText="1"/>
    </xf>
    <xf numFmtId="0" fontId="12" fillId="4" borderId="26" xfId="2" applyFont="1" applyFill="1" applyBorder="1" applyAlignment="1">
      <alignment horizontal="center" vertical="center" wrapText="1"/>
    </xf>
    <xf numFmtId="0" fontId="12" fillId="0" borderId="43" xfId="2" applyFont="1" applyBorder="1" applyAlignment="1">
      <alignment horizontal="center" vertical="center" wrapText="1"/>
    </xf>
    <xf numFmtId="0" fontId="6" fillId="4" borderId="19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1" fontId="11" fillId="0" borderId="20" xfId="2" applyNumberFormat="1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wrapText="1"/>
    </xf>
    <xf numFmtId="0" fontId="11" fillId="3" borderId="19" xfId="2" applyFont="1" applyFill="1" applyBorder="1" applyAlignment="1">
      <alignment horizontal="center" wrapText="1"/>
    </xf>
    <xf numFmtId="0" fontId="5" fillId="0" borderId="0" xfId="3" applyFont="1" applyAlignment="1">
      <alignment horizontal="center"/>
    </xf>
    <xf numFmtId="0" fontId="7" fillId="2" borderId="0" xfId="3" applyFont="1" applyFill="1" applyAlignment="1">
      <alignment horizontal="center" vertical="center" wrapText="1"/>
    </xf>
    <xf numFmtId="0" fontId="9" fillId="2" borderId="0" xfId="3" applyFont="1" applyFill="1" applyAlignment="1">
      <alignment horizontal="center" vertical="center" wrapText="1"/>
    </xf>
    <xf numFmtId="0" fontId="9" fillId="2" borderId="0" xfId="3" applyFont="1" applyFill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2" fillId="0" borderId="38" xfId="2" applyFont="1" applyBorder="1" applyAlignment="1">
      <alignment horizontal="center" vertical="center" wrapText="1"/>
    </xf>
    <xf numFmtId="0" fontId="2" fillId="0" borderId="39" xfId="2" applyFont="1" applyBorder="1" applyAlignment="1">
      <alignment horizontal="center" vertical="center" wrapText="1"/>
    </xf>
    <xf numFmtId="0" fontId="2" fillId="0" borderId="36" xfId="2" applyFont="1" applyBorder="1" applyAlignment="1">
      <alignment horizontal="center" vertical="center" wrapText="1"/>
    </xf>
    <xf numFmtId="0" fontId="2" fillId="2" borderId="41" xfId="3" applyFont="1" applyFill="1" applyBorder="1" applyAlignment="1">
      <alignment horizontal="center" vertical="center" wrapText="1"/>
    </xf>
    <xf numFmtId="0" fontId="2" fillId="2" borderId="44" xfId="3" applyFont="1" applyFill="1" applyBorder="1" applyAlignment="1">
      <alignment horizontal="center" vertical="center" wrapText="1"/>
    </xf>
    <xf numFmtId="0" fontId="2" fillId="2" borderId="45" xfId="3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center" vertical="center" wrapText="1"/>
    </xf>
    <xf numFmtId="0" fontId="6" fillId="4" borderId="46" xfId="3" applyFont="1" applyFill="1" applyBorder="1" applyAlignment="1">
      <alignment horizontal="center" vertical="center" wrapText="1"/>
    </xf>
    <xf numFmtId="0" fontId="6" fillId="4" borderId="40" xfId="3" applyFont="1" applyFill="1" applyBorder="1" applyAlignment="1">
      <alignment horizontal="center" vertical="center" wrapText="1"/>
    </xf>
    <xf numFmtId="0" fontId="6" fillId="4" borderId="49" xfId="3" applyFont="1" applyFill="1" applyBorder="1" applyAlignment="1">
      <alignment horizontal="center" vertical="center" wrapText="1"/>
    </xf>
    <xf numFmtId="0" fontId="2" fillId="2" borderId="47" xfId="3" applyFont="1" applyFill="1" applyBorder="1" applyAlignment="1">
      <alignment horizontal="center" vertical="center" wrapText="1"/>
    </xf>
    <xf numFmtId="0" fontId="2" fillId="2" borderId="44" xfId="3" applyFont="1" applyFill="1" applyBorder="1" applyAlignment="1">
      <alignment vertical="center" wrapText="1"/>
    </xf>
    <xf numFmtId="0" fontId="2" fillId="2" borderId="45" xfId="3" applyFont="1" applyFill="1" applyBorder="1" applyAlignment="1">
      <alignment vertical="center" wrapText="1"/>
    </xf>
    <xf numFmtId="0" fontId="6" fillId="4" borderId="48" xfId="3" applyFont="1" applyFill="1" applyBorder="1" applyAlignment="1">
      <alignment horizontal="center" vertical="center" wrapText="1"/>
    </xf>
    <xf numFmtId="0" fontId="2" fillId="2" borderId="27" xfId="3" applyFont="1" applyFill="1" applyBorder="1" applyAlignment="1">
      <alignment horizontal="center" vertical="center" wrapText="1"/>
    </xf>
    <xf numFmtId="0" fontId="2" fillId="2" borderId="30" xfId="3" applyFont="1" applyFill="1" applyBorder="1" applyAlignment="1">
      <alignment horizontal="center" vertical="center" wrapText="1"/>
    </xf>
    <xf numFmtId="0" fontId="2" fillId="2" borderId="42" xfId="3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21" xfId="2" applyFont="1" applyFill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5" fillId="0" borderId="38" xfId="2" applyFont="1" applyFill="1" applyBorder="1" applyAlignment="1">
      <alignment vertical="center" textRotation="90" wrapText="1"/>
    </xf>
    <xf numFmtId="0" fontId="5" fillId="0" borderId="39" xfId="2" applyFont="1" applyFill="1" applyBorder="1" applyAlignment="1">
      <alignment vertical="center" textRotation="90" wrapText="1"/>
    </xf>
    <xf numFmtId="0" fontId="5" fillId="0" borderId="61" xfId="2" applyFont="1" applyBorder="1" applyAlignment="1">
      <alignment horizontal="center" vertical="center" wrapText="1"/>
    </xf>
    <xf numFmtId="0" fontId="5" fillId="0" borderId="47" xfId="2" applyFont="1" applyBorder="1" applyAlignment="1">
      <alignment horizontal="center" vertical="center" wrapText="1"/>
    </xf>
    <xf numFmtId="0" fontId="11" fillId="0" borderId="47" xfId="2" applyFont="1" applyBorder="1" applyAlignment="1">
      <alignment horizontal="center" vertical="center" wrapText="1"/>
    </xf>
    <xf numFmtId="0" fontId="11" fillId="0" borderId="43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10" fillId="0" borderId="37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11" fillId="0" borderId="38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0" fillId="0" borderId="31" xfId="2" applyFont="1" applyFill="1" applyBorder="1" applyAlignment="1">
      <alignment horizontal="center" vertical="center" wrapText="1"/>
    </xf>
    <xf numFmtId="0" fontId="10" fillId="0" borderId="62" xfId="2" applyFont="1" applyFill="1" applyBorder="1" applyAlignment="1">
      <alignment horizontal="center" vertical="center" wrapText="1"/>
    </xf>
    <xf numFmtId="0" fontId="10" fillId="0" borderId="48" xfId="2" applyFont="1" applyFill="1" applyBorder="1" applyAlignment="1">
      <alignment horizontal="center" vertical="center" wrapText="1"/>
    </xf>
    <xf numFmtId="0" fontId="2" fillId="0" borderId="47" xfId="2" applyFont="1" applyFill="1" applyBorder="1" applyAlignment="1">
      <alignment horizontal="center" vertical="center" wrapText="1"/>
    </xf>
    <xf numFmtId="0" fontId="2" fillId="0" borderId="43" xfId="2" applyFont="1" applyFill="1" applyBorder="1" applyAlignment="1">
      <alignment horizontal="center" vertical="center" wrapText="1"/>
    </xf>
    <xf numFmtId="0" fontId="6" fillId="0" borderId="47" xfId="2" applyFont="1" applyFill="1" applyBorder="1" applyAlignment="1">
      <alignment horizontal="center" vertical="center" wrapText="1"/>
    </xf>
    <xf numFmtId="0" fontId="6" fillId="0" borderId="43" xfId="2" applyFont="1" applyFill="1" applyBorder="1" applyAlignment="1">
      <alignment horizontal="center" vertical="center" wrapText="1"/>
    </xf>
    <xf numFmtId="0" fontId="5" fillId="0" borderId="22" xfId="58" applyFont="1" applyFill="1" applyBorder="1" applyAlignment="1">
      <alignment horizontal="center" vertical="center"/>
    </xf>
    <xf numFmtId="0" fontId="5" fillId="0" borderId="23" xfId="58" applyFont="1" applyFill="1" applyBorder="1" applyAlignment="1">
      <alignment horizontal="center" vertical="center"/>
    </xf>
    <xf numFmtId="0" fontId="5" fillId="0" borderId="28" xfId="58" applyFont="1" applyFill="1" applyBorder="1" applyAlignment="1">
      <alignment horizontal="center" vertical="center"/>
    </xf>
    <xf numFmtId="0" fontId="5" fillId="0" borderId="12" xfId="58" applyFont="1" applyFill="1" applyBorder="1" applyAlignment="1">
      <alignment horizontal="center" vertical="center" wrapText="1"/>
    </xf>
    <xf numFmtId="0" fontId="5" fillId="0" borderId="24" xfId="58" applyFont="1" applyFill="1" applyBorder="1" applyAlignment="1">
      <alignment horizontal="center" vertical="center" wrapText="1"/>
    </xf>
    <xf numFmtId="0" fontId="5" fillId="0" borderId="26" xfId="58" applyFont="1" applyFill="1" applyBorder="1" applyAlignment="1">
      <alignment horizontal="center" vertical="center" wrapText="1"/>
    </xf>
    <xf numFmtId="0" fontId="6" fillId="0" borderId="24" xfId="58" applyFont="1" applyFill="1" applyBorder="1" applyAlignment="1">
      <alignment horizontal="center" vertical="center"/>
    </xf>
    <xf numFmtId="0" fontId="11" fillId="0" borderId="31" xfId="58" applyFont="1" applyFill="1" applyBorder="1" applyAlignment="1">
      <alignment horizontal="center" vertical="center" wrapText="1"/>
    </xf>
    <xf numFmtId="0" fontId="11" fillId="0" borderId="60" xfId="58" applyFont="1" applyFill="1" applyBorder="1" applyAlignment="1">
      <alignment horizontal="center" vertical="center" wrapText="1"/>
    </xf>
    <xf numFmtId="0" fontId="11" fillId="0" borderId="33" xfId="58" applyFont="1" applyFill="1" applyBorder="1" applyAlignment="1">
      <alignment horizontal="center" vertical="center" wrapText="1"/>
    </xf>
    <xf numFmtId="0" fontId="11" fillId="0" borderId="32" xfId="58" applyFont="1" applyFill="1" applyBorder="1" applyAlignment="1">
      <alignment horizontal="center" vertical="center" wrapText="1"/>
    </xf>
    <xf numFmtId="0" fontId="11" fillId="0" borderId="34" xfId="58" applyFont="1" applyFill="1" applyBorder="1" applyAlignment="1">
      <alignment horizontal="center" vertical="center" wrapText="1"/>
    </xf>
    <xf numFmtId="0" fontId="11" fillId="0" borderId="35" xfId="58" applyFont="1" applyFill="1" applyBorder="1" applyAlignment="1">
      <alignment horizontal="center" vertical="center" wrapText="1"/>
    </xf>
    <xf numFmtId="0" fontId="36" fillId="0" borderId="7" xfId="58" applyFont="1" applyFill="1" applyBorder="1" applyAlignment="1">
      <alignment horizontal="center" vertical="center"/>
    </xf>
    <xf numFmtId="0" fontId="36" fillId="0" borderId="19" xfId="58" applyFont="1" applyFill="1" applyBorder="1" applyAlignment="1">
      <alignment horizontal="center" vertical="center"/>
    </xf>
    <xf numFmtId="0" fontId="5" fillId="0" borderId="33" xfId="58" applyFont="1" applyFill="1" applyBorder="1" applyAlignment="1">
      <alignment horizontal="center" vertical="center"/>
    </xf>
    <xf numFmtId="0" fontId="5" fillId="0" borderId="29" xfId="58" applyFont="1" applyFill="1" applyBorder="1" applyAlignment="1">
      <alignment horizontal="center" vertical="center"/>
    </xf>
    <xf numFmtId="0" fontId="5" fillId="0" borderId="10" xfId="58" applyFont="1" applyFill="1" applyBorder="1" applyAlignment="1">
      <alignment horizontal="center" vertical="center" wrapText="1"/>
    </xf>
    <xf numFmtId="0" fontId="5" fillId="0" borderId="15" xfId="58" applyFont="1" applyFill="1" applyBorder="1" applyAlignment="1">
      <alignment horizontal="center" vertical="center" wrapText="1"/>
    </xf>
    <xf numFmtId="0" fontId="6" fillId="0" borderId="4" xfId="58" applyFont="1" applyFill="1" applyBorder="1" applyAlignment="1">
      <alignment horizontal="center" vertical="center"/>
    </xf>
    <xf numFmtId="0" fontId="6" fillId="0" borderId="5" xfId="58" applyFont="1" applyFill="1" applyBorder="1" applyAlignment="1">
      <alignment horizontal="center" vertical="center"/>
    </xf>
    <xf numFmtId="0" fontId="6" fillId="0" borderId="21" xfId="58" applyFont="1" applyFill="1" applyBorder="1" applyAlignment="1">
      <alignment horizontal="center" vertical="center"/>
    </xf>
    <xf numFmtId="0" fontId="6" fillId="0" borderId="7" xfId="58" applyFont="1" applyFill="1" applyBorder="1" applyAlignment="1">
      <alignment horizontal="center" vertical="center"/>
    </xf>
    <xf numFmtId="0" fontId="6" fillId="0" borderId="19" xfId="58" applyFont="1" applyFill="1" applyBorder="1" applyAlignment="1">
      <alignment horizontal="center" vertical="center"/>
    </xf>
    <xf numFmtId="0" fontId="5" fillId="0" borderId="2" xfId="58" applyFont="1" applyFill="1" applyBorder="1" applyAlignment="1">
      <alignment horizontal="center" vertical="center" wrapText="1"/>
    </xf>
    <xf numFmtId="0" fontId="6" fillId="0" borderId="6" xfId="58" applyFont="1" applyFill="1" applyBorder="1" applyAlignment="1">
      <alignment horizontal="center" vertical="center"/>
    </xf>
    <xf numFmtId="0" fontId="5" fillId="0" borderId="27" xfId="58" applyFont="1" applyFill="1" applyBorder="1" applyAlignment="1">
      <alignment horizontal="center" vertical="center"/>
    </xf>
    <xf numFmtId="0" fontId="5" fillId="0" borderId="31" xfId="58" applyFont="1" applyFill="1" applyBorder="1" applyAlignment="1">
      <alignment horizontal="center" vertical="center"/>
    </xf>
    <xf numFmtId="0" fontId="6" fillId="0" borderId="8" xfId="58" applyFont="1" applyFill="1" applyBorder="1" applyAlignment="1">
      <alignment horizontal="center" vertical="center"/>
    </xf>
    <xf numFmtId="0" fontId="6" fillId="28" borderId="9" xfId="58" applyFont="1" applyFill="1" applyBorder="1" applyAlignment="1">
      <alignment horizontal="center" vertical="center" wrapText="1"/>
    </xf>
    <xf numFmtId="0" fontId="6" fillId="28" borderId="14" xfId="58" applyFont="1" applyFill="1" applyBorder="1" applyAlignment="1">
      <alignment horizontal="center" vertical="center" wrapText="1"/>
    </xf>
    <xf numFmtId="0" fontId="5" fillId="0" borderId="13" xfId="58" applyFont="1" applyFill="1" applyBorder="1" applyAlignment="1">
      <alignment horizontal="center" vertical="center" wrapText="1"/>
    </xf>
    <xf numFmtId="0" fontId="7" fillId="0" borderId="0" xfId="58" applyFont="1" applyFill="1" applyAlignment="1">
      <alignment horizontal="center" wrapText="1"/>
    </xf>
    <xf numFmtId="0" fontId="37" fillId="0" borderId="0" xfId="58" applyFont="1" applyFill="1" applyAlignment="1">
      <alignment horizontal="center" wrapText="1"/>
    </xf>
    <xf numFmtId="0" fontId="10" fillId="0" borderId="0" xfId="58" applyFont="1" applyFill="1" applyAlignment="1">
      <alignment horizontal="center"/>
    </xf>
    <xf numFmtId="0" fontId="5" fillId="0" borderId="1" xfId="58" applyFont="1" applyFill="1" applyBorder="1" applyAlignment="1">
      <alignment horizontal="center" vertical="center" wrapText="1"/>
    </xf>
    <xf numFmtId="0" fontId="5" fillId="0" borderId="9" xfId="58" applyFont="1" applyFill="1" applyBorder="1" applyAlignment="1">
      <alignment horizontal="center" vertical="center" wrapText="1"/>
    </xf>
    <xf numFmtId="0" fontId="5" fillId="0" borderId="14" xfId="58" applyFont="1" applyFill="1" applyBorder="1" applyAlignment="1">
      <alignment horizontal="center" vertical="center" wrapText="1"/>
    </xf>
    <xf numFmtId="0" fontId="6" fillId="0" borderId="2" xfId="58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center" vertical="center" wrapText="1"/>
    </xf>
    <xf numFmtId="0" fontId="6" fillId="0" borderId="15" xfId="58" applyFont="1" applyFill="1" applyBorder="1" applyAlignment="1">
      <alignment horizontal="center" vertical="center" wrapText="1"/>
    </xf>
    <xf numFmtId="0" fontId="6" fillId="0" borderId="3" xfId="58" applyFont="1" applyFill="1" applyBorder="1" applyAlignment="1">
      <alignment horizontal="center" vertical="center" wrapText="1"/>
    </xf>
    <xf numFmtId="0" fontId="6" fillId="0" borderId="11" xfId="58" applyFont="1" applyFill="1" applyBorder="1" applyAlignment="1">
      <alignment horizontal="center" vertical="center" wrapText="1"/>
    </xf>
    <xf numFmtId="0" fontId="6" fillId="0" borderId="16" xfId="58" applyFont="1" applyFill="1" applyBorder="1" applyAlignment="1">
      <alignment horizontal="center" vertical="center" wrapText="1"/>
    </xf>
    <xf numFmtId="0" fontId="2" fillId="30" borderId="4" xfId="58" applyFont="1" applyFill="1" applyBorder="1" applyAlignment="1">
      <alignment horizontal="center" vertical="center" wrapText="1"/>
    </xf>
    <xf numFmtId="0" fontId="2" fillId="30" borderId="5" xfId="58" applyFont="1" applyFill="1" applyBorder="1" applyAlignment="1">
      <alignment horizontal="center" vertical="center" wrapText="1"/>
    </xf>
    <xf numFmtId="0" fontId="2" fillId="30" borderId="6" xfId="58" applyFont="1" applyFill="1" applyBorder="1" applyAlignment="1">
      <alignment horizontal="center" vertical="center" wrapText="1"/>
    </xf>
    <xf numFmtId="0" fontId="2" fillId="0" borderId="7" xfId="58" applyFont="1" applyFill="1" applyBorder="1" applyAlignment="1">
      <alignment horizontal="center" vertical="center" wrapText="1"/>
    </xf>
    <xf numFmtId="0" fontId="2" fillId="0" borderId="8" xfId="58" applyFont="1" applyFill="1" applyBorder="1" applyAlignment="1">
      <alignment horizontal="center" vertical="center" wrapText="1"/>
    </xf>
    <xf numFmtId="0" fontId="6" fillId="0" borderId="12" xfId="58" applyFont="1" applyFill="1" applyBorder="1" applyAlignment="1">
      <alignment horizontal="center" vertical="center" wrapText="1"/>
    </xf>
    <xf numFmtId="0" fontId="6" fillId="0" borderId="17" xfId="58" applyFont="1" applyFill="1" applyBorder="1" applyAlignment="1">
      <alignment horizontal="center" vertical="center" wrapText="1"/>
    </xf>
    <xf numFmtId="0" fontId="6" fillId="0" borderId="13" xfId="58" applyFont="1" applyFill="1" applyBorder="1" applyAlignment="1">
      <alignment horizontal="center" vertical="center" wrapText="1"/>
    </xf>
    <xf numFmtId="0" fontId="6" fillId="0" borderId="18" xfId="58" applyFont="1" applyFill="1" applyBorder="1" applyAlignment="1">
      <alignment horizontal="center" vertical="center" wrapText="1"/>
    </xf>
    <xf numFmtId="0" fontId="6" fillId="29" borderId="9" xfId="58" applyFont="1" applyFill="1" applyBorder="1" applyAlignment="1">
      <alignment horizontal="center" vertical="center" wrapText="1"/>
    </xf>
    <xf numFmtId="0" fontId="6" fillId="29" borderId="14" xfId="58" applyFont="1" applyFill="1" applyBorder="1" applyAlignment="1">
      <alignment horizontal="center" vertical="center" wrapText="1"/>
    </xf>
  </cellXfs>
  <cellStyles count="61">
    <cellStyle name="20% - Акцент1" xfId="4"/>
    <cellStyle name="20% - Акцент2" xfId="5"/>
    <cellStyle name="20% - Акцент3" xfId="6"/>
    <cellStyle name="20% - Акцент4" xfId="7"/>
    <cellStyle name="20% - Акцент5" xfId="8"/>
    <cellStyle name="20% - Акцент6" xfId="9"/>
    <cellStyle name="40% - Акцент1" xfId="10"/>
    <cellStyle name="40% - Акцент2" xfId="11"/>
    <cellStyle name="40% - Акцент3" xfId="12"/>
    <cellStyle name="40% - Акцент4" xfId="13"/>
    <cellStyle name="40% - Акцент5" xfId="14"/>
    <cellStyle name="40% - Акцент6" xfId="15"/>
    <cellStyle name="60% - Акцент1" xfId="16"/>
    <cellStyle name="60% - Акцент2" xfId="17"/>
    <cellStyle name="60% - Акцент3" xfId="18"/>
    <cellStyle name="60% - Акцент4" xfId="19"/>
    <cellStyle name="60% - Акцент5" xfId="20"/>
    <cellStyle name="60% - Акцент6" xfId="21"/>
    <cellStyle name="Comma 2" xfId="22"/>
    <cellStyle name="Comma 2 2" xfId="59"/>
    <cellStyle name="Comma 3" xfId="23"/>
    <cellStyle name="Comma 4" xfId="24"/>
    <cellStyle name="Normal 2" xfId="1"/>
    <cellStyle name="Normal 2 2" xfId="2"/>
    <cellStyle name="Normal 2 2 2" xfId="58"/>
    <cellStyle name="Normal 3" xfId="3"/>
    <cellStyle name="Normal 3 2" xfId="56"/>
    <cellStyle name="Normal 4" xfId="25"/>
    <cellStyle name="Normal 5" xfId="26"/>
    <cellStyle name="Normal 6" xfId="27"/>
    <cellStyle name="Normal 7" xfId="28"/>
    <cellStyle name="Normal 8" xfId="57"/>
    <cellStyle name="Normal_2010" xfId="54"/>
    <cellStyle name="Style 1" xfId="55"/>
    <cellStyle name="Акцент1" xfId="29"/>
    <cellStyle name="Акцент2" xfId="30"/>
    <cellStyle name="Акцент3" xfId="31"/>
    <cellStyle name="Акцент4" xfId="32"/>
    <cellStyle name="Акцент5" xfId="33"/>
    <cellStyle name="Акцент6" xfId="34"/>
    <cellStyle name="Ввод " xfId="35"/>
    <cellStyle name="Вывод" xfId="36"/>
    <cellStyle name="Вычисление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Обычный" xfId="0" builtinId="0"/>
    <cellStyle name="Обычный 2" xfId="46"/>
    <cellStyle name="Обычный 2 2" xfId="47"/>
    <cellStyle name="Обычный 2 3" xfId="60"/>
    <cellStyle name="Плохой" xfId="48"/>
    <cellStyle name="Пояснение" xfId="49"/>
    <cellStyle name="Примечание" xfId="50"/>
    <cellStyle name="Связанная ячейка" xfId="51"/>
    <cellStyle name="Текст предупреждения" xfId="52"/>
    <cellStyle name="Хороший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workbookViewId="0">
      <selection activeCell="A11" sqref="A11:XFD17"/>
    </sheetView>
  </sheetViews>
  <sheetFormatPr defaultRowHeight="13.5"/>
  <cols>
    <col min="1" max="1" width="3.42578125" style="15" customWidth="1"/>
    <col min="2" max="2" width="16.42578125" style="15" customWidth="1"/>
    <col min="3" max="3" width="18.140625" style="15" customWidth="1"/>
    <col min="4" max="14" width="13.28515625" style="15" customWidth="1"/>
    <col min="15" max="16384" width="9.140625" style="15"/>
  </cols>
  <sheetData>
    <row r="1" spans="1:14" ht="16.5" customHeight="1"/>
    <row r="2" spans="1:14" s="16" customFormat="1" ht="18" customHeight="1">
      <c r="B2" s="151" t="s">
        <v>40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s="17" customFormat="1" ht="30.75" customHeight="1">
      <c r="A3" s="152" t="s">
        <v>26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s="18" customFormat="1" ht="20.25" customHeight="1">
      <c r="B4" s="153" t="s">
        <v>52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s="18" customFormat="1" ht="17.25" customHeight="1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s="16" customFormat="1" ht="78" customHeight="1">
      <c r="A6" s="154" t="s">
        <v>1</v>
      </c>
      <c r="B6" s="157" t="s">
        <v>27</v>
      </c>
      <c r="C6" s="160" t="s">
        <v>41</v>
      </c>
      <c r="D6" s="161"/>
      <c r="E6" s="161"/>
      <c r="F6" s="162"/>
      <c r="G6" s="163" t="s">
        <v>50</v>
      </c>
      <c r="H6" s="164"/>
      <c r="I6" s="167" t="s">
        <v>42</v>
      </c>
      <c r="J6" s="168"/>
      <c r="K6" s="168"/>
      <c r="L6" s="169"/>
      <c r="M6" s="163" t="s">
        <v>50</v>
      </c>
      <c r="N6" s="170"/>
    </row>
    <row r="7" spans="1:14" s="16" customFormat="1" ht="23.25" customHeight="1">
      <c r="A7" s="155"/>
      <c r="B7" s="158"/>
      <c r="C7" s="171" t="s">
        <v>43</v>
      </c>
      <c r="D7" s="172"/>
      <c r="E7" s="173" t="s">
        <v>51</v>
      </c>
      <c r="F7" s="172"/>
      <c r="G7" s="165"/>
      <c r="H7" s="166"/>
      <c r="I7" s="171" t="s">
        <v>43</v>
      </c>
      <c r="J7" s="172"/>
      <c r="K7" s="173" t="s">
        <v>51</v>
      </c>
      <c r="L7" s="172"/>
      <c r="M7" s="165"/>
      <c r="N7" s="166"/>
    </row>
    <row r="8" spans="1:14" s="16" customFormat="1" ht="48" customHeight="1" thickBot="1">
      <c r="A8" s="156"/>
      <c r="B8" s="159"/>
      <c r="C8" s="20" t="s">
        <v>44</v>
      </c>
      <c r="D8" s="21" t="s">
        <v>45</v>
      </c>
      <c r="E8" s="21" t="s">
        <v>44</v>
      </c>
      <c r="F8" s="21" t="s">
        <v>45</v>
      </c>
      <c r="G8" s="22" t="s">
        <v>46</v>
      </c>
      <c r="H8" s="23" t="s">
        <v>47</v>
      </c>
      <c r="I8" s="24" t="s">
        <v>11</v>
      </c>
      <c r="J8" s="25" t="s">
        <v>48</v>
      </c>
      <c r="K8" s="25" t="s">
        <v>11</v>
      </c>
      <c r="L8" s="25" t="s">
        <v>48</v>
      </c>
      <c r="M8" s="26" t="s">
        <v>11</v>
      </c>
      <c r="N8" s="27" t="s">
        <v>49</v>
      </c>
    </row>
    <row r="9" spans="1:14" s="16" customFormat="1" ht="15.75" customHeight="1" thickBot="1">
      <c r="A9" s="28">
        <v>1</v>
      </c>
      <c r="B9" s="29">
        <v>2</v>
      </c>
      <c r="C9" s="28">
        <v>3</v>
      </c>
      <c r="D9" s="30">
        <v>4</v>
      </c>
      <c r="E9" s="30">
        <v>5</v>
      </c>
      <c r="F9" s="30">
        <v>6</v>
      </c>
      <c r="G9" s="31">
        <v>7</v>
      </c>
      <c r="H9" s="32">
        <v>8</v>
      </c>
      <c r="I9" s="28">
        <v>9</v>
      </c>
      <c r="J9" s="30">
        <v>10</v>
      </c>
      <c r="K9" s="30">
        <v>11</v>
      </c>
      <c r="L9" s="30">
        <v>12</v>
      </c>
      <c r="M9" s="31">
        <v>13</v>
      </c>
      <c r="N9" s="32">
        <v>14</v>
      </c>
    </row>
    <row r="10" spans="1:14" s="44" customFormat="1" ht="45" customHeight="1" thickBot="1">
      <c r="A10" s="33">
        <v>3</v>
      </c>
      <c r="B10" s="34" t="s">
        <v>36</v>
      </c>
      <c r="C10" s="38">
        <v>28517.216999999997</v>
      </c>
      <c r="D10" s="35">
        <v>2547.5300000000007</v>
      </c>
      <c r="E10" s="41">
        <v>28124.050000000003</v>
      </c>
      <c r="F10" s="35">
        <v>2547.5299999999997</v>
      </c>
      <c r="G10" s="36">
        <f t="shared" ref="G10:H10" si="0">E10-C10</f>
        <v>-393.166999999994</v>
      </c>
      <c r="H10" s="37">
        <f t="shared" si="0"/>
        <v>0</v>
      </c>
      <c r="I10" s="42">
        <v>4648.8458000000001</v>
      </c>
      <c r="J10" s="43">
        <v>34549.490000000005</v>
      </c>
      <c r="K10" s="133">
        <v>4924.8819999999996</v>
      </c>
      <c r="L10" s="43">
        <v>77727.419999999984</v>
      </c>
      <c r="M10" s="39">
        <f t="shared" ref="M10:N10" si="1">K10-I10</f>
        <v>276.03619999999955</v>
      </c>
      <c r="N10" s="40">
        <f t="shared" si="1"/>
        <v>43177.929999999978</v>
      </c>
    </row>
    <row r="11" spans="1:14" s="46" customFormat="1" ht="45" customHeight="1" thickBot="1">
      <c r="A11" s="148" t="s">
        <v>37</v>
      </c>
      <c r="B11" s="149"/>
      <c r="C11" s="45" t="e">
        <f>#REF!+#REF!+C10+#REF!+#REF!+#REF!+#REF!+#REF!+#REF!+#REF!</f>
        <v>#REF!</v>
      </c>
      <c r="D11" s="45" t="e">
        <f>#REF!+#REF!+D10+#REF!+#REF!+#REF!+#REF!+#REF!+#REF!+#REF!</f>
        <v>#REF!</v>
      </c>
      <c r="E11" s="45" t="e">
        <f>#REF!+#REF!+E10+#REF!+#REF!+#REF!+#REF!+#REF!+#REF!+#REF!</f>
        <v>#REF!</v>
      </c>
      <c r="F11" s="45" t="e">
        <f>#REF!+#REF!+F10+#REF!+#REF!+#REF!+#REF!+#REF!+#REF!+#REF!</f>
        <v>#REF!</v>
      </c>
      <c r="G11" s="45" t="e">
        <f>#REF!+#REF!+G10+#REF!+#REF!+#REF!+#REF!+#REF!+#REF!+#REF!</f>
        <v>#REF!</v>
      </c>
      <c r="H11" s="45" t="e">
        <f>#REF!+#REF!+H10+#REF!+#REF!+#REF!+#REF!+#REF!+#REF!+#REF!</f>
        <v>#REF!</v>
      </c>
      <c r="I11" s="45" t="e">
        <f>#REF!+#REF!+I10+#REF!+#REF!+#REF!+#REF!+#REF!+#REF!+#REF!</f>
        <v>#REF!</v>
      </c>
      <c r="J11" s="45" t="e">
        <f>#REF!+#REF!+J10+#REF!+#REF!+#REF!+#REF!+#REF!+#REF!+#REF!</f>
        <v>#REF!</v>
      </c>
      <c r="K11" s="45" t="e">
        <f>#REF!+#REF!+K10+#REF!+#REF!+#REF!+#REF!+#REF!+#REF!+#REF!</f>
        <v>#REF!</v>
      </c>
      <c r="L11" s="45" t="e">
        <f>#REF!+#REF!+L10+#REF!+#REF!+#REF!+#REF!+#REF!+#REF!+#REF!</f>
        <v>#REF!</v>
      </c>
      <c r="M11" s="45" t="e">
        <f>#REF!+#REF!+M10+#REF!+#REF!+#REF!+#REF!+#REF!+#REF!+#REF!</f>
        <v>#REF!</v>
      </c>
      <c r="N11" s="45" t="e">
        <f>#REF!+#REF!+N10+#REF!+#REF!+#REF!+#REF!+#REF!+#REF!+#REF!</f>
        <v>#REF!</v>
      </c>
    </row>
    <row r="13" spans="1:14">
      <c r="B13" s="150" t="s">
        <v>38</v>
      </c>
      <c r="C13" s="150"/>
      <c r="D13" s="150"/>
      <c r="E13" s="150"/>
      <c r="H13" s="47" t="e">
        <f>H11+G11</f>
        <v>#REF!</v>
      </c>
    </row>
    <row r="15" spans="1:14">
      <c r="F15" s="47"/>
    </row>
    <row r="16" spans="1:14">
      <c r="G16" s="47" t="e">
        <f>E11+F11</f>
        <v>#REF!</v>
      </c>
    </row>
  </sheetData>
  <mergeCells count="15">
    <mergeCell ref="A11:B11"/>
    <mergeCell ref="B13:E13"/>
    <mergeCell ref="B2:N2"/>
    <mergeCell ref="A3:N3"/>
    <mergeCell ref="B4:N4"/>
    <mergeCell ref="A6:A8"/>
    <mergeCell ref="B6:B8"/>
    <mergeCell ref="C6:F6"/>
    <mergeCell ref="G6:H7"/>
    <mergeCell ref="I6:L6"/>
    <mergeCell ref="M6:N7"/>
    <mergeCell ref="C7:D7"/>
    <mergeCell ref="E7:F7"/>
    <mergeCell ref="I7:J7"/>
    <mergeCell ref="K7:L7"/>
  </mergeCells>
  <pageMargins left="0" right="0" top="0.23622047244094491" bottom="0.11811023622047245" header="0" footer="0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workbookViewId="0">
      <selection activeCell="C18" sqref="C18"/>
    </sheetView>
  </sheetViews>
  <sheetFormatPr defaultRowHeight="14.25"/>
  <cols>
    <col min="1" max="1" width="3.7109375" style="3" customWidth="1"/>
    <col min="2" max="2" width="15.42578125" style="3" customWidth="1"/>
    <col min="3" max="3" width="14.85546875" style="13" customWidth="1"/>
    <col min="4" max="4" width="14" style="13" customWidth="1"/>
    <col min="5" max="6" width="15.85546875" style="13" customWidth="1"/>
    <col min="7" max="7" width="6.5703125" style="14" customWidth="1"/>
    <col min="8" max="8" width="13.140625" style="13" customWidth="1"/>
    <col min="9" max="9" width="12.28515625" style="13" customWidth="1"/>
    <col min="10" max="10" width="6" style="14" customWidth="1"/>
    <col min="11" max="11" width="13.5703125" style="13" customWidth="1"/>
    <col min="12" max="12" width="11.5703125" style="13" customWidth="1"/>
    <col min="13" max="13" width="10.85546875" style="13" customWidth="1"/>
    <col min="14" max="14" width="5.85546875" style="14" customWidth="1"/>
    <col min="15" max="16" width="12.28515625" style="13" customWidth="1"/>
    <col min="17" max="17" width="6.85546875" style="14" customWidth="1"/>
    <col min="18" max="18" width="12.28515625" style="13" customWidth="1"/>
    <col min="19" max="19" width="7.42578125" style="13" customWidth="1"/>
    <col min="20" max="20" width="13.5703125" style="13" customWidth="1"/>
    <col min="21" max="21" width="7" style="13" customWidth="1"/>
    <col min="22" max="16384" width="9.140625" style="13"/>
  </cols>
  <sheetData>
    <row r="1" spans="1:21" s="1" customFormat="1" ht="27.75" customHeight="1">
      <c r="A1" s="3"/>
      <c r="B1" s="3"/>
      <c r="G1" s="2"/>
      <c r="J1" s="2"/>
      <c r="N1" s="2"/>
      <c r="Q1" s="2"/>
    </row>
    <row r="2" spans="1:21" s="3" customFormat="1" ht="18" customHeight="1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1" s="4" customFormat="1" ht="31.5" customHeight="1">
      <c r="A3" s="184" t="s">
        <v>26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1" s="3" customFormat="1" ht="28.5" customHeight="1" thickBot="1">
      <c r="A4" s="185" t="s">
        <v>39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</row>
    <row r="5" spans="1:21" s="3" customFormat="1" ht="54.75" customHeight="1" thickBot="1">
      <c r="A5" s="154" t="s">
        <v>1</v>
      </c>
      <c r="B5" s="186" t="s">
        <v>27</v>
      </c>
      <c r="C5" s="188" t="s">
        <v>28</v>
      </c>
      <c r="D5" s="190" t="s">
        <v>4</v>
      </c>
      <c r="E5" s="191"/>
      <c r="F5" s="191"/>
      <c r="G5" s="191"/>
      <c r="H5" s="191"/>
      <c r="I5" s="191"/>
      <c r="J5" s="192"/>
      <c r="K5" s="190" t="s">
        <v>5</v>
      </c>
      <c r="L5" s="191"/>
      <c r="M5" s="191"/>
      <c r="N5" s="191"/>
      <c r="O5" s="191"/>
      <c r="P5" s="191"/>
      <c r="Q5" s="192"/>
      <c r="R5" s="190" t="s">
        <v>6</v>
      </c>
      <c r="S5" s="191"/>
      <c r="T5" s="191"/>
      <c r="U5" s="192"/>
    </row>
    <row r="6" spans="1:21" s="3" customFormat="1" ht="46.5" customHeight="1">
      <c r="A6" s="155"/>
      <c r="B6" s="187"/>
      <c r="C6" s="189"/>
      <c r="D6" s="181" t="s">
        <v>29</v>
      </c>
      <c r="E6" s="179" t="s">
        <v>30</v>
      </c>
      <c r="F6" s="179"/>
      <c r="G6" s="177" t="s">
        <v>148</v>
      </c>
      <c r="H6" s="180" t="s">
        <v>31</v>
      </c>
      <c r="I6" s="179"/>
      <c r="J6" s="177" t="s">
        <v>148</v>
      </c>
      <c r="K6" s="181" t="s">
        <v>32</v>
      </c>
      <c r="L6" s="179" t="s">
        <v>33</v>
      </c>
      <c r="M6" s="179"/>
      <c r="N6" s="177" t="s">
        <v>148</v>
      </c>
      <c r="O6" s="176" t="s">
        <v>34</v>
      </c>
      <c r="P6" s="176"/>
      <c r="Q6" s="177" t="s">
        <v>148</v>
      </c>
      <c r="R6" s="193" t="s">
        <v>11</v>
      </c>
      <c r="S6" s="177" t="s">
        <v>148</v>
      </c>
      <c r="T6" s="195" t="s">
        <v>35</v>
      </c>
      <c r="U6" s="177" t="s">
        <v>148</v>
      </c>
    </row>
    <row r="7" spans="1:21" s="3" customFormat="1" ht="48" customHeight="1" thickBot="1">
      <c r="A7" s="155"/>
      <c r="B7" s="187"/>
      <c r="C7" s="189"/>
      <c r="D7" s="182"/>
      <c r="E7" s="5" t="s">
        <v>13</v>
      </c>
      <c r="F7" s="142" t="s">
        <v>14</v>
      </c>
      <c r="G7" s="178"/>
      <c r="H7" s="143" t="s">
        <v>13</v>
      </c>
      <c r="I7" s="142" t="s">
        <v>14</v>
      </c>
      <c r="J7" s="178"/>
      <c r="K7" s="182"/>
      <c r="L7" s="5" t="s">
        <v>13</v>
      </c>
      <c r="M7" s="142" t="s">
        <v>14</v>
      </c>
      <c r="N7" s="178"/>
      <c r="O7" s="5" t="s">
        <v>13</v>
      </c>
      <c r="P7" s="142" t="s">
        <v>14</v>
      </c>
      <c r="Q7" s="178"/>
      <c r="R7" s="194"/>
      <c r="S7" s="178"/>
      <c r="T7" s="196"/>
      <c r="U7" s="178"/>
    </row>
    <row r="8" spans="1:21" s="8" customFormat="1" ht="21" customHeight="1" thickBot="1">
      <c r="A8" s="6">
        <v>1</v>
      </c>
      <c r="B8" s="7">
        <v>2</v>
      </c>
      <c r="C8" s="129">
        <v>3</v>
      </c>
      <c r="D8" s="6">
        <v>4</v>
      </c>
      <c r="E8" s="7">
        <v>5</v>
      </c>
      <c r="F8" s="144">
        <v>6</v>
      </c>
      <c r="G8" s="146">
        <v>7</v>
      </c>
      <c r="H8" s="6">
        <v>8</v>
      </c>
      <c r="I8" s="144">
        <v>9</v>
      </c>
      <c r="J8" s="146">
        <v>10</v>
      </c>
      <c r="K8" s="6">
        <v>11</v>
      </c>
      <c r="L8" s="7">
        <v>12</v>
      </c>
      <c r="M8" s="144">
        <v>13</v>
      </c>
      <c r="N8" s="146">
        <v>14</v>
      </c>
      <c r="O8" s="7">
        <v>15</v>
      </c>
      <c r="P8" s="144">
        <v>16</v>
      </c>
      <c r="Q8" s="146">
        <v>17</v>
      </c>
      <c r="R8" s="145">
        <v>18</v>
      </c>
      <c r="S8" s="147">
        <v>19</v>
      </c>
      <c r="T8" s="145">
        <v>20</v>
      </c>
      <c r="U8" s="147">
        <v>21</v>
      </c>
    </row>
    <row r="9" spans="1:21" s="9" customFormat="1" ht="45" customHeight="1" thickBot="1">
      <c r="A9" s="141">
        <v>3</v>
      </c>
      <c r="B9" s="140" t="s">
        <v>36</v>
      </c>
      <c r="C9" s="130">
        <f t="shared" ref="C9" si="0">D9+K9</f>
        <v>30671.58</v>
      </c>
      <c r="D9" s="133">
        <v>28124.050000000003</v>
      </c>
      <c r="E9" s="10">
        <v>23700.826000000001</v>
      </c>
      <c r="F9" s="132">
        <v>4911.7419999999993</v>
      </c>
      <c r="G9" s="135">
        <f t="shared" ref="G9:G10" si="1">F9*100/E9</f>
        <v>20.723927512062236</v>
      </c>
      <c r="H9" s="133">
        <v>97585.87000000001</v>
      </c>
      <c r="I9" s="132">
        <v>77727.419999999984</v>
      </c>
      <c r="J9" s="136">
        <f t="shared" ref="J9:J10" si="2">I9*100/H9</f>
        <v>79.650281336836954</v>
      </c>
      <c r="K9" s="133">
        <v>2547.5299999999997</v>
      </c>
      <c r="L9" s="10">
        <v>2534.4300000000003</v>
      </c>
      <c r="M9" s="132">
        <v>13.14</v>
      </c>
      <c r="N9" s="136">
        <f t="shared" ref="N9:N10" si="3">M9*100/L9</f>
        <v>0.51845977201974403</v>
      </c>
      <c r="O9" s="10">
        <v>80.7</v>
      </c>
      <c r="P9" s="132">
        <v>0</v>
      </c>
      <c r="Q9" s="136">
        <f t="shared" ref="Q9:Q10" si="4">P9*100/O9</f>
        <v>0</v>
      </c>
      <c r="R9" s="133">
        <f t="shared" ref="R9" si="5">F9+M9</f>
        <v>4924.8819999999996</v>
      </c>
      <c r="S9" s="134">
        <f t="shared" ref="S9:S10" si="6">R9/(E9+L9)*100</f>
        <v>18.771999022994095</v>
      </c>
      <c r="T9" s="133">
        <f t="shared" ref="T9" si="7">I9+P9</f>
        <v>77727.419999999984</v>
      </c>
      <c r="U9" s="134">
        <f t="shared" ref="U9:U10" si="8">T9/(H9+O9)*100</f>
        <v>79.58446784810809</v>
      </c>
    </row>
    <row r="10" spans="1:21" s="12" customFormat="1" ht="45" customHeight="1" thickBot="1">
      <c r="A10" s="174" t="s">
        <v>37</v>
      </c>
      <c r="B10" s="175"/>
      <c r="C10" s="131" t="e">
        <f>#REF!+#REF!+C9+#REF!+#REF!+#REF!+#REF!+#REF!+#REF!+#REF!</f>
        <v>#REF!</v>
      </c>
      <c r="D10" s="137" t="e">
        <f>#REF!+#REF!+D9+#REF!+#REF!+#REF!+#REF!+#REF!+#REF!+#REF!</f>
        <v>#REF!</v>
      </c>
      <c r="E10" s="137" t="e">
        <f>#REF!+#REF!+E9+#REF!+#REF!+#REF!+#REF!+#REF!+#REF!+#REF!</f>
        <v>#REF!</v>
      </c>
      <c r="F10" s="137" t="e">
        <f>#REF!+#REF!+F9+#REF!+#REF!+#REF!+#REF!+#REF!+#REF!+#REF!</f>
        <v>#REF!</v>
      </c>
      <c r="G10" s="139" t="e">
        <f t="shared" si="1"/>
        <v>#REF!</v>
      </c>
      <c r="H10" s="137">
        <f>SUM(H9:H9)</f>
        <v>97585.87000000001</v>
      </c>
      <c r="I10" s="138">
        <f>SUM(I9:I9)</f>
        <v>77727.419999999984</v>
      </c>
      <c r="J10" s="139">
        <f t="shared" si="2"/>
        <v>79.650281336836954</v>
      </c>
      <c r="K10" s="137">
        <f>SUM(K9:K9)</f>
        <v>2547.5299999999997</v>
      </c>
      <c r="L10" s="138">
        <f>SUM(L9:L9)</f>
        <v>2534.4300000000003</v>
      </c>
      <c r="M10" s="138">
        <f>SUM(M9:M9)</f>
        <v>13.14</v>
      </c>
      <c r="N10" s="139">
        <f t="shared" si="3"/>
        <v>0.51845977201974403</v>
      </c>
      <c r="O10" s="138">
        <f>SUM(O9:O9)</f>
        <v>80.7</v>
      </c>
      <c r="P10" s="138">
        <f>SUM(P9:P9)</f>
        <v>0</v>
      </c>
      <c r="Q10" s="139">
        <f t="shared" si="4"/>
        <v>0</v>
      </c>
      <c r="R10" s="137">
        <f>SUM(R9:R9)</f>
        <v>4924.8819999999996</v>
      </c>
      <c r="S10" s="11" t="e">
        <f t="shared" si="6"/>
        <v>#REF!</v>
      </c>
      <c r="T10" s="137">
        <f>SUM(T9:T9)</f>
        <v>77727.419999999984</v>
      </c>
      <c r="U10" s="11">
        <f t="shared" si="8"/>
        <v>79.58446784810809</v>
      </c>
    </row>
    <row r="11" spans="1:21" ht="18" customHeight="1"/>
  </sheetData>
  <mergeCells count="24">
    <mergeCell ref="A2:U2"/>
    <mergeCell ref="A3:U3"/>
    <mergeCell ref="A4:U4"/>
    <mergeCell ref="A5:A7"/>
    <mergeCell ref="B5:B7"/>
    <mergeCell ref="C5:C7"/>
    <mergeCell ref="D5:J5"/>
    <mergeCell ref="K5:Q5"/>
    <mergeCell ref="R5:U5"/>
    <mergeCell ref="D6:D7"/>
    <mergeCell ref="U6:U7"/>
    <mergeCell ref="O6:P6"/>
    <mergeCell ref="Q6:Q7"/>
    <mergeCell ref="R6:R7"/>
    <mergeCell ref="S6:S7"/>
    <mergeCell ref="T6:T7"/>
    <mergeCell ref="A10:B10"/>
    <mergeCell ref="N6:N7"/>
    <mergeCell ref="L6:M6"/>
    <mergeCell ref="E6:F6"/>
    <mergeCell ref="G6:G7"/>
    <mergeCell ref="H6:I6"/>
    <mergeCell ref="J6:J7"/>
    <mergeCell ref="K6:K7"/>
  </mergeCells>
  <pageMargins left="0" right="0" top="0" bottom="0" header="0" footer="0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5"/>
  <sheetViews>
    <sheetView tabSelected="1" topLeftCell="A423" workbookViewId="0">
      <selection activeCell="J595" sqref="J595"/>
    </sheetView>
  </sheetViews>
  <sheetFormatPr defaultRowHeight="13.5"/>
  <cols>
    <col min="1" max="1" width="4.85546875" style="105" customWidth="1"/>
    <col min="2" max="2" width="11.7109375" style="54" customWidth="1"/>
    <col min="3" max="3" width="9.85546875" style="105" customWidth="1"/>
    <col min="4" max="4" width="14.140625" style="105" customWidth="1"/>
    <col min="5" max="5" width="13.5703125" style="105" customWidth="1"/>
    <col min="6" max="6" width="9.7109375" style="105" customWidth="1"/>
    <col min="7" max="7" width="7.42578125" style="105" customWidth="1"/>
    <col min="8" max="8" width="9.42578125" style="105" customWidth="1"/>
    <col min="9" max="9" width="9" style="105" customWidth="1"/>
    <col min="10" max="10" width="10.42578125" style="105" customWidth="1"/>
    <col min="11" max="11" width="6.5703125" style="105" customWidth="1"/>
    <col min="12" max="12" width="6" style="105" customWidth="1"/>
    <col min="13" max="13" width="6.28515625" style="105" customWidth="1"/>
    <col min="14" max="14" width="7.28515625" style="105" customWidth="1"/>
    <col min="15" max="15" width="9.7109375" style="105" customWidth="1"/>
    <col min="16" max="16" width="10.28515625" style="105" customWidth="1"/>
    <col min="17" max="19" width="9.140625" style="105"/>
    <col min="20" max="20" width="11" style="105" customWidth="1"/>
    <col min="21" max="256" width="9.140625" style="105"/>
    <col min="257" max="257" width="4.85546875" style="105" customWidth="1"/>
    <col min="258" max="258" width="11.7109375" style="105" customWidth="1"/>
    <col min="259" max="259" width="8.5703125" style="105" customWidth="1"/>
    <col min="260" max="260" width="14.140625" style="105" customWidth="1"/>
    <col min="261" max="261" width="10.42578125" style="105" customWidth="1"/>
    <col min="262" max="262" width="9.7109375" style="105" customWidth="1"/>
    <col min="263" max="263" width="7.42578125" style="105" customWidth="1"/>
    <col min="264" max="264" width="9.42578125" style="105" customWidth="1"/>
    <col min="265" max="266" width="9" style="105" customWidth="1"/>
    <col min="267" max="267" width="6.5703125" style="105" customWidth="1"/>
    <col min="268" max="268" width="6" style="105" customWidth="1"/>
    <col min="269" max="269" width="6.28515625" style="105" customWidth="1"/>
    <col min="270" max="270" width="7.28515625" style="105" customWidth="1"/>
    <col min="271" max="271" width="9.7109375" style="105" customWidth="1"/>
    <col min="272" max="272" width="10.28515625" style="105" customWidth="1"/>
    <col min="273" max="275" width="9.140625" style="105"/>
    <col min="276" max="276" width="11" style="105" customWidth="1"/>
    <col min="277" max="512" width="9.140625" style="105"/>
    <col min="513" max="513" width="4.85546875" style="105" customWidth="1"/>
    <col min="514" max="514" width="11.7109375" style="105" customWidth="1"/>
    <col min="515" max="515" width="8.5703125" style="105" customWidth="1"/>
    <col min="516" max="516" width="14.140625" style="105" customWidth="1"/>
    <col min="517" max="517" width="10.42578125" style="105" customWidth="1"/>
    <col min="518" max="518" width="9.7109375" style="105" customWidth="1"/>
    <col min="519" max="519" width="7.42578125" style="105" customWidth="1"/>
    <col min="520" max="520" width="9.42578125" style="105" customWidth="1"/>
    <col min="521" max="522" width="9" style="105" customWidth="1"/>
    <col min="523" max="523" width="6.5703125" style="105" customWidth="1"/>
    <col min="524" max="524" width="6" style="105" customWidth="1"/>
    <col min="525" max="525" width="6.28515625" style="105" customWidth="1"/>
    <col min="526" max="526" width="7.28515625" style="105" customWidth="1"/>
    <col min="527" max="527" width="9.7109375" style="105" customWidth="1"/>
    <col min="528" max="528" width="10.28515625" style="105" customWidth="1"/>
    <col min="529" max="531" width="9.140625" style="105"/>
    <col min="532" max="532" width="11" style="105" customWidth="1"/>
    <col min="533" max="768" width="9.140625" style="105"/>
    <col min="769" max="769" width="4.85546875" style="105" customWidth="1"/>
    <col min="770" max="770" width="11.7109375" style="105" customWidth="1"/>
    <col min="771" max="771" width="8.5703125" style="105" customWidth="1"/>
    <col min="772" max="772" width="14.140625" style="105" customWidth="1"/>
    <col min="773" max="773" width="10.42578125" style="105" customWidth="1"/>
    <col min="774" max="774" width="9.7109375" style="105" customWidth="1"/>
    <col min="775" max="775" width="7.42578125" style="105" customWidth="1"/>
    <col min="776" max="776" width="9.42578125" style="105" customWidth="1"/>
    <col min="777" max="778" width="9" style="105" customWidth="1"/>
    <col min="779" max="779" width="6.5703125" style="105" customWidth="1"/>
    <col min="780" max="780" width="6" style="105" customWidth="1"/>
    <col min="781" max="781" width="6.28515625" style="105" customWidth="1"/>
    <col min="782" max="782" width="7.28515625" style="105" customWidth="1"/>
    <col min="783" max="783" width="9.7109375" style="105" customWidth="1"/>
    <col min="784" max="784" width="10.28515625" style="105" customWidth="1"/>
    <col min="785" max="787" width="9.140625" style="105"/>
    <col min="788" max="788" width="11" style="105" customWidth="1"/>
    <col min="789" max="1024" width="9.140625" style="105"/>
    <col min="1025" max="1025" width="4.85546875" style="105" customWidth="1"/>
    <col min="1026" max="1026" width="11.7109375" style="105" customWidth="1"/>
    <col min="1027" max="1027" width="8.5703125" style="105" customWidth="1"/>
    <col min="1028" max="1028" width="14.140625" style="105" customWidth="1"/>
    <col min="1029" max="1029" width="10.42578125" style="105" customWidth="1"/>
    <col min="1030" max="1030" width="9.7109375" style="105" customWidth="1"/>
    <col min="1031" max="1031" width="7.42578125" style="105" customWidth="1"/>
    <col min="1032" max="1032" width="9.42578125" style="105" customWidth="1"/>
    <col min="1033" max="1034" width="9" style="105" customWidth="1"/>
    <col min="1035" max="1035" width="6.5703125" style="105" customWidth="1"/>
    <col min="1036" max="1036" width="6" style="105" customWidth="1"/>
    <col min="1037" max="1037" width="6.28515625" style="105" customWidth="1"/>
    <col min="1038" max="1038" width="7.28515625" style="105" customWidth="1"/>
    <col min="1039" max="1039" width="9.7109375" style="105" customWidth="1"/>
    <col min="1040" max="1040" width="10.28515625" style="105" customWidth="1"/>
    <col min="1041" max="1043" width="9.140625" style="105"/>
    <col min="1044" max="1044" width="11" style="105" customWidth="1"/>
    <col min="1045" max="1280" width="9.140625" style="105"/>
    <col min="1281" max="1281" width="4.85546875" style="105" customWidth="1"/>
    <col min="1282" max="1282" width="11.7109375" style="105" customWidth="1"/>
    <col min="1283" max="1283" width="8.5703125" style="105" customWidth="1"/>
    <col min="1284" max="1284" width="14.140625" style="105" customWidth="1"/>
    <col min="1285" max="1285" width="10.42578125" style="105" customWidth="1"/>
    <col min="1286" max="1286" width="9.7109375" style="105" customWidth="1"/>
    <col min="1287" max="1287" width="7.42578125" style="105" customWidth="1"/>
    <col min="1288" max="1288" width="9.42578125" style="105" customWidth="1"/>
    <col min="1289" max="1290" width="9" style="105" customWidth="1"/>
    <col min="1291" max="1291" width="6.5703125" style="105" customWidth="1"/>
    <col min="1292" max="1292" width="6" style="105" customWidth="1"/>
    <col min="1293" max="1293" width="6.28515625" style="105" customWidth="1"/>
    <col min="1294" max="1294" width="7.28515625" style="105" customWidth="1"/>
    <col min="1295" max="1295" width="9.7109375" style="105" customWidth="1"/>
    <col min="1296" max="1296" width="10.28515625" style="105" customWidth="1"/>
    <col min="1297" max="1299" width="9.140625" style="105"/>
    <col min="1300" max="1300" width="11" style="105" customWidth="1"/>
    <col min="1301" max="1536" width="9.140625" style="105"/>
    <col min="1537" max="1537" width="4.85546875" style="105" customWidth="1"/>
    <col min="1538" max="1538" width="11.7109375" style="105" customWidth="1"/>
    <col min="1539" max="1539" width="8.5703125" style="105" customWidth="1"/>
    <col min="1540" max="1540" width="14.140625" style="105" customWidth="1"/>
    <col min="1541" max="1541" width="10.42578125" style="105" customWidth="1"/>
    <col min="1542" max="1542" width="9.7109375" style="105" customWidth="1"/>
    <col min="1543" max="1543" width="7.42578125" style="105" customWidth="1"/>
    <col min="1544" max="1544" width="9.42578125" style="105" customWidth="1"/>
    <col min="1545" max="1546" width="9" style="105" customWidth="1"/>
    <col min="1547" max="1547" width="6.5703125" style="105" customWidth="1"/>
    <col min="1548" max="1548" width="6" style="105" customWidth="1"/>
    <col min="1549" max="1549" width="6.28515625" style="105" customWidth="1"/>
    <col min="1550" max="1550" width="7.28515625" style="105" customWidth="1"/>
    <col min="1551" max="1551" width="9.7109375" style="105" customWidth="1"/>
    <col min="1552" max="1552" width="10.28515625" style="105" customWidth="1"/>
    <col min="1553" max="1555" width="9.140625" style="105"/>
    <col min="1556" max="1556" width="11" style="105" customWidth="1"/>
    <col min="1557" max="1792" width="9.140625" style="105"/>
    <col min="1793" max="1793" width="4.85546875" style="105" customWidth="1"/>
    <col min="1794" max="1794" width="11.7109375" style="105" customWidth="1"/>
    <col min="1795" max="1795" width="8.5703125" style="105" customWidth="1"/>
    <col min="1796" max="1796" width="14.140625" style="105" customWidth="1"/>
    <col min="1797" max="1797" width="10.42578125" style="105" customWidth="1"/>
    <col min="1798" max="1798" width="9.7109375" style="105" customWidth="1"/>
    <col min="1799" max="1799" width="7.42578125" style="105" customWidth="1"/>
    <col min="1800" max="1800" width="9.42578125" style="105" customWidth="1"/>
    <col min="1801" max="1802" width="9" style="105" customWidth="1"/>
    <col min="1803" max="1803" width="6.5703125" style="105" customWidth="1"/>
    <col min="1804" max="1804" width="6" style="105" customWidth="1"/>
    <col min="1805" max="1805" width="6.28515625" style="105" customWidth="1"/>
    <col min="1806" max="1806" width="7.28515625" style="105" customWidth="1"/>
    <col min="1807" max="1807" width="9.7109375" style="105" customWidth="1"/>
    <col min="1808" max="1808" width="10.28515625" style="105" customWidth="1"/>
    <col min="1809" max="1811" width="9.140625" style="105"/>
    <col min="1812" max="1812" width="11" style="105" customWidth="1"/>
    <col min="1813" max="2048" width="9.140625" style="105"/>
    <col min="2049" max="2049" width="4.85546875" style="105" customWidth="1"/>
    <col min="2050" max="2050" width="11.7109375" style="105" customWidth="1"/>
    <col min="2051" max="2051" width="8.5703125" style="105" customWidth="1"/>
    <col min="2052" max="2052" width="14.140625" style="105" customWidth="1"/>
    <col min="2053" max="2053" width="10.42578125" style="105" customWidth="1"/>
    <col min="2054" max="2054" width="9.7109375" style="105" customWidth="1"/>
    <col min="2055" max="2055" width="7.42578125" style="105" customWidth="1"/>
    <col min="2056" max="2056" width="9.42578125" style="105" customWidth="1"/>
    <col min="2057" max="2058" width="9" style="105" customWidth="1"/>
    <col min="2059" max="2059" width="6.5703125" style="105" customWidth="1"/>
    <col min="2060" max="2060" width="6" style="105" customWidth="1"/>
    <col min="2061" max="2061" width="6.28515625" style="105" customWidth="1"/>
    <col min="2062" max="2062" width="7.28515625" style="105" customWidth="1"/>
    <col min="2063" max="2063" width="9.7109375" style="105" customWidth="1"/>
    <col min="2064" max="2064" width="10.28515625" style="105" customWidth="1"/>
    <col min="2065" max="2067" width="9.140625" style="105"/>
    <col min="2068" max="2068" width="11" style="105" customWidth="1"/>
    <col min="2069" max="2304" width="9.140625" style="105"/>
    <col min="2305" max="2305" width="4.85546875" style="105" customWidth="1"/>
    <col min="2306" max="2306" width="11.7109375" style="105" customWidth="1"/>
    <col min="2307" max="2307" width="8.5703125" style="105" customWidth="1"/>
    <col min="2308" max="2308" width="14.140625" style="105" customWidth="1"/>
    <col min="2309" max="2309" width="10.42578125" style="105" customWidth="1"/>
    <col min="2310" max="2310" width="9.7109375" style="105" customWidth="1"/>
    <col min="2311" max="2311" width="7.42578125" style="105" customWidth="1"/>
    <col min="2312" max="2312" width="9.42578125" style="105" customWidth="1"/>
    <col min="2313" max="2314" width="9" style="105" customWidth="1"/>
    <col min="2315" max="2315" width="6.5703125" style="105" customWidth="1"/>
    <col min="2316" max="2316" width="6" style="105" customWidth="1"/>
    <col min="2317" max="2317" width="6.28515625" style="105" customWidth="1"/>
    <col min="2318" max="2318" width="7.28515625" style="105" customWidth="1"/>
    <col min="2319" max="2319" width="9.7109375" style="105" customWidth="1"/>
    <col min="2320" max="2320" width="10.28515625" style="105" customWidth="1"/>
    <col min="2321" max="2323" width="9.140625" style="105"/>
    <col min="2324" max="2324" width="11" style="105" customWidth="1"/>
    <col min="2325" max="2560" width="9.140625" style="105"/>
    <col min="2561" max="2561" width="4.85546875" style="105" customWidth="1"/>
    <col min="2562" max="2562" width="11.7109375" style="105" customWidth="1"/>
    <col min="2563" max="2563" width="8.5703125" style="105" customWidth="1"/>
    <col min="2564" max="2564" width="14.140625" style="105" customWidth="1"/>
    <col min="2565" max="2565" width="10.42578125" style="105" customWidth="1"/>
    <col min="2566" max="2566" width="9.7109375" style="105" customWidth="1"/>
    <col min="2567" max="2567" width="7.42578125" style="105" customWidth="1"/>
    <col min="2568" max="2568" width="9.42578125" style="105" customWidth="1"/>
    <col min="2569" max="2570" width="9" style="105" customWidth="1"/>
    <col min="2571" max="2571" width="6.5703125" style="105" customWidth="1"/>
    <col min="2572" max="2572" width="6" style="105" customWidth="1"/>
    <col min="2573" max="2573" width="6.28515625" style="105" customWidth="1"/>
    <col min="2574" max="2574" width="7.28515625" style="105" customWidth="1"/>
    <col min="2575" max="2575" width="9.7109375" style="105" customWidth="1"/>
    <col min="2576" max="2576" width="10.28515625" style="105" customWidth="1"/>
    <col min="2577" max="2579" width="9.140625" style="105"/>
    <col min="2580" max="2580" width="11" style="105" customWidth="1"/>
    <col min="2581" max="2816" width="9.140625" style="105"/>
    <col min="2817" max="2817" width="4.85546875" style="105" customWidth="1"/>
    <col min="2818" max="2818" width="11.7109375" style="105" customWidth="1"/>
    <col min="2819" max="2819" width="8.5703125" style="105" customWidth="1"/>
    <col min="2820" max="2820" width="14.140625" style="105" customWidth="1"/>
    <col min="2821" max="2821" width="10.42578125" style="105" customWidth="1"/>
    <col min="2822" max="2822" width="9.7109375" style="105" customWidth="1"/>
    <col min="2823" max="2823" width="7.42578125" style="105" customWidth="1"/>
    <col min="2824" max="2824" width="9.42578125" style="105" customWidth="1"/>
    <col min="2825" max="2826" width="9" style="105" customWidth="1"/>
    <col min="2827" max="2827" width="6.5703125" style="105" customWidth="1"/>
    <col min="2828" max="2828" width="6" style="105" customWidth="1"/>
    <col min="2829" max="2829" width="6.28515625" style="105" customWidth="1"/>
    <col min="2830" max="2830" width="7.28515625" style="105" customWidth="1"/>
    <col min="2831" max="2831" width="9.7109375" style="105" customWidth="1"/>
    <col min="2832" max="2832" width="10.28515625" style="105" customWidth="1"/>
    <col min="2833" max="2835" width="9.140625" style="105"/>
    <col min="2836" max="2836" width="11" style="105" customWidth="1"/>
    <col min="2837" max="3072" width="9.140625" style="105"/>
    <col min="3073" max="3073" width="4.85546875" style="105" customWidth="1"/>
    <col min="3074" max="3074" width="11.7109375" style="105" customWidth="1"/>
    <col min="3075" max="3075" width="8.5703125" style="105" customWidth="1"/>
    <col min="3076" max="3076" width="14.140625" style="105" customWidth="1"/>
    <col min="3077" max="3077" width="10.42578125" style="105" customWidth="1"/>
    <col min="3078" max="3078" width="9.7109375" style="105" customWidth="1"/>
    <col min="3079" max="3079" width="7.42578125" style="105" customWidth="1"/>
    <col min="3080" max="3080" width="9.42578125" style="105" customWidth="1"/>
    <col min="3081" max="3082" width="9" style="105" customWidth="1"/>
    <col min="3083" max="3083" width="6.5703125" style="105" customWidth="1"/>
    <col min="3084" max="3084" width="6" style="105" customWidth="1"/>
    <col min="3085" max="3085" width="6.28515625" style="105" customWidth="1"/>
    <col min="3086" max="3086" width="7.28515625" style="105" customWidth="1"/>
    <col min="3087" max="3087" width="9.7109375" style="105" customWidth="1"/>
    <col min="3088" max="3088" width="10.28515625" style="105" customWidth="1"/>
    <col min="3089" max="3091" width="9.140625" style="105"/>
    <col min="3092" max="3092" width="11" style="105" customWidth="1"/>
    <col min="3093" max="3328" width="9.140625" style="105"/>
    <col min="3329" max="3329" width="4.85546875" style="105" customWidth="1"/>
    <col min="3330" max="3330" width="11.7109375" style="105" customWidth="1"/>
    <col min="3331" max="3331" width="8.5703125" style="105" customWidth="1"/>
    <col min="3332" max="3332" width="14.140625" style="105" customWidth="1"/>
    <col min="3333" max="3333" width="10.42578125" style="105" customWidth="1"/>
    <col min="3334" max="3334" width="9.7109375" style="105" customWidth="1"/>
    <col min="3335" max="3335" width="7.42578125" style="105" customWidth="1"/>
    <col min="3336" max="3336" width="9.42578125" style="105" customWidth="1"/>
    <col min="3337" max="3338" width="9" style="105" customWidth="1"/>
    <col min="3339" max="3339" width="6.5703125" style="105" customWidth="1"/>
    <col min="3340" max="3340" width="6" style="105" customWidth="1"/>
    <col min="3341" max="3341" width="6.28515625" style="105" customWidth="1"/>
    <col min="3342" max="3342" width="7.28515625" style="105" customWidth="1"/>
    <col min="3343" max="3343" width="9.7109375" style="105" customWidth="1"/>
    <col min="3344" max="3344" width="10.28515625" style="105" customWidth="1"/>
    <col min="3345" max="3347" width="9.140625" style="105"/>
    <col min="3348" max="3348" width="11" style="105" customWidth="1"/>
    <col min="3349" max="3584" width="9.140625" style="105"/>
    <col min="3585" max="3585" width="4.85546875" style="105" customWidth="1"/>
    <col min="3586" max="3586" width="11.7109375" style="105" customWidth="1"/>
    <col min="3587" max="3587" width="8.5703125" style="105" customWidth="1"/>
    <col min="3588" max="3588" width="14.140625" style="105" customWidth="1"/>
    <col min="3589" max="3589" width="10.42578125" style="105" customWidth="1"/>
    <col min="3590" max="3590" width="9.7109375" style="105" customWidth="1"/>
    <col min="3591" max="3591" width="7.42578125" style="105" customWidth="1"/>
    <col min="3592" max="3592" width="9.42578125" style="105" customWidth="1"/>
    <col min="3593" max="3594" width="9" style="105" customWidth="1"/>
    <col min="3595" max="3595" width="6.5703125" style="105" customWidth="1"/>
    <col min="3596" max="3596" width="6" style="105" customWidth="1"/>
    <col min="3597" max="3597" width="6.28515625" style="105" customWidth="1"/>
    <col min="3598" max="3598" width="7.28515625" style="105" customWidth="1"/>
    <col min="3599" max="3599" width="9.7109375" style="105" customWidth="1"/>
    <col min="3600" max="3600" width="10.28515625" style="105" customWidth="1"/>
    <col min="3601" max="3603" width="9.140625" style="105"/>
    <col min="3604" max="3604" width="11" style="105" customWidth="1"/>
    <col min="3605" max="3840" width="9.140625" style="105"/>
    <col min="3841" max="3841" width="4.85546875" style="105" customWidth="1"/>
    <col min="3842" max="3842" width="11.7109375" style="105" customWidth="1"/>
    <col min="3843" max="3843" width="8.5703125" style="105" customWidth="1"/>
    <col min="3844" max="3844" width="14.140625" style="105" customWidth="1"/>
    <col min="3845" max="3845" width="10.42578125" style="105" customWidth="1"/>
    <col min="3846" max="3846" width="9.7109375" style="105" customWidth="1"/>
    <col min="3847" max="3847" width="7.42578125" style="105" customWidth="1"/>
    <col min="3848" max="3848" width="9.42578125" style="105" customWidth="1"/>
    <col min="3849" max="3850" width="9" style="105" customWidth="1"/>
    <col min="3851" max="3851" width="6.5703125" style="105" customWidth="1"/>
    <col min="3852" max="3852" width="6" style="105" customWidth="1"/>
    <col min="3853" max="3853" width="6.28515625" style="105" customWidth="1"/>
    <col min="3854" max="3854" width="7.28515625" style="105" customWidth="1"/>
    <col min="3855" max="3855" width="9.7109375" style="105" customWidth="1"/>
    <col min="3856" max="3856" width="10.28515625" style="105" customWidth="1"/>
    <col min="3857" max="3859" width="9.140625" style="105"/>
    <col min="3860" max="3860" width="11" style="105" customWidth="1"/>
    <col min="3861" max="4096" width="9.140625" style="105"/>
    <col min="4097" max="4097" width="4.85546875" style="105" customWidth="1"/>
    <col min="4098" max="4098" width="11.7109375" style="105" customWidth="1"/>
    <col min="4099" max="4099" width="8.5703125" style="105" customWidth="1"/>
    <col min="4100" max="4100" width="14.140625" style="105" customWidth="1"/>
    <col min="4101" max="4101" width="10.42578125" style="105" customWidth="1"/>
    <col min="4102" max="4102" width="9.7109375" style="105" customWidth="1"/>
    <col min="4103" max="4103" width="7.42578125" style="105" customWidth="1"/>
    <col min="4104" max="4104" width="9.42578125" style="105" customWidth="1"/>
    <col min="4105" max="4106" width="9" style="105" customWidth="1"/>
    <col min="4107" max="4107" width="6.5703125" style="105" customWidth="1"/>
    <col min="4108" max="4108" width="6" style="105" customWidth="1"/>
    <col min="4109" max="4109" width="6.28515625" style="105" customWidth="1"/>
    <col min="4110" max="4110" width="7.28515625" style="105" customWidth="1"/>
    <col min="4111" max="4111" width="9.7109375" style="105" customWidth="1"/>
    <col min="4112" max="4112" width="10.28515625" style="105" customWidth="1"/>
    <col min="4113" max="4115" width="9.140625" style="105"/>
    <col min="4116" max="4116" width="11" style="105" customWidth="1"/>
    <col min="4117" max="4352" width="9.140625" style="105"/>
    <col min="4353" max="4353" width="4.85546875" style="105" customWidth="1"/>
    <col min="4354" max="4354" width="11.7109375" style="105" customWidth="1"/>
    <col min="4355" max="4355" width="8.5703125" style="105" customWidth="1"/>
    <col min="4356" max="4356" width="14.140625" style="105" customWidth="1"/>
    <col min="4357" max="4357" width="10.42578125" style="105" customWidth="1"/>
    <col min="4358" max="4358" width="9.7109375" style="105" customWidth="1"/>
    <col min="4359" max="4359" width="7.42578125" style="105" customWidth="1"/>
    <col min="4360" max="4360" width="9.42578125" style="105" customWidth="1"/>
    <col min="4361" max="4362" width="9" style="105" customWidth="1"/>
    <col min="4363" max="4363" width="6.5703125" style="105" customWidth="1"/>
    <col min="4364" max="4364" width="6" style="105" customWidth="1"/>
    <col min="4365" max="4365" width="6.28515625" style="105" customWidth="1"/>
    <col min="4366" max="4366" width="7.28515625" style="105" customWidth="1"/>
    <col min="4367" max="4367" width="9.7109375" style="105" customWidth="1"/>
    <col min="4368" max="4368" width="10.28515625" style="105" customWidth="1"/>
    <col min="4369" max="4371" width="9.140625" style="105"/>
    <col min="4372" max="4372" width="11" style="105" customWidth="1"/>
    <col min="4373" max="4608" width="9.140625" style="105"/>
    <col min="4609" max="4609" width="4.85546875" style="105" customWidth="1"/>
    <col min="4610" max="4610" width="11.7109375" style="105" customWidth="1"/>
    <col min="4611" max="4611" width="8.5703125" style="105" customWidth="1"/>
    <col min="4612" max="4612" width="14.140625" style="105" customWidth="1"/>
    <col min="4613" max="4613" width="10.42578125" style="105" customWidth="1"/>
    <col min="4614" max="4614" width="9.7109375" style="105" customWidth="1"/>
    <col min="4615" max="4615" width="7.42578125" style="105" customWidth="1"/>
    <col min="4616" max="4616" width="9.42578125" style="105" customWidth="1"/>
    <col min="4617" max="4618" width="9" style="105" customWidth="1"/>
    <col min="4619" max="4619" width="6.5703125" style="105" customWidth="1"/>
    <col min="4620" max="4620" width="6" style="105" customWidth="1"/>
    <col min="4621" max="4621" width="6.28515625" style="105" customWidth="1"/>
    <col min="4622" max="4622" width="7.28515625" style="105" customWidth="1"/>
    <col min="4623" max="4623" width="9.7109375" style="105" customWidth="1"/>
    <col min="4624" max="4624" width="10.28515625" style="105" customWidth="1"/>
    <col min="4625" max="4627" width="9.140625" style="105"/>
    <col min="4628" max="4628" width="11" style="105" customWidth="1"/>
    <col min="4629" max="4864" width="9.140625" style="105"/>
    <col min="4865" max="4865" width="4.85546875" style="105" customWidth="1"/>
    <col min="4866" max="4866" width="11.7109375" style="105" customWidth="1"/>
    <col min="4867" max="4867" width="8.5703125" style="105" customWidth="1"/>
    <col min="4868" max="4868" width="14.140625" style="105" customWidth="1"/>
    <col min="4869" max="4869" width="10.42578125" style="105" customWidth="1"/>
    <col min="4870" max="4870" width="9.7109375" style="105" customWidth="1"/>
    <col min="4871" max="4871" width="7.42578125" style="105" customWidth="1"/>
    <col min="4872" max="4872" width="9.42578125" style="105" customWidth="1"/>
    <col min="4873" max="4874" width="9" style="105" customWidth="1"/>
    <col min="4875" max="4875" width="6.5703125" style="105" customWidth="1"/>
    <col min="4876" max="4876" width="6" style="105" customWidth="1"/>
    <col min="4877" max="4877" width="6.28515625" style="105" customWidth="1"/>
    <col min="4878" max="4878" width="7.28515625" style="105" customWidth="1"/>
    <col min="4879" max="4879" width="9.7109375" style="105" customWidth="1"/>
    <col min="4880" max="4880" width="10.28515625" style="105" customWidth="1"/>
    <col min="4881" max="4883" width="9.140625" style="105"/>
    <col min="4884" max="4884" width="11" style="105" customWidth="1"/>
    <col min="4885" max="5120" width="9.140625" style="105"/>
    <col min="5121" max="5121" width="4.85546875" style="105" customWidth="1"/>
    <col min="5122" max="5122" width="11.7109375" style="105" customWidth="1"/>
    <col min="5123" max="5123" width="8.5703125" style="105" customWidth="1"/>
    <col min="5124" max="5124" width="14.140625" style="105" customWidth="1"/>
    <col min="5125" max="5125" width="10.42578125" style="105" customWidth="1"/>
    <col min="5126" max="5126" width="9.7109375" style="105" customWidth="1"/>
    <col min="5127" max="5127" width="7.42578125" style="105" customWidth="1"/>
    <col min="5128" max="5128" width="9.42578125" style="105" customWidth="1"/>
    <col min="5129" max="5130" width="9" style="105" customWidth="1"/>
    <col min="5131" max="5131" width="6.5703125" style="105" customWidth="1"/>
    <col min="5132" max="5132" width="6" style="105" customWidth="1"/>
    <col min="5133" max="5133" width="6.28515625" style="105" customWidth="1"/>
    <col min="5134" max="5134" width="7.28515625" style="105" customWidth="1"/>
    <col min="5135" max="5135" width="9.7109375" style="105" customWidth="1"/>
    <col min="5136" max="5136" width="10.28515625" style="105" customWidth="1"/>
    <col min="5137" max="5139" width="9.140625" style="105"/>
    <col min="5140" max="5140" width="11" style="105" customWidth="1"/>
    <col min="5141" max="5376" width="9.140625" style="105"/>
    <col min="5377" max="5377" width="4.85546875" style="105" customWidth="1"/>
    <col min="5378" max="5378" width="11.7109375" style="105" customWidth="1"/>
    <col min="5379" max="5379" width="8.5703125" style="105" customWidth="1"/>
    <col min="5380" max="5380" width="14.140625" style="105" customWidth="1"/>
    <col min="5381" max="5381" width="10.42578125" style="105" customWidth="1"/>
    <col min="5382" max="5382" width="9.7109375" style="105" customWidth="1"/>
    <col min="5383" max="5383" width="7.42578125" style="105" customWidth="1"/>
    <col min="5384" max="5384" width="9.42578125" style="105" customWidth="1"/>
    <col min="5385" max="5386" width="9" style="105" customWidth="1"/>
    <col min="5387" max="5387" width="6.5703125" style="105" customWidth="1"/>
    <col min="5388" max="5388" width="6" style="105" customWidth="1"/>
    <col min="5389" max="5389" width="6.28515625" style="105" customWidth="1"/>
    <col min="5390" max="5390" width="7.28515625" style="105" customWidth="1"/>
    <col min="5391" max="5391" width="9.7109375" style="105" customWidth="1"/>
    <col min="5392" max="5392" width="10.28515625" style="105" customWidth="1"/>
    <col min="5393" max="5395" width="9.140625" style="105"/>
    <col min="5396" max="5396" width="11" style="105" customWidth="1"/>
    <col min="5397" max="5632" width="9.140625" style="105"/>
    <col min="5633" max="5633" width="4.85546875" style="105" customWidth="1"/>
    <col min="5634" max="5634" width="11.7109375" style="105" customWidth="1"/>
    <col min="5635" max="5635" width="8.5703125" style="105" customWidth="1"/>
    <col min="5636" max="5636" width="14.140625" style="105" customWidth="1"/>
    <col min="5637" max="5637" width="10.42578125" style="105" customWidth="1"/>
    <col min="5638" max="5638" width="9.7109375" style="105" customWidth="1"/>
    <col min="5639" max="5639" width="7.42578125" style="105" customWidth="1"/>
    <col min="5640" max="5640" width="9.42578125" style="105" customWidth="1"/>
    <col min="5641" max="5642" width="9" style="105" customWidth="1"/>
    <col min="5643" max="5643" width="6.5703125" style="105" customWidth="1"/>
    <col min="5644" max="5644" width="6" style="105" customWidth="1"/>
    <col min="5645" max="5645" width="6.28515625" style="105" customWidth="1"/>
    <col min="5646" max="5646" width="7.28515625" style="105" customWidth="1"/>
    <col min="5647" max="5647" width="9.7109375" style="105" customWidth="1"/>
    <col min="5648" max="5648" width="10.28515625" style="105" customWidth="1"/>
    <col min="5649" max="5651" width="9.140625" style="105"/>
    <col min="5652" max="5652" width="11" style="105" customWidth="1"/>
    <col min="5653" max="5888" width="9.140625" style="105"/>
    <col min="5889" max="5889" width="4.85546875" style="105" customWidth="1"/>
    <col min="5890" max="5890" width="11.7109375" style="105" customWidth="1"/>
    <col min="5891" max="5891" width="8.5703125" style="105" customWidth="1"/>
    <col min="5892" max="5892" width="14.140625" style="105" customWidth="1"/>
    <col min="5893" max="5893" width="10.42578125" style="105" customWidth="1"/>
    <col min="5894" max="5894" width="9.7109375" style="105" customWidth="1"/>
    <col min="5895" max="5895" width="7.42578125" style="105" customWidth="1"/>
    <col min="5896" max="5896" width="9.42578125" style="105" customWidth="1"/>
    <col min="5897" max="5898" width="9" style="105" customWidth="1"/>
    <col min="5899" max="5899" width="6.5703125" style="105" customWidth="1"/>
    <col min="5900" max="5900" width="6" style="105" customWidth="1"/>
    <col min="5901" max="5901" width="6.28515625" style="105" customWidth="1"/>
    <col min="5902" max="5902" width="7.28515625" style="105" customWidth="1"/>
    <col min="5903" max="5903" width="9.7109375" style="105" customWidth="1"/>
    <col min="5904" max="5904" width="10.28515625" style="105" customWidth="1"/>
    <col min="5905" max="5907" width="9.140625" style="105"/>
    <col min="5908" max="5908" width="11" style="105" customWidth="1"/>
    <col min="5909" max="6144" width="9.140625" style="105"/>
    <col min="6145" max="6145" width="4.85546875" style="105" customWidth="1"/>
    <col min="6146" max="6146" width="11.7109375" style="105" customWidth="1"/>
    <col min="6147" max="6147" width="8.5703125" style="105" customWidth="1"/>
    <col min="6148" max="6148" width="14.140625" style="105" customWidth="1"/>
    <col min="6149" max="6149" width="10.42578125" style="105" customWidth="1"/>
    <col min="6150" max="6150" width="9.7109375" style="105" customWidth="1"/>
    <col min="6151" max="6151" width="7.42578125" style="105" customWidth="1"/>
    <col min="6152" max="6152" width="9.42578125" style="105" customWidth="1"/>
    <col min="6153" max="6154" width="9" style="105" customWidth="1"/>
    <col min="6155" max="6155" width="6.5703125" style="105" customWidth="1"/>
    <col min="6156" max="6156" width="6" style="105" customWidth="1"/>
    <col min="6157" max="6157" width="6.28515625" style="105" customWidth="1"/>
    <col min="6158" max="6158" width="7.28515625" style="105" customWidth="1"/>
    <col min="6159" max="6159" width="9.7109375" style="105" customWidth="1"/>
    <col min="6160" max="6160" width="10.28515625" style="105" customWidth="1"/>
    <col min="6161" max="6163" width="9.140625" style="105"/>
    <col min="6164" max="6164" width="11" style="105" customWidth="1"/>
    <col min="6165" max="6400" width="9.140625" style="105"/>
    <col min="6401" max="6401" width="4.85546875" style="105" customWidth="1"/>
    <col min="6402" max="6402" width="11.7109375" style="105" customWidth="1"/>
    <col min="6403" max="6403" width="8.5703125" style="105" customWidth="1"/>
    <col min="6404" max="6404" width="14.140625" style="105" customWidth="1"/>
    <col min="6405" max="6405" width="10.42578125" style="105" customWidth="1"/>
    <col min="6406" max="6406" width="9.7109375" style="105" customWidth="1"/>
    <col min="6407" max="6407" width="7.42578125" style="105" customWidth="1"/>
    <col min="6408" max="6408" width="9.42578125" style="105" customWidth="1"/>
    <col min="6409" max="6410" width="9" style="105" customWidth="1"/>
    <col min="6411" max="6411" width="6.5703125" style="105" customWidth="1"/>
    <col min="6412" max="6412" width="6" style="105" customWidth="1"/>
    <col min="6413" max="6413" width="6.28515625" style="105" customWidth="1"/>
    <col min="6414" max="6414" width="7.28515625" style="105" customWidth="1"/>
    <col min="6415" max="6415" width="9.7109375" style="105" customWidth="1"/>
    <col min="6416" max="6416" width="10.28515625" style="105" customWidth="1"/>
    <col min="6417" max="6419" width="9.140625" style="105"/>
    <col min="6420" max="6420" width="11" style="105" customWidth="1"/>
    <col min="6421" max="6656" width="9.140625" style="105"/>
    <col min="6657" max="6657" width="4.85546875" style="105" customWidth="1"/>
    <col min="6658" max="6658" width="11.7109375" style="105" customWidth="1"/>
    <col min="6659" max="6659" width="8.5703125" style="105" customWidth="1"/>
    <col min="6660" max="6660" width="14.140625" style="105" customWidth="1"/>
    <col min="6661" max="6661" width="10.42578125" style="105" customWidth="1"/>
    <col min="6662" max="6662" width="9.7109375" style="105" customWidth="1"/>
    <col min="6663" max="6663" width="7.42578125" style="105" customWidth="1"/>
    <col min="6664" max="6664" width="9.42578125" style="105" customWidth="1"/>
    <col min="6665" max="6666" width="9" style="105" customWidth="1"/>
    <col min="6667" max="6667" width="6.5703125" style="105" customWidth="1"/>
    <col min="6668" max="6668" width="6" style="105" customWidth="1"/>
    <col min="6669" max="6669" width="6.28515625" style="105" customWidth="1"/>
    <col min="6670" max="6670" width="7.28515625" style="105" customWidth="1"/>
    <col min="6671" max="6671" width="9.7109375" style="105" customWidth="1"/>
    <col min="6672" max="6672" width="10.28515625" style="105" customWidth="1"/>
    <col min="6673" max="6675" width="9.140625" style="105"/>
    <col min="6676" max="6676" width="11" style="105" customWidth="1"/>
    <col min="6677" max="6912" width="9.140625" style="105"/>
    <col min="6913" max="6913" width="4.85546875" style="105" customWidth="1"/>
    <col min="6914" max="6914" width="11.7109375" style="105" customWidth="1"/>
    <col min="6915" max="6915" width="8.5703125" style="105" customWidth="1"/>
    <col min="6916" max="6916" width="14.140625" style="105" customWidth="1"/>
    <col min="6917" max="6917" width="10.42578125" style="105" customWidth="1"/>
    <col min="6918" max="6918" width="9.7109375" style="105" customWidth="1"/>
    <col min="6919" max="6919" width="7.42578125" style="105" customWidth="1"/>
    <col min="6920" max="6920" width="9.42578125" style="105" customWidth="1"/>
    <col min="6921" max="6922" width="9" style="105" customWidth="1"/>
    <col min="6923" max="6923" width="6.5703125" style="105" customWidth="1"/>
    <col min="6924" max="6924" width="6" style="105" customWidth="1"/>
    <col min="6925" max="6925" width="6.28515625" style="105" customWidth="1"/>
    <col min="6926" max="6926" width="7.28515625" style="105" customWidth="1"/>
    <col min="6927" max="6927" width="9.7109375" style="105" customWidth="1"/>
    <col min="6928" max="6928" width="10.28515625" style="105" customWidth="1"/>
    <col min="6929" max="6931" width="9.140625" style="105"/>
    <col min="6932" max="6932" width="11" style="105" customWidth="1"/>
    <col min="6933" max="7168" width="9.140625" style="105"/>
    <col min="7169" max="7169" width="4.85546875" style="105" customWidth="1"/>
    <col min="7170" max="7170" width="11.7109375" style="105" customWidth="1"/>
    <col min="7171" max="7171" width="8.5703125" style="105" customWidth="1"/>
    <col min="7172" max="7172" width="14.140625" style="105" customWidth="1"/>
    <col min="7173" max="7173" width="10.42578125" style="105" customWidth="1"/>
    <col min="7174" max="7174" width="9.7109375" style="105" customWidth="1"/>
    <col min="7175" max="7175" width="7.42578125" style="105" customWidth="1"/>
    <col min="7176" max="7176" width="9.42578125" style="105" customWidth="1"/>
    <col min="7177" max="7178" width="9" style="105" customWidth="1"/>
    <col min="7179" max="7179" width="6.5703125" style="105" customWidth="1"/>
    <col min="7180" max="7180" width="6" style="105" customWidth="1"/>
    <col min="7181" max="7181" width="6.28515625" style="105" customWidth="1"/>
    <col min="7182" max="7182" width="7.28515625" style="105" customWidth="1"/>
    <col min="7183" max="7183" width="9.7109375" style="105" customWidth="1"/>
    <col min="7184" max="7184" width="10.28515625" style="105" customWidth="1"/>
    <col min="7185" max="7187" width="9.140625" style="105"/>
    <col min="7188" max="7188" width="11" style="105" customWidth="1"/>
    <col min="7189" max="7424" width="9.140625" style="105"/>
    <col min="7425" max="7425" width="4.85546875" style="105" customWidth="1"/>
    <col min="7426" max="7426" width="11.7109375" style="105" customWidth="1"/>
    <col min="7427" max="7427" width="8.5703125" style="105" customWidth="1"/>
    <col min="7428" max="7428" width="14.140625" style="105" customWidth="1"/>
    <col min="7429" max="7429" width="10.42578125" style="105" customWidth="1"/>
    <col min="7430" max="7430" width="9.7109375" style="105" customWidth="1"/>
    <col min="7431" max="7431" width="7.42578125" style="105" customWidth="1"/>
    <col min="7432" max="7432" width="9.42578125" style="105" customWidth="1"/>
    <col min="7433" max="7434" width="9" style="105" customWidth="1"/>
    <col min="7435" max="7435" width="6.5703125" style="105" customWidth="1"/>
    <col min="7436" max="7436" width="6" style="105" customWidth="1"/>
    <col min="7437" max="7437" width="6.28515625" style="105" customWidth="1"/>
    <col min="7438" max="7438" width="7.28515625" style="105" customWidth="1"/>
    <col min="7439" max="7439" width="9.7109375" style="105" customWidth="1"/>
    <col min="7440" max="7440" width="10.28515625" style="105" customWidth="1"/>
    <col min="7441" max="7443" width="9.140625" style="105"/>
    <col min="7444" max="7444" width="11" style="105" customWidth="1"/>
    <col min="7445" max="7680" width="9.140625" style="105"/>
    <col min="7681" max="7681" width="4.85546875" style="105" customWidth="1"/>
    <col min="7682" max="7682" width="11.7109375" style="105" customWidth="1"/>
    <col min="7683" max="7683" width="8.5703125" style="105" customWidth="1"/>
    <col min="7684" max="7684" width="14.140625" style="105" customWidth="1"/>
    <col min="7685" max="7685" width="10.42578125" style="105" customWidth="1"/>
    <col min="7686" max="7686" width="9.7109375" style="105" customWidth="1"/>
    <col min="7687" max="7687" width="7.42578125" style="105" customWidth="1"/>
    <col min="7688" max="7688" width="9.42578125" style="105" customWidth="1"/>
    <col min="7689" max="7690" width="9" style="105" customWidth="1"/>
    <col min="7691" max="7691" width="6.5703125" style="105" customWidth="1"/>
    <col min="7692" max="7692" width="6" style="105" customWidth="1"/>
    <col min="7693" max="7693" width="6.28515625" style="105" customWidth="1"/>
    <col min="7694" max="7694" width="7.28515625" style="105" customWidth="1"/>
    <col min="7695" max="7695" width="9.7109375" style="105" customWidth="1"/>
    <col min="7696" max="7696" width="10.28515625" style="105" customWidth="1"/>
    <col min="7697" max="7699" width="9.140625" style="105"/>
    <col min="7700" max="7700" width="11" style="105" customWidth="1"/>
    <col min="7701" max="7936" width="9.140625" style="105"/>
    <col min="7937" max="7937" width="4.85546875" style="105" customWidth="1"/>
    <col min="7938" max="7938" width="11.7109375" style="105" customWidth="1"/>
    <col min="7939" max="7939" width="8.5703125" style="105" customWidth="1"/>
    <col min="7940" max="7940" width="14.140625" style="105" customWidth="1"/>
    <col min="7941" max="7941" width="10.42578125" style="105" customWidth="1"/>
    <col min="7942" max="7942" width="9.7109375" style="105" customWidth="1"/>
    <col min="7943" max="7943" width="7.42578125" style="105" customWidth="1"/>
    <col min="7944" max="7944" width="9.42578125" style="105" customWidth="1"/>
    <col min="7945" max="7946" width="9" style="105" customWidth="1"/>
    <col min="7947" max="7947" width="6.5703125" style="105" customWidth="1"/>
    <col min="7948" max="7948" width="6" style="105" customWidth="1"/>
    <col min="7949" max="7949" width="6.28515625" style="105" customWidth="1"/>
    <col min="7950" max="7950" width="7.28515625" style="105" customWidth="1"/>
    <col min="7951" max="7951" width="9.7109375" style="105" customWidth="1"/>
    <col min="7952" max="7952" width="10.28515625" style="105" customWidth="1"/>
    <col min="7953" max="7955" width="9.140625" style="105"/>
    <col min="7956" max="7956" width="11" style="105" customWidth="1"/>
    <col min="7957" max="8192" width="9.140625" style="105"/>
    <col min="8193" max="8193" width="4.85546875" style="105" customWidth="1"/>
    <col min="8194" max="8194" width="11.7109375" style="105" customWidth="1"/>
    <col min="8195" max="8195" width="8.5703125" style="105" customWidth="1"/>
    <col min="8196" max="8196" width="14.140625" style="105" customWidth="1"/>
    <col min="8197" max="8197" width="10.42578125" style="105" customWidth="1"/>
    <col min="8198" max="8198" width="9.7109375" style="105" customWidth="1"/>
    <col min="8199" max="8199" width="7.42578125" style="105" customWidth="1"/>
    <col min="8200" max="8200" width="9.42578125" style="105" customWidth="1"/>
    <col min="8201" max="8202" width="9" style="105" customWidth="1"/>
    <col min="8203" max="8203" width="6.5703125" style="105" customWidth="1"/>
    <col min="8204" max="8204" width="6" style="105" customWidth="1"/>
    <col min="8205" max="8205" width="6.28515625" style="105" customWidth="1"/>
    <col min="8206" max="8206" width="7.28515625" style="105" customWidth="1"/>
    <col min="8207" max="8207" width="9.7109375" style="105" customWidth="1"/>
    <col min="8208" max="8208" width="10.28515625" style="105" customWidth="1"/>
    <col min="8209" max="8211" width="9.140625" style="105"/>
    <col min="8212" max="8212" width="11" style="105" customWidth="1"/>
    <col min="8213" max="8448" width="9.140625" style="105"/>
    <col min="8449" max="8449" width="4.85546875" style="105" customWidth="1"/>
    <col min="8450" max="8450" width="11.7109375" style="105" customWidth="1"/>
    <col min="8451" max="8451" width="8.5703125" style="105" customWidth="1"/>
    <col min="8452" max="8452" width="14.140625" style="105" customWidth="1"/>
    <col min="8453" max="8453" width="10.42578125" style="105" customWidth="1"/>
    <col min="8454" max="8454" width="9.7109375" style="105" customWidth="1"/>
    <col min="8455" max="8455" width="7.42578125" style="105" customWidth="1"/>
    <col min="8456" max="8456" width="9.42578125" style="105" customWidth="1"/>
    <col min="8457" max="8458" width="9" style="105" customWidth="1"/>
    <col min="8459" max="8459" width="6.5703125" style="105" customWidth="1"/>
    <col min="8460" max="8460" width="6" style="105" customWidth="1"/>
    <col min="8461" max="8461" width="6.28515625" style="105" customWidth="1"/>
    <col min="8462" max="8462" width="7.28515625" style="105" customWidth="1"/>
    <col min="8463" max="8463" width="9.7109375" style="105" customWidth="1"/>
    <col min="8464" max="8464" width="10.28515625" style="105" customWidth="1"/>
    <col min="8465" max="8467" width="9.140625" style="105"/>
    <col min="8468" max="8468" width="11" style="105" customWidth="1"/>
    <col min="8469" max="8704" width="9.140625" style="105"/>
    <col min="8705" max="8705" width="4.85546875" style="105" customWidth="1"/>
    <col min="8706" max="8706" width="11.7109375" style="105" customWidth="1"/>
    <col min="8707" max="8707" width="8.5703125" style="105" customWidth="1"/>
    <col min="8708" max="8708" width="14.140625" style="105" customWidth="1"/>
    <col min="8709" max="8709" width="10.42578125" style="105" customWidth="1"/>
    <col min="8710" max="8710" width="9.7109375" style="105" customWidth="1"/>
    <col min="8711" max="8711" width="7.42578125" style="105" customWidth="1"/>
    <col min="8712" max="8712" width="9.42578125" style="105" customWidth="1"/>
    <col min="8713" max="8714" width="9" style="105" customWidth="1"/>
    <col min="8715" max="8715" width="6.5703125" style="105" customWidth="1"/>
    <col min="8716" max="8716" width="6" style="105" customWidth="1"/>
    <col min="8717" max="8717" width="6.28515625" style="105" customWidth="1"/>
    <col min="8718" max="8718" width="7.28515625" style="105" customWidth="1"/>
    <col min="8719" max="8719" width="9.7109375" style="105" customWidth="1"/>
    <col min="8720" max="8720" width="10.28515625" style="105" customWidth="1"/>
    <col min="8721" max="8723" width="9.140625" style="105"/>
    <col min="8724" max="8724" width="11" style="105" customWidth="1"/>
    <col min="8725" max="8960" width="9.140625" style="105"/>
    <col min="8961" max="8961" width="4.85546875" style="105" customWidth="1"/>
    <col min="8962" max="8962" width="11.7109375" style="105" customWidth="1"/>
    <col min="8963" max="8963" width="8.5703125" style="105" customWidth="1"/>
    <col min="8964" max="8964" width="14.140625" style="105" customWidth="1"/>
    <col min="8965" max="8965" width="10.42578125" style="105" customWidth="1"/>
    <col min="8966" max="8966" width="9.7109375" style="105" customWidth="1"/>
    <col min="8967" max="8967" width="7.42578125" style="105" customWidth="1"/>
    <col min="8968" max="8968" width="9.42578125" style="105" customWidth="1"/>
    <col min="8969" max="8970" width="9" style="105" customWidth="1"/>
    <col min="8971" max="8971" width="6.5703125" style="105" customWidth="1"/>
    <col min="8972" max="8972" width="6" style="105" customWidth="1"/>
    <col min="8973" max="8973" width="6.28515625" style="105" customWidth="1"/>
    <col min="8974" max="8974" width="7.28515625" style="105" customWidth="1"/>
    <col min="8975" max="8975" width="9.7109375" style="105" customWidth="1"/>
    <col min="8976" max="8976" width="10.28515625" style="105" customWidth="1"/>
    <col min="8977" max="8979" width="9.140625" style="105"/>
    <col min="8980" max="8980" width="11" style="105" customWidth="1"/>
    <col min="8981" max="9216" width="9.140625" style="105"/>
    <col min="9217" max="9217" width="4.85546875" style="105" customWidth="1"/>
    <col min="9218" max="9218" width="11.7109375" style="105" customWidth="1"/>
    <col min="9219" max="9219" width="8.5703125" style="105" customWidth="1"/>
    <col min="9220" max="9220" width="14.140625" style="105" customWidth="1"/>
    <col min="9221" max="9221" width="10.42578125" style="105" customWidth="1"/>
    <col min="9222" max="9222" width="9.7109375" style="105" customWidth="1"/>
    <col min="9223" max="9223" width="7.42578125" style="105" customWidth="1"/>
    <col min="9224" max="9224" width="9.42578125" style="105" customWidth="1"/>
    <col min="9225" max="9226" width="9" style="105" customWidth="1"/>
    <col min="9227" max="9227" width="6.5703125" style="105" customWidth="1"/>
    <col min="9228" max="9228" width="6" style="105" customWidth="1"/>
    <col min="9229" max="9229" width="6.28515625" style="105" customWidth="1"/>
    <col min="9230" max="9230" width="7.28515625" style="105" customWidth="1"/>
    <col min="9231" max="9231" width="9.7109375" style="105" customWidth="1"/>
    <col min="9232" max="9232" width="10.28515625" style="105" customWidth="1"/>
    <col min="9233" max="9235" width="9.140625" style="105"/>
    <col min="9236" max="9236" width="11" style="105" customWidth="1"/>
    <col min="9237" max="9472" width="9.140625" style="105"/>
    <col min="9473" max="9473" width="4.85546875" style="105" customWidth="1"/>
    <col min="9474" max="9474" width="11.7109375" style="105" customWidth="1"/>
    <col min="9475" max="9475" width="8.5703125" style="105" customWidth="1"/>
    <col min="9476" max="9476" width="14.140625" style="105" customWidth="1"/>
    <col min="9477" max="9477" width="10.42578125" style="105" customWidth="1"/>
    <col min="9478" max="9478" width="9.7109375" style="105" customWidth="1"/>
    <col min="9479" max="9479" width="7.42578125" style="105" customWidth="1"/>
    <col min="9480" max="9480" width="9.42578125" style="105" customWidth="1"/>
    <col min="9481" max="9482" width="9" style="105" customWidth="1"/>
    <col min="9483" max="9483" width="6.5703125" style="105" customWidth="1"/>
    <col min="9484" max="9484" width="6" style="105" customWidth="1"/>
    <col min="9485" max="9485" width="6.28515625" style="105" customWidth="1"/>
    <col min="9486" max="9486" width="7.28515625" style="105" customWidth="1"/>
    <col min="9487" max="9487" width="9.7109375" style="105" customWidth="1"/>
    <col min="9488" max="9488" width="10.28515625" style="105" customWidth="1"/>
    <col min="9489" max="9491" width="9.140625" style="105"/>
    <col min="9492" max="9492" width="11" style="105" customWidth="1"/>
    <col min="9493" max="9728" width="9.140625" style="105"/>
    <col min="9729" max="9729" width="4.85546875" style="105" customWidth="1"/>
    <col min="9730" max="9730" width="11.7109375" style="105" customWidth="1"/>
    <col min="9731" max="9731" width="8.5703125" style="105" customWidth="1"/>
    <col min="9732" max="9732" width="14.140625" style="105" customWidth="1"/>
    <col min="9733" max="9733" width="10.42578125" style="105" customWidth="1"/>
    <col min="9734" max="9734" width="9.7109375" style="105" customWidth="1"/>
    <col min="9735" max="9735" width="7.42578125" style="105" customWidth="1"/>
    <col min="9736" max="9736" width="9.42578125" style="105" customWidth="1"/>
    <col min="9737" max="9738" width="9" style="105" customWidth="1"/>
    <col min="9739" max="9739" width="6.5703125" style="105" customWidth="1"/>
    <col min="9740" max="9740" width="6" style="105" customWidth="1"/>
    <col min="9741" max="9741" width="6.28515625" style="105" customWidth="1"/>
    <col min="9742" max="9742" width="7.28515625" style="105" customWidth="1"/>
    <col min="9743" max="9743" width="9.7109375" style="105" customWidth="1"/>
    <col min="9744" max="9744" width="10.28515625" style="105" customWidth="1"/>
    <col min="9745" max="9747" width="9.140625" style="105"/>
    <col min="9748" max="9748" width="11" style="105" customWidth="1"/>
    <col min="9749" max="9984" width="9.140625" style="105"/>
    <col min="9985" max="9985" width="4.85546875" style="105" customWidth="1"/>
    <col min="9986" max="9986" width="11.7109375" style="105" customWidth="1"/>
    <col min="9987" max="9987" width="8.5703125" style="105" customWidth="1"/>
    <col min="9988" max="9988" width="14.140625" style="105" customWidth="1"/>
    <col min="9989" max="9989" width="10.42578125" style="105" customWidth="1"/>
    <col min="9990" max="9990" width="9.7109375" style="105" customWidth="1"/>
    <col min="9991" max="9991" width="7.42578125" style="105" customWidth="1"/>
    <col min="9992" max="9992" width="9.42578125" style="105" customWidth="1"/>
    <col min="9993" max="9994" width="9" style="105" customWidth="1"/>
    <col min="9995" max="9995" width="6.5703125" style="105" customWidth="1"/>
    <col min="9996" max="9996" width="6" style="105" customWidth="1"/>
    <col min="9997" max="9997" width="6.28515625" style="105" customWidth="1"/>
    <col min="9998" max="9998" width="7.28515625" style="105" customWidth="1"/>
    <col min="9999" max="9999" width="9.7109375" style="105" customWidth="1"/>
    <col min="10000" max="10000" width="10.28515625" style="105" customWidth="1"/>
    <col min="10001" max="10003" width="9.140625" style="105"/>
    <col min="10004" max="10004" width="11" style="105" customWidth="1"/>
    <col min="10005" max="10240" width="9.140625" style="105"/>
    <col min="10241" max="10241" width="4.85546875" style="105" customWidth="1"/>
    <col min="10242" max="10242" width="11.7109375" style="105" customWidth="1"/>
    <col min="10243" max="10243" width="8.5703125" style="105" customWidth="1"/>
    <col min="10244" max="10244" width="14.140625" style="105" customWidth="1"/>
    <col min="10245" max="10245" width="10.42578125" style="105" customWidth="1"/>
    <col min="10246" max="10246" width="9.7109375" style="105" customWidth="1"/>
    <col min="10247" max="10247" width="7.42578125" style="105" customWidth="1"/>
    <col min="10248" max="10248" width="9.42578125" style="105" customWidth="1"/>
    <col min="10249" max="10250" width="9" style="105" customWidth="1"/>
    <col min="10251" max="10251" width="6.5703125" style="105" customWidth="1"/>
    <col min="10252" max="10252" width="6" style="105" customWidth="1"/>
    <col min="10253" max="10253" width="6.28515625" style="105" customWidth="1"/>
    <col min="10254" max="10254" width="7.28515625" style="105" customWidth="1"/>
    <col min="10255" max="10255" width="9.7109375" style="105" customWidth="1"/>
    <col min="10256" max="10256" width="10.28515625" style="105" customWidth="1"/>
    <col min="10257" max="10259" width="9.140625" style="105"/>
    <col min="10260" max="10260" width="11" style="105" customWidth="1"/>
    <col min="10261" max="10496" width="9.140625" style="105"/>
    <col min="10497" max="10497" width="4.85546875" style="105" customWidth="1"/>
    <col min="10498" max="10498" width="11.7109375" style="105" customWidth="1"/>
    <col min="10499" max="10499" width="8.5703125" style="105" customWidth="1"/>
    <col min="10500" max="10500" width="14.140625" style="105" customWidth="1"/>
    <col min="10501" max="10501" width="10.42578125" style="105" customWidth="1"/>
    <col min="10502" max="10502" width="9.7109375" style="105" customWidth="1"/>
    <col min="10503" max="10503" width="7.42578125" style="105" customWidth="1"/>
    <col min="10504" max="10504" width="9.42578125" style="105" customWidth="1"/>
    <col min="10505" max="10506" width="9" style="105" customWidth="1"/>
    <col min="10507" max="10507" width="6.5703125" style="105" customWidth="1"/>
    <col min="10508" max="10508" width="6" style="105" customWidth="1"/>
    <col min="10509" max="10509" width="6.28515625" style="105" customWidth="1"/>
    <col min="10510" max="10510" width="7.28515625" style="105" customWidth="1"/>
    <col min="10511" max="10511" width="9.7109375" style="105" customWidth="1"/>
    <col min="10512" max="10512" width="10.28515625" style="105" customWidth="1"/>
    <col min="10513" max="10515" width="9.140625" style="105"/>
    <col min="10516" max="10516" width="11" style="105" customWidth="1"/>
    <col min="10517" max="10752" width="9.140625" style="105"/>
    <col min="10753" max="10753" width="4.85546875" style="105" customWidth="1"/>
    <col min="10754" max="10754" width="11.7109375" style="105" customWidth="1"/>
    <col min="10755" max="10755" width="8.5703125" style="105" customWidth="1"/>
    <col min="10756" max="10756" width="14.140625" style="105" customWidth="1"/>
    <col min="10757" max="10757" width="10.42578125" style="105" customWidth="1"/>
    <col min="10758" max="10758" width="9.7109375" style="105" customWidth="1"/>
    <col min="10759" max="10759" width="7.42578125" style="105" customWidth="1"/>
    <col min="10760" max="10760" width="9.42578125" style="105" customWidth="1"/>
    <col min="10761" max="10762" width="9" style="105" customWidth="1"/>
    <col min="10763" max="10763" width="6.5703125" style="105" customWidth="1"/>
    <col min="10764" max="10764" width="6" style="105" customWidth="1"/>
    <col min="10765" max="10765" width="6.28515625" style="105" customWidth="1"/>
    <col min="10766" max="10766" width="7.28515625" style="105" customWidth="1"/>
    <col min="10767" max="10767" width="9.7109375" style="105" customWidth="1"/>
    <col min="10768" max="10768" width="10.28515625" style="105" customWidth="1"/>
    <col min="10769" max="10771" width="9.140625" style="105"/>
    <col min="10772" max="10772" width="11" style="105" customWidth="1"/>
    <col min="10773" max="11008" width="9.140625" style="105"/>
    <col min="11009" max="11009" width="4.85546875" style="105" customWidth="1"/>
    <col min="11010" max="11010" width="11.7109375" style="105" customWidth="1"/>
    <col min="11011" max="11011" width="8.5703125" style="105" customWidth="1"/>
    <col min="11012" max="11012" width="14.140625" style="105" customWidth="1"/>
    <col min="11013" max="11013" width="10.42578125" style="105" customWidth="1"/>
    <col min="11014" max="11014" width="9.7109375" style="105" customWidth="1"/>
    <col min="11015" max="11015" width="7.42578125" style="105" customWidth="1"/>
    <col min="11016" max="11016" width="9.42578125" style="105" customWidth="1"/>
    <col min="11017" max="11018" width="9" style="105" customWidth="1"/>
    <col min="11019" max="11019" width="6.5703125" style="105" customWidth="1"/>
    <col min="11020" max="11020" width="6" style="105" customWidth="1"/>
    <col min="11021" max="11021" width="6.28515625" style="105" customWidth="1"/>
    <col min="11022" max="11022" width="7.28515625" style="105" customWidth="1"/>
    <col min="11023" max="11023" width="9.7109375" style="105" customWidth="1"/>
    <col min="11024" max="11024" width="10.28515625" style="105" customWidth="1"/>
    <col min="11025" max="11027" width="9.140625" style="105"/>
    <col min="11028" max="11028" width="11" style="105" customWidth="1"/>
    <col min="11029" max="11264" width="9.140625" style="105"/>
    <col min="11265" max="11265" width="4.85546875" style="105" customWidth="1"/>
    <col min="11266" max="11266" width="11.7109375" style="105" customWidth="1"/>
    <col min="11267" max="11267" width="8.5703125" style="105" customWidth="1"/>
    <col min="11268" max="11268" width="14.140625" style="105" customWidth="1"/>
    <col min="11269" max="11269" width="10.42578125" style="105" customWidth="1"/>
    <col min="11270" max="11270" width="9.7109375" style="105" customWidth="1"/>
    <col min="11271" max="11271" width="7.42578125" style="105" customWidth="1"/>
    <col min="11272" max="11272" width="9.42578125" style="105" customWidth="1"/>
    <col min="11273" max="11274" width="9" style="105" customWidth="1"/>
    <col min="11275" max="11275" width="6.5703125" style="105" customWidth="1"/>
    <col min="11276" max="11276" width="6" style="105" customWidth="1"/>
    <col min="11277" max="11277" width="6.28515625" style="105" customWidth="1"/>
    <col min="11278" max="11278" width="7.28515625" style="105" customWidth="1"/>
    <col min="11279" max="11279" width="9.7109375" style="105" customWidth="1"/>
    <col min="11280" max="11280" width="10.28515625" style="105" customWidth="1"/>
    <col min="11281" max="11283" width="9.140625" style="105"/>
    <col min="11284" max="11284" width="11" style="105" customWidth="1"/>
    <col min="11285" max="11520" width="9.140625" style="105"/>
    <col min="11521" max="11521" width="4.85546875" style="105" customWidth="1"/>
    <col min="11522" max="11522" width="11.7109375" style="105" customWidth="1"/>
    <col min="11523" max="11523" width="8.5703125" style="105" customWidth="1"/>
    <col min="11524" max="11524" width="14.140625" style="105" customWidth="1"/>
    <col min="11525" max="11525" width="10.42578125" style="105" customWidth="1"/>
    <col min="11526" max="11526" width="9.7109375" style="105" customWidth="1"/>
    <col min="11527" max="11527" width="7.42578125" style="105" customWidth="1"/>
    <col min="11528" max="11528" width="9.42578125" style="105" customWidth="1"/>
    <col min="11529" max="11530" width="9" style="105" customWidth="1"/>
    <col min="11531" max="11531" width="6.5703125" style="105" customWidth="1"/>
    <col min="11532" max="11532" width="6" style="105" customWidth="1"/>
    <col min="11533" max="11533" width="6.28515625" style="105" customWidth="1"/>
    <col min="11534" max="11534" width="7.28515625" style="105" customWidth="1"/>
    <col min="11535" max="11535" width="9.7109375" style="105" customWidth="1"/>
    <col min="11536" max="11536" width="10.28515625" style="105" customWidth="1"/>
    <col min="11537" max="11539" width="9.140625" style="105"/>
    <col min="11540" max="11540" width="11" style="105" customWidth="1"/>
    <col min="11541" max="11776" width="9.140625" style="105"/>
    <col min="11777" max="11777" width="4.85546875" style="105" customWidth="1"/>
    <col min="11778" max="11778" width="11.7109375" style="105" customWidth="1"/>
    <col min="11779" max="11779" width="8.5703125" style="105" customWidth="1"/>
    <col min="11780" max="11780" width="14.140625" style="105" customWidth="1"/>
    <col min="11781" max="11781" width="10.42578125" style="105" customWidth="1"/>
    <col min="11782" max="11782" width="9.7109375" style="105" customWidth="1"/>
    <col min="11783" max="11783" width="7.42578125" style="105" customWidth="1"/>
    <col min="11784" max="11784" width="9.42578125" style="105" customWidth="1"/>
    <col min="11785" max="11786" width="9" style="105" customWidth="1"/>
    <col min="11787" max="11787" width="6.5703125" style="105" customWidth="1"/>
    <col min="11788" max="11788" width="6" style="105" customWidth="1"/>
    <col min="11789" max="11789" width="6.28515625" style="105" customWidth="1"/>
    <col min="11790" max="11790" width="7.28515625" style="105" customWidth="1"/>
    <col min="11791" max="11791" width="9.7109375" style="105" customWidth="1"/>
    <col min="11792" max="11792" width="10.28515625" style="105" customWidth="1"/>
    <col min="11793" max="11795" width="9.140625" style="105"/>
    <col min="11796" max="11796" width="11" style="105" customWidth="1"/>
    <col min="11797" max="12032" width="9.140625" style="105"/>
    <col min="12033" max="12033" width="4.85546875" style="105" customWidth="1"/>
    <col min="12034" max="12034" width="11.7109375" style="105" customWidth="1"/>
    <col min="12035" max="12035" width="8.5703125" style="105" customWidth="1"/>
    <col min="12036" max="12036" width="14.140625" style="105" customWidth="1"/>
    <col min="12037" max="12037" width="10.42578125" style="105" customWidth="1"/>
    <col min="12038" max="12038" width="9.7109375" style="105" customWidth="1"/>
    <col min="12039" max="12039" width="7.42578125" style="105" customWidth="1"/>
    <col min="12040" max="12040" width="9.42578125" style="105" customWidth="1"/>
    <col min="12041" max="12042" width="9" style="105" customWidth="1"/>
    <col min="12043" max="12043" width="6.5703125" style="105" customWidth="1"/>
    <col min="12044" max="12044" width="6" style="105" customWidth="1"/>
    <col min="12045" max="12045" width="6.28515625" style="105" customWidth="1"/>
    <col min="12046" max="12046" width="7.28515625" style="105" customWidth="1"/>
    <col min="12047" max="12047" width="9.7109375" style="105" customWidth="1"/>
    <col min="12048" max="12048" width="10.28515625" style="105" customWidth="1"/>
    <col min="12049" max="12051" width="9.140625" style="105"/>
    <col min="12052" max="12052" width="11" style="105" customWidth="1"/>
    <col min="12053" max="12288" width="9.140625" style="105"/>
    <col min="12289" max="12289" width="4.85546875" style="105" customWidth="1"/>
    <col min="12290" max="12290" width="11.7109375" style="105" customWidth="1"/>
    <col min="12291" max="12291" width="8.5703125" style="105" customWidth="1"/>
    <col min="12292" max="12292" width="14.140625" style="105" customWidth="1"/>
    <col min="12293" max="12293" width="10.42578125" style="105" customWidth="1"/>
    <col min="12294" max="12294" width="9.7109375" style="105" customWidth="1"/>
    <col min="12295" max="12295" width="7.42578125" style="105" customWidth="1"/>
    <col min="12296" max="12296" width="9.42578125" style="105" customWidth="1"/>
    <col min="12297" max="12298" width="9" style="105" customWidth="1"/>
    <col min="12299" max="12299" width="6.5703125" style="105" customWidth="1"/>
    <col min="12300" max="12300" width="6" style="105" customWidth="1"/>
    <col min="12301" max="12301" width="6.28515625" style="105" customWidth="1"/>
    <col min="12302" max="12302" width="7.28515625" style="105" customWidth="1"/>
    <col min="12303" max="12303" width="9.7109375" style="105" customWidth="1"/>
    <col min="12304" max="12304" width="10.28515625" style="105" customWidth="1"/>
    <col min="12305" max="12307" width="9.140625" style="105"/>
    <col min="12308" max="12308" width="11" style="105" customWidth="1"/>
    <col min="12309" max="12544" width="9.140625" style="105"/>
    <col min="12545" max="12545" width="4.85546875" style="105" customWidth="1"/>
    <col min="12546" max="12546" width="11.7109375" style="105" customWidth="1"/>
    <col min="12547" max="12547" width="8.5703125" style="105" customWidth="1"/>
    <col min="12548" max="12548" width="14.140625" style="105" customWidth="1"/>
    <col min="12549" max="12549" width="10.42578125" style="105" customWidth="1"/>
    <col min="12550" max="12550" width="9.7109375" style="105" customWidth="1"/>
    <col min="12551" max="12551" width="7.42578125" style="105" customWidth="1"/>
    <col min="12552" max="12552" width="9.42578125" style="105" customWidth="1"/>
    <col min="12553" max="12554" width="9" style="105" customWidth="1"/>
    <col min="12555" max="12555" width="6.5703125" style="105" customWidth="1"/>
    <col min="12556" max="12556" width="6" style="105" customWidth="1"/>
    <col min="12557" max="12557" width="6.28515625" style="105" customWidth="1"/>
    <col min="12558" max="12558" width="7.28515625" style="105" customWidth="1"/>
    <col min="12559" max="12559" width="9.7109375" style="105" customWidth="1"/>
    <col min="12560" max="12560" width="10.28515625" style="105" customWidth="1"/>
    <col min="12561" max="12563" width="9.140625" style="105"/>
    <col min="12564" max="12564" width="11" style="105" customWidth="1"/>
    <col min="12565" max="12800" width="9.140625" style="105"/>
    <col min="12801" max="12801" width="4.85546875" style="105" customWidth="1"/>
    <col min="12802" max="12802" width="11.7109375" style="105" customWidth="1"/>
    <col min="12803" max="12803" width="8.5703125" style="105" customWidth="1"/>
    <col min="12804" max="12804" width="14.140625" style="105" customWidth="1"/>
    <col min="12805" max="12805" width="10.42578125" style="105" customWidth="1"/>
    <col min="12806" max="12806" width="9.7109375" style="105" customWidth="1"/>
    <col min="12807" max="12807" width="7.42578125" style="105" customWidth="1"/>
    <col min="12808" max="12808" width="9.42578125" style="105" customWidth="1"/>
    <col min="12809" max="12810" width="9" style="105" customWidth="1"/>
    <col min="12811" max="12811" width="6.5703125" style="105" customWidth="1"/>
    <col min="12812" max="12812" width="6" style="105" customWidth="1"/>
    <col min="12813" max="12813" width="6.28515625" style="105" customWidth="1"/>
    <col min="12814" max="12814" width="7.28515625" style="105" customWidth="1"/>
    <col min="12815" max="12815" width="9.7109375" style="105" customWidth="1"/>
    <col min="12816" max="12816" width="10.28515625" style="105" customWidth="1"/>
    <col min="12817" max="12819" width="9.140625" style="105"/>
    <col min="12820" max="12820" width="11" style="105" customWidth="1"/>
    <col min="12821" max="13056" width="9.140625" style="105"/>
    <col min="13057" max="13057" width="4.85546875" style="105" customWidth="1"/>
    <col min="13058" max="13058" width="11.7109375" style="105" customWidth="1"/>
    <col min="13059" max="13059" width="8.5703125" style="105" customWidth="1"/>
    <col min="13060" max="13060" width="14.140625" style="105" customWidth="1"/>
    <col min="13061" max="13061" width="10.42578125" style="105" customWidth="1"/>
    <col min="13062" max="13062" width="9.7109375" style="105" customWidth="1"/>
    <col min="13063" max="13063" width="7.42578125" style="105" customWidth="1"/>
    <col min="13064" max="13064" width="9.42578125" style="105" customWidth="1"/>
    <col min="13065" max="13066" width="9" style="105" customWidth="1"/>
    <col min="13067" max="13067" width="6.5703125" style="105" customWidth="1"/>
    <col min="13068" max="13068" width="6" style="105" customWidth="1"/>
    <col min="13069" max="13069" width="6.28515625" style="105" customWidth="1"/>
    <col min="13070" max="13070" width="7.28515625" style="105" customWidth="1"/>
    <col min="13071" max="13071" width="9.7109375" style="105" customWidth="1"/>
    <col min="13072" max="13072" width="10.28515625" style="105" customWidth="1"/>
    <col min="13073" max="13075" width="9.140625" style="105"/>
    <col min="13076" max="13076" width="11" style="105" customWidth="1"/>
    <col min="13077" max="13312" width="9.140625" style="105"/>
    <col min="13313" max="13313" width="4.85546875" style="105" customWidth="1"/>
    <col min="13314" max="13314" width="11.7109375" style="105" customWidth="1"/>
    <col min="13315" max="13315" width="8.5703125" style="105" customWidth="1"/>
    <col min="13316" max="13316" width="14.140625" style="105" customWidth="1"/>
    <col min="13317" max="13317" width="10.42578125" style="105" customWidth="1"/>
    <col min="13318" max="13318" width="9.7109375" style="105" customWidth="1"/>
    <col min="13319" max="13319" width="7.42578125" style="105" customWidth="1"/>
    <col min="13320" max="13320" width="9.42578125" style="105" customWidth="1"/>
    <col min="13321" max="13322" width="9" style="105" customWidth="1"/>
    <col min="13323" max="13323" width="6.5703125" style="105" customWidth="1"/>
    <col min="13324" max="13324" width="6" style="105" customWidth="1"/>
    <col min="13325" max="13325" width="6.28515625" style="105" customWidth="1"/>
    <col min="13326" max="13326" width="7.28515625" style="105" customWidth="1"/>
    <col min="13327" max="13327" width="9.7109375" style="105" customWidth="1"/>
    <col min="13328" max="13328" width="10.28515625" style="105" customWidth="1"/>
    <col min="13329" max="13331" width="9.140625" style="105"/>
    <col min="13332" max="13332" width="11" style="105" customWidth="1"/>
    <col min="13333" max="13568" width="9.140625" style="105"/>
    <col min="13569" max="13569" width="4.85546875" style="105" customWidth="1"/>
    <col min="13570" max="13570" width="11.7109375" style="105" customWidth="1"/>
    <col min="13571" max="13571" width="8.5703125" style="105" customWidth="1"/>
    <col min="13572" max="13572" width="14.140625" style="105" customWidth="1"/>
    <col min="13573" max="13573" width="10.42578125" style="105" customWidth="1"/>
    <col min="13574" max="13574" width="9.7109375" style="105" customWidth="1"/>
    <col min="13575" max="13575" width="7.42578125" style="105" customWidth="1"/>
    <col min="13576" max="13576" width="9.42578125" style="105" customWidth="1"/>
    <col min="13577" max="13578" width="9" style="105" customWidth="1"/>
    <col min="13579" max="13579" width="6.5703125" style="105" customWidth="1"/>
    <col min="13580" max="13580" width="6" style="105" customWidth="1"/>
    <col min="13581" max="13581" width="6.28515625" style="105" customWidth="1"/>
    <col min="13582" max="13582" width="7.28515625" style="105" customWidth="1"/>
    <col min="13583" max="13583" width="9.7109375" style="105" customWidth="1"/>
    <col min="13584" max="13584" width="10.28515625" style="105" customWidth="1"/>
    <col min="13585" max="13587" width="9.140625" style="105"/>
    <col min="13588" max="13588" width="11" style="105" customWidth="1"/>
    <col min="13589" max="13824" width="9.140625" style="105"/>
    <col min="13825" max="13825" width="4.85546875" style="105" customWidth="1"/>
    <col min="13826" max="13826" width="11.7109375" style="105" customWidth="1"/>
    <col min="13827" max="13827" width="8.5703125" style="105" customWidth="1"/>
    <col min="13828" max="13828" width="14.140625" style="105" customWidth="1"/>
    <col min="13829" max="13829" width="10.42578125" style="105" customWidth="1"/>
    <col min="13830" max="13830" width="9.7109375" style="105" customWidth="1"/>
    <col min="13831" max="13831" width="7.42578125" style="105" customWidth="1"/>
    <col min="13832" max="13832" width="9.42578125" style="105" customWidth="1"/>
    <col min="13833" max="13834" width="9" style="105" customWidth="1"/>
    <col min="13835" max="13835" width="6.5703125" style="105" customWidth="1"/>
    <col min="13836" max="13836" width="6" style="105" customWidth="1"/>
    <col min="13837" max="13837" width="6.28515625" style="105" customWidth="1"/>
    <col min="13838" max="13838" width="7.28515625" style="105" customWidth="1"/>
    <col min="13839" max="13839" width="9.7109375" style="105" customWidth="1"/>
    <col min="13840" max="13840" width="10.28515625" style="105" customWidth="1"/>
    <col min="13841" max="13843" width="9.140625" style="105"/>
    <col min="13844" max="13844" width="11" style="105" customWidth="1"/>
    <col min="13845" max="14080" width="9.140625" style="105"/>
    <col min="14081" max="14081" width="4.85546875" style="105" customWidth="1"/>
    <col min="14082" max="14082" width="11.7109375" style="105" customWidth="1"/>
    <col min="14083" max="14083" width="8.5703125" style="105" customWidth="1"/>
    <col min="14084" max="14084" width="14.140625" style="105" customWidth="1"/>
    <col min="14085" max="14085" width="10.42578125" style="105" customWidth="1"/>
    <col min="14086" max="14086" width="9.7109375" style="105" customWidth="1"/>
    <col min="14087" max="14087" width="7.42578125" style="105" customWidth="1"/>
    <col min="14088" max="14088" width="9.42578125" style="105" customWidth="1"/>
    <col min="14089" max="14090" width="9" style="105" customWidth="1"/>
    <col min="14091" max="14091" width="6.5703125" style="105" customWidth="1"/>
    <col min="14092" max="14092" width="6" style="105" customWidth="1"/>
    <col min="14093" max="14093" width="6.28515625" style="105" customWidth="1"/>
    <col min="14094" max="14094" width="7.28515625" style="105" customWidth="1"/>
    <col min="14095" max="14095" width="9.7109375" style="105" customWidth="1"/>
    <col min="14096" max="14096" width="10.28515625" style="105" customWidth="1"/>
    <col min="14097" max="14099" width="9.140625" style="105"/>
    <col min="14100" max="14100" width="11" style="105" customWidth="1"/>
    <col min="14101" max="14336" width="9.140625" style="105"/>
    <col min="14337" max="14337" width="4.85546875" style="105" customWidth="1"/>
    <col min="14338" max="14338" width="11.7109375" style="105" customWidth="1"/>
    <col min="14339" max="14339" width="8.5703125" style="105" customWidth="1"/>
    <col min="14340" max="14340" width="14.140625" style="105" customWidth="1"/>
    <col min="14341" max="14341" width="10.42578125" style="105" customWidth="1"/>
    <col min="14342" max="14342" width="9.7109375" style="105" customWidth="1"/>
    <col min="14343" max="14343" width="7.42578125" style="105" customWidth="1"/>
    <col min="14344" max="14344" width="9.42578125" style="105" customWidth="1"/>
    <col min="14345" max="14346" width="9" style="105" customWidth="1"/>
    <col min="14347" max="14347" width="6.5703125" style="105" customWidth="1"/>
    <col min="14348" max="14348" width="6" style="105" customWidth="1"/>
    <col min="14349" max="14349" width="6.28515625" style="105" customWidth="1"/>
    <col min="14350" max="14350" width="7.28515625" style="105" customWidth="1"/>
    <col min="14351" max="14351" width="9.7109375" style="105" customWidth="1"/>
    <col min="14352" max="14352" width="10.28515625" style="105" customWidth="1"/>
    <col min="14353" max="14355" width="9.140625" style="105"/>
    <col min="14356" max="14356" width="11" style="105" customWidth="1"/>
    <col min="14357" max="14592" width="9.140625" style="105"/>
    <col min="14593" max="14593" width="4.85546875" style="105" customWidth="1"/>
    <col min="14594" max="14594" width="11.7109375" style="105" customWidth="1"/>
    <col min="14595" max="14595" width="8.5703125" style="105" customWidth="1"/>
    <col min="14596" max="14596" width="14.140625" style="105" customWidth="1"/>
    <col min="14597" max="14597" width="10.42578125" style="105" customWidth="1"/>
    <col min="14598" max="14598" width="9.7109375" style="105" customWidth="1"/>
    <col min="14599" max="14599" width="7.42578125" style="105" customWidth="1"/>
    <col min="14600" max="14600" width="9.42578125" style="105" customWidth="1"/>
    <col min="14601" max="14602" width="9" style="105" customWidth="1"/>
    <col min="14603" max="14603" width="6.5703125" style="105" customWidth="1"/>
    <col min="14604" max="14604" width="6" style="105" customWidth="1"/>
    <col min="14605" max="14605" width="6.28515625" style="105" customWidth="1"/>
    <col min="14606" max="14606" width="7.28515625" style="105" customWidth="1"/>
    <col min="14607" max="14607" width="9.7109375" style="105" customWidth="1"/>
    <col min="14608" max="14608" width="10.28515625" style="105" customWidth="1"/>
    <col min="14609" max="14611" width="9.140625" style="105"/>
    <col min="14612" max="14612" width="11" style="105" customWidth="1"/>
    <col min="14613" max="14848" width="9.140625" style="105"/>
    <col min="14849" max="14849" width="4.85546875" style="105" customWidth="1"/>
    <col min="14850" max="14850" width="11.7109375" style="105" customWidth="1"/>
    <col min="14851" max="14851" width="8.5703125" style="105" customWidth="1"/>
    <col min="14852" max="14852" width="14.140625" style="105" customWidth="1"/>
    <col min="14853" max="14853" width="10.42578125" style="105" customWidth="1"/>
    <col min="14854" max="14854" width="9.7109375" style="105" customWidth="1"/>
    <col min="14855" max="14855" width="7.42578125" style="105" customWidth="1"/>
    <col min="14856" max="14856" width="9.42578125" style="105" customWidth="1"/>
    <col min="14857" max="14858" width="9" style="105" customWidth="1"/>
    <col min="14859" max="14859" width="6.5703125" style="105" customWidth="1"/>
    <col min="14860" max="14860" width="6" style="105" customWidth="1"/>
    <col min="14861" max="14861" width="6.28515625" style="105" customWidth="1"/>
    <col min="14862" max="14862" width="7.28515625" style="105" customWidth="1"/>
    <col min="14863" max="14863" width="9.7109375" style="105" customWidth="1"/>
    <col min="14864" max="14864" width="10.28515625" style="105" customWidth="1"/>
    <col min="14865" max="14867" width="9.140625" style="105"/>
    <col min="14868" max="14868" width="11" style="105" customWidth="1"/>
    <col min="14869" max="15104" width="9.140625" style="105"/>
    <col min="15105" max="15105" width="4.85546875" style="105" customWidth="1"/>
    <col min="15106" max="15106" width="11.7109375" style="105" customWidth="1"/>
    <col min="15107" max="15107" width="8.5703125" style="105" customWidth="1"/>
    <col min="15108" max="15108" width="14.140625" style="105" customWidth="1"/>
    <col min="15109" max="15109" width="10.42578125" style="105" customWidth="1"/>
    <col min="15110" max="15110" width="9.7109375" style="105" customWidth="1"/>
    <col min="15111" max="15111" width="7.42578125" style="105" customWidth="1"/>
    <col min="15112" max="15112" width="9.42578125" style="105" customWidth="1"/>
    <col min="15113" max="15114" width="9" style="105" customWidth="1"/>
    <col min="15115" max="15115" width="6.5703125" style="105" customWidth="1"/>
    <col min="15116" max="15116" width="6" style="105" customWidth="1"/>
    <col min="15117" max="15117" width="6.28515625" style="105" customWidth="1"/>
    <col min="15118" max="15118" width="7.28515625" style="105" customWidth="1"/>
    <col min="15119" max="15119" width="9.7109375" style="105" customWidth="1"/>
    <col min="15120" max="15120" width="10.28515625" style="105" customWidth="1"/>
    <col min="15121" max="15123" width="9.140625" style="105"/>
    <col min="15124" max="15124" width="11" style="105" customWidth="1"/>
    <col min="15125" max="15360" width="9.140625" style="105"/>
    <col min="15361" max="15361" width="4.85546875" style="105" customWidth="1"/>
    <col min="15362" max="15362" width="11.7109375" style="105" customWidth="1"/>
    <col min="15363" max="15363" width="8.5703125" style="105" customWidth="1"/>
    <col min="15364" max="15364" width="14.140625" style="105" customWidth="1"/>
    <col min="15365" max="15365" width="10.42578125" style="105" customWidth="1"/>
    <col min="15366" max="15366" width="9.7109375" style="105" customWidth="1"/>
    <col min="15367" max="15367" width="7.42578125" style="105" customWidth="1"/>
    <col min="15368" max="15368" width="9.42578125" style="105" customWidth="1"/>
    <col min="15369" max="15370" width="9" style="105" customWidth="1"/>
    <col min="15371" max="15371" width="6.5703125" style="105" customWidth="1"/>
    <col min="15372" max="15372" width="6" style="105" customWidth="1"/>
    <col min="15373" max="15373" width="6.28515625" style="105" customWidth="1"/>
    <col min="15374" max="15374" width="7.28515625" style="105" customWidth="1"/>
    <col min="15375" max="15375" width="9.7109375" style="105" customWidth="1"/>
    <col min="15376" max="15376" width="10.28515625" style="105" customWidth="1"/>
    <col min="15377" max="15379" width="9.140625" style="105"/>
    <col min="15380" max="15380" width="11" style="105" customWidth="1"/>
    <col min="15381" max="15616" width="9.140625" style="105"/>
    <col min="15617" max="15617" width="4.85546875" style="105" customWidth="1"/>
    <col min="15618" max="15618" width="11.7109375" style="105" customWidth="1"/>
    <col min="15619" max="15619" width="8.5703125" style="105" customWidth="1"/>
    <col min="15620" max="15620" width="14.140625" style="105" customWidth="1"/>
    <col min="15621" max="15621" width="10.42578125" style="105" customWidth="1"/>
    <col min="15622" max="15622" width="9.7109375" style="105" customWidth="1"/>
    <col min="15623" max="15623" width="7.42578125" style="105" customWidth="1"/>
    <col min="15624" max="15624" width="9.42578125" style="105" customWidth="1"/>
    <col min="15625" max="15626" width="9" style="105" customWidth="1"/>
    <col min="15627" max="15627" width="6.5703125" style="105" customWidth="1"/>
    <col min="15628" max="15628" width="6" style="105" customWidth="1"/>
    <col min="15629" max="15629" width="6.28515625" style="105" customWidth="1"/>
    <col min="15630" max="15630" width="7.28515625" style="105" customWidth="1"/>
    <col min="15631" max="15631" width="9.7109375" style="105" customWidth="1"/>
    <col min="15632" max="15632" width="10.28515625" style="105" customWidth="1"/>
    <col min="15633" max="15635" width="9.140625" style="105"/>
    <col min="15636" max="15636" width="11" style="105" customWidth="1"/>
    <col min="15637" max="15872" width="9.140625" style="105"/>
    <col min="15873" max="15873" width="4.85546875" style="105" customWidth="1"/>
    <col min="15874" max="15874" width="11.7109375" style="105" customWidth="1"/>
    <col min="15875" max="15875" width="8.5703125" style="105" customWidth="1"/>
    <col min="15876" max="15876" width="14.140625" style="105" customWidth="1"/>
    <col min="15877" max="15877" width="10.42578125" style="105" customWidth="1"/>
    <col min="15878" max="15878" width="9.7109375" style="105" customWidth="1"/>
    <col min="15879" max="15879" width="7.42578125" style="105" customWidth="1"/>
    <col min="15880" max="15880" width="9.42578125" style="105" customWidth="1"/>
    <col min="15881" max="15882" width="9" style="105" customWidth="1"/>
    <col min="15883" max="15883" width="6.5703125" style="105" customWidth="1"/>
    <col min="15884" max="15884" width="6" style="105" customWidth="1"/>
    <col min="15885" max="15885" width="6.28515625" style="105" customWidth="1"/>
    <col min="15886" max="15886" width="7.28515625" style="105" customWidth="1"/>
    <col min="15887" max="15887" width="9.7109375" style="105" customWidth="1"/>
    <col min="15888" max="15888" width="10.28515625" style="105" customWidth="1"/>
    <col min="15889" max="15891" width="9.140625" style="105"/>
    <col min="15892" max="15892" width="11" style="105" customWidth="1"/>
    <col min="15893" max="16128" width="9.140625" style="105"/>
    <col min="16129" max="16129" width="4.85546875" style="105" customWidth="1"/>
    <col min="16130" max="16130" width="11.7109375" style="105" customWidth="1"/>
    <col min="16131" max="16131" width="8.5703125" style="105" customWidth="1"/>
    <col min="16132" max="16132" width="14.140625" style="105" customWidth="1"/>
    <col min="16133" max="16133" width="10.42578125" style="105" customWidth="1"/>
    <col min="16134" max="16134" width="9.7109375" style="105" customWidth="1"/>
    <col min="16135" max="16135" width="7.42578125" style="105" customWidth="1"/>
    <col min="16136" max="16136" width="9.42578125" style="105" customWidth="1"/>
    <col min="16137" max="16138" width="9" style="105" customWidth="1"/>
    <col min="16139" max="16139" width="6.5703125" style="105" customWidth="1"/>
    <col min="16140" max="16140" width="6" style="105" customWidth="1"/>
    <col min="16141" max="16141" width="6.28515625" style="105" customWidth="1"/>
    <col min="16142" max="16142" width="7.28515625" style="105" customWidth="1"/>
    <col min="16143" max="16143" width="9.7109375" style="105" customWidth="1"/>
    <col min="16144" max="16144" width="10.28515625" style="105" customWidth="1"/>
    <col min="16145" max="16147" width="9.140625" style="105"/>
    <col min="16148" max="16148" width="11" style="105" customWidth="1"/>
    <col min="16149" max="16384" width="9.140625" style="105"/>
  </cols>
  <sheetData>
    <row r="1" spans="1:20" s="48" customFormat="1" ht="22.5" customHeight="1"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20" s="50" customFormat="1" ht="42" customHeight="1">
      <c r="A2" s="48"/>
      <c r="B2" s="230" t="s">
        <v>57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49"/>
      <c r="R2" s="49"/>
      <c r="S2" s="49"/>
    </row>
    <row r="3" spans="1:20" s="51" customFormat="1" ht="18.75" customHeight="1" thickBot="1">
      <c r="B3" s="231" t="s">
        <v>39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52"/>
      <c r="R3" s="52"/>
      <c r="S3" s="52"/>
    </row>
    <row r="4" spans="1:20" s="54" customFormat="1" ht="39" customHeight="1" thickBot="1">
      <c r="A4" s="232" t="s">
        <v>1</v>
      </c>
      <c r="B4" s="235" t="s">
        <v>2</v>
      </c>
      <c r="C4" s="235" t="s">
        <v>147</v>
      </c>
      <c r="D4" s="238" t="s">
        <v>3</v>
      </c>
      <c r="E4" s="241" t="s">
        <v>4</v>
      </c>
      <c r="F4" s="242"/>
      <c r="G4" s="242"/>
      <c r="H4" s="242"/>
      <c r="I4" s="243"/>
      <c r="J4" s="241" t="s">
        <v>5</v>
      </c>
      <c r="K4" s="242"/>
      <c r="L4" s="242"/>
      <c r="M4" s="242"/>
      <c r="N4" s="243"/>
      <c r="O4" s="244" t="s">
        <v>6</v>
      </c>
      <c r="P4" s="245"/>
      <c r="Q4" s="53"/>
      <c r="R4" s="53"/>
      <c r="S4" s="53"/>
      <c r="T4" s="53"/>
    </row>
    <row r="5" spans="1:20" s="54" customFormat="1" ht="57" customHeight="1">
      <c r="A5" s="233"/>
      <c r="B5" s="236"/>
      <c r="C5" s="236"/>
      <c r="D5" s="239"/>
      <c r="E5" s="226" t="s">
        <v>145</v>
      </c>
      <c r="F5" s="200" t="s">
        <v>7</v>
      </c>
      <c r="G5" s="200"/>
      <c r="H5" s="200" t="s">
        <v>8</v>
      </c>
      <c r="I5" s="228"/>
      <c r="J5" s="250" t="s">
        <v>146</v>
      </c>
      <c r="K5" s="200" t="s">
        <v>9</v>
      </c>
      <c r="L5" s="200"/>
      <c r="M5" s="200" t="s">
        <v>10</v>
      </c>
      <c r="N5" s="200"/>
      <c r="O5" s="246" t="s">
        <v>11</v>
      </c>
      <c r="P5" s="248" t="s">
        <v>12</v>
      </c>
      <c r="Q5" s="53"/>
      <c r="R5" s="53"/>
      <c r="S5" s="53"/>
      <c r="T5" s="53"/>
    </row>
    <row r="6" spans="1:20" s="54" customFormat="1" ht="86.25" customHeight="1" thickBot="1">
      <c r="A6" s="234"/>
      <c r="B6" s="237"/>
      <c r="C6" s="237"/>
      <c r="D6" s="240"/>
      <c r="E6" s="227"/>
      <c r="F6" s="55" t="s">
        <v>13</v>
      </c>
      <c r="G6" s="55" t="s">
        <v>14</v>
      </c>
      <c r="H6" s="55" t="s">
        <v>13</v>
      </c>
      <c r="I6" s="55" t="s">
        <v>14</v>
      </c>
      <c r="J6" s="251"/>
      <c r="K6" s="55" t="s">
        <v>13</v>
      </c>
      <c r="L6" s="55" t="s">
        <v>14</v>
      </c>
      <c r="M6" s="55" t="s">
        <v>13</v>
      </c>
      <c r="N6" s="55" t="s">
        <v>14</v>
      </c>
      <c r="O6" s="247"/>
      <c r="P6" s="249"/>
      <c r="Q6" s="53"/>
      <c r="R6" s="53"/>
      <c r="S6" s="53"/>
      <c r="T6" s="53"/>
    </row>
    <row r="7" spans="1:20" s="61" customFormat="1" ht="15.75" customHeight="1" thickBot="1">
      <c r="A7" s="56">
        <v>1</v>
      </c>
      <c r="B7" s="57">
        <v>2</v>
      </c>
      <c r="C7" s="57">
        <v>3</v>
      </c>
      <c r="D7" s="58">
        <v>4</v>
      </c>
      <c r="E7" s="107"/>
      <c r="F7" s="57">
        <v>5</v>
      </c>
      <c r="G7" s="57">
        <v>6</v>
      </c>
      <c r="H7" s="57">
        <v>7</v>
      </c>
      <c r="I7" s="59">
        <v>8</v>
      </c>
      <c r="J7" s="116"/>
      <c r="K7" s="57">
        <v>9</v>
      </c>
      <c r="L7" s="57">
        <v>10</v>
      </c>
      <c r="M7" s="57">
        <v>11</v>
      </c>
      <c r="N7" s="57">
        <v>12</v>
      </c>
      <c r="O7" s="57">
        <v>13</v>
      </c>
      <c r="P7" s="59">
        <v>14</v>
      </c>
      <c r="Q7" s="60"/>
      <c r="R7" s="60"/>
      <c r="S7" s="60"/>
      <c r="T7" s="60"/>
    </row>
    <row r="8" spans="1:20" s="65" customFormat="1" ht="19.5" customHeight="1">
      <c r="A8" s="224">
        <v>1</v>
      </c>
      <c r="B8" s="221" t="s">
        <v>58</v>
      </c>
      <c r="C8" s="62">
        <f>E13+J13</f>
        <v>210.26</v>
      </c>
      <c r="D8" s="63" t="s">
        <v>15</v>
      </c>
      <c r="E8" s="108">
        <v>0.04</v>
      </c>
      <c r="F8" s="64">
        <v>0.04</v>
      </c>
      <c r="G8" s="64"/>
      <c r="H8" s="63"/>
      <c r="I8" s="63"/>
      <c r="J8" s="117"/>
      <c r="K8" s="63"/>
      <c r="L8" s="63"/>
      <c r="M8" s="63"/>
      <c r="N8" s="63"/>
      <c r="O8" s="64">
        <f>G8+L8</f>
        <v>0</v>
      </c>
      <c r="P8" s="64">
        <f>I8+N8</f>
        <v>0</v>
      </c>
    </row>
    <row r="9" spans="1:20" s="65" customFormat="1" ht="19.5" customHeight="1">
      <c r="A9" s="212"/>
      <c r="B9" s="214"/>
      <c r="C9" s="66"/>
      <c r="D9" s="67" t="s">
        <v>16</v>
      </c>
      <c r="E9" s="109"/>
      <c r="F9" s="67"/>
      <c r="G9" s="67"/>
      <c r="H9" s="67"/>
      <c r="I9" s="67"/>
      <c r="J9" s="118"/>
      <c r="K9" s="67"/>
      <c r="L9" s="67"/>
      <c r="M9" s="67"/>
      <c r="N9" s="67"/>
      <c r="O9" s="64">
        <f t="shared" ref="O9:O72" si="0">G9+L9</f>
        <v>0</v>
      </c>
      <c r="P9" s="64">
        <f t="shared" ref="P9:P74" si="1">I9+N9</f>
        <v>0</v>
      </c>
    </row>
    <row r="10" spans="1:20" s="65" customFormat="1" ht="19.5" customHeight="1">
      <c r="A10" s="212"/>
      <c r="B10" s="214"/>
      <c r="C10" s="66"/>
      <c r="D10" s="67" t="s">
        <v>17</v>
      </c>
      <c r="E10" s="109"/>
      <c r="F10" s="67"/>
      <c r="G10" s="67"/>
      <c r="H10" s="67"/>
      <c r="I10" s="67"/>
      <c r="J10" s="118"/>
      <c r="K10" s="67"/>
      <c r="L10" s="67"/>
      <c r="M10" s="67"/>
      <c r="N10" s="67"/>
      <c r="O10" s="64">
        <f t="shared" si="0"/>
        <v>0</v>
      </c>
      <c r="P10" s="64">
        <f t="shared" si="1"/>
        <v>0</v>
      </c>
    </row>
    <row r="11" spans="1:20" s="65" customFormat="1" ht="19.5" customHeight="1">
      <c r="A11" s="212"/>
      <c r="B11" s="214"/>
      <c r="C11" s="66"/>
      <c r="D11" s="67" t="s">
        <v>18</v>
      </c>
      <c r="E11" s="109">
        <v>170.36</v>
      </c>
      <c r="F11" s="67">
        <v>170.36</v>
      </c>
      <c r="G11" s="67"/>
      <c r="H11" s="67"/>
      <c r="I11" s="67"/>
      <c r="J11" s="118"/>
      <c r="K11" s="67"/>
      <c r="L11" s="67"/>
      <c r="M11" s="67"/>
      <c r="N11" s="67"/>
      <c r="O11" s="64">
        <f t="shared" si="0"/>
        <v>0</v>
      </c>
      <c r="P11" s="64">
        <f t="shared" si="1"/>
        <v>0</v>
      </c>
    </row>
    <row r="12" spans="1:20" s="65" customFormat="1" ht="19.5" customHeight="1" thickBot="1">
      <c r="A12" s="212"/>
      <c r="B12" s="215"/>
      <c r="C12" s="68"/>
      <c r="D12" s="69" t="s">
        <v>19</v>
      </c>
      <c r="E12" s="110">
        <v>39.86</v>
      </c>
      <c r="F12" s="69">
        <v>39.86</v>
      </c>
      <c r="G12" s="69"/>
      <c r="H12" s="69"/>
      <c r="I12" s="69"/>
      <c r="J12" s="119"/>
      <c r="K12" s="69"/>
      <c r="L12" s="69"/>
      <c r="M12" s="69"/>
      <c r="N12" s="69"/>
      <c r="O12" s="64">
        <f t="shared" si="0"/>
        <v>0</v>
      </c>
      <c r="P12" s="64">
        <f t="shared" si="1"/>
        <v>0</v>
      </c>
    </row>
    <row r="13" spans="1:20" s="65" customFormat="1" ht="19.5" customHeight="1" thickBot="1">
      <c r="A13" s="213"/>
      <c r="B13" s="216" t="s">
        <v>20</v>
      </c>
      <c r="C13" s="217"/>
      <c r="D13" s="218"/>
      <c r="E13" s="111">
        <f>SUM(E8:E12)</f>
        <v>210.26</v>
      </c>
      <c r="F13" s="70">
        <f t="shared" ref="F13:P13" si="2">SUM(F8:F12)</f>
        <v>210.26</v>
      </c>
      <c r="G13" s="70">
        <f t="shared" si="2"/>
        <v>0</v>
      </c>
      <c r="H13" s="70">
        <f t="shared" si="2"/>
        <v>0</v>
      </c>
      <c r="I13" s="70">
        <f t="shared" si="2"/>
        <v>0</v>
      </c>
      <c r="J13" s="120">
        <f t="shared" si="2"/>
        <v>0</v>
      </c>
      <c r="K13" s="70">
        <f t="shared" si="2"/>
        <v>0</v>
      </c>
      <c r="L13" s="70">
        <f t="shared" si="2"/>
        <v>0</v>
      </c>
      <c r="M13" s="70">
        <f t="shared" si="2"/>
        <v>0</v>
      </c>
      <c r="N13" s="70">
        <f t="shared" si="2"/>
        <v>0</v>
      </c>
      <c r="O13" s="70">
        <f t="shared" si="2"/>
        <v>0</v>
      </c>
      <c r="P13" s="70">
        <f t="shared" si="2"/>
        <v>0</v>
      </c>
    </row>
    <row r="14" spans="1:20" s="65" customFormat="1" ht="19.5" customHeight="1">
      <c r="A14" s="224">
        <v>2</v>
      </c>
      <c r="B14" s="221" t="s">
        <v>59</v>
      </c>
      <c r="C14" s="62">
        <f>E19+J19</f>
        <v>415.2</v>
      </c>
      <c r="D14" s="63" t="s">
        <v>15</v>
      </c>
      <c r="E14" s="108"/>
      <c r="F14" s="64"/>
      <c r="G14" s="64"/>
      <c r="H14" s="63"/>
      <c r="I14" s="63"/>
      <c r="J14" s="117"/>
      <c r="K14" s="63"/>
      <c r="L14" s="63"/>
      <c r="M14" s="63"/>
      <c r="N14" s="63"/>
      <c r="O14" s="64">
        <f t="shared" si="0"/>
        <v>0</v>
      </c>
      <c r="P14" s="64">
        <f t="shared" si="1"/>
        <v>0</v>
      </c>
    </row>
    <row r="15" spans="1:20" s="65" customFormat="1" ht="19.5" customHeight="1">
      <c r="A15" s="212"/>
      <c r="B15" s="214"/>
      <c r="C15" s="66"/>
      <c r="D15" s="67" t="s">
        <v>16</v>
      </c>
      <c r="E15" s="109"/>
      <c r="F15" s="67"/>
      <c r="G15" s="67"/>
      <c r="H15" s="67"/>
      <c r="I15" s="67"/>
      <c r="J15" s="118"/>
      <c r="K15" s="67"/>
      <c r="L15" s="67"/>
      <c r="M15" s="67"/>
      <c r="N15" s="67"/>
      <c r="O15" s="64">
        <f t="shared" si="0"/>
        <v>0</v>
      </c>
      <c r="P15" s="64">
        <f t="shared" si="1"/>
        <v>0</v>
      </c>
    </row>
    <row r="16" spans="1:20" s="65" customFormat="1" ht="19.5" customHeight="1">
      <c r="A16" s="212"/>
      <c r="B16" s="214"/>
      <c r="C16" s="66"/>
      <c r="D16" s="67" t="s">
        <v>17</v>
      </c>
      <c r="E16" s="109"/>
      <c r="F16" s="67"/>
      <c r="G16" s="67"/>
      <c r="H16" s="67"/>
      <c r="I16" s="67"/>
      <c r="J16" s="118"/>
      <c r="K16" s="67"/>
      <c r="L16" s="67"/>
      <c r="M16" s="67"/>
      <c r="N16" s="67"/>
      <c r="O16" s="64">
        <f t="shared" si="0"/>
        <v>0</v>
      </c>
      <c r="P16" s="64">
        <f t="shared" si="1"/>
        <v>0</v>
      </c>
    </row>
    <row r="17" spans="1:18" s="65" customFormat="1" ht="19.5" customHeight="1">
      <c r="A17" s="212"/>
      <c r="B17" s="214"/>
      <c r="C17" s="66"/>
      <c r="D17" s="67" t="s">
        <v>18</v>
      </c>
      <c r="E17" s="109"/>
      <c r="F17" s="67"/>
      <c r="G17" s="67"/>
      <c r="H17" s="67"/>
      <c r="I17" s="67"/>
      <c r="J17" s="121">
        <v>165.66</v>
      </c>
      <c r="K17" s="71">
        <v>165.66</v>
      </c>
      <c r="L17" s="67"/>
      <c r="M17" s="67"/>
      <c r="N17" s="67"/>
      <c r="O17" s="64">
        <f t="shared" si="0"/>
        <v>0</v>
      </c>
      <c r="P17" s="64">
        <f t="shared" si="1"/>
        <v>0</v>
      </c>
    </row>
    <row r="18" spans="1:18" s="65" customFormat="1" ht="19.5" customHeight="1" thickBot="1">
      <c r="A18" s="212"/>
      <c r="B18" s="215"/>
      <c r="C18" s="68"/>
      <c r="D18" s="69" t="s">
        <v>19</v>
      </c>
      <c r="E18" s="112">
        <v>84.54</v>
      </c>
      <c r="F18" s="72">
        <v>74.7</v>
      </c>
      <c r="G18" s="69">
        <v>9.8000000000000007</v>
      </c>
      <c r="H18" s="69">
        <v>300</v>
      </c>
      <c r="I18" s="69">
        <v>300</v>
      </c>
      <c r="J18" s="121">
        <v>165</v>
      </c>
      <c r="K18" s="71">
        <v>165</v>
      </c>
      <c r="L18" s="69"/>
      <c r="M18" s="69"/>
      <c r="N18" s="69"/>
      <c r="O18" s="64">
        <f t="shared" si="0"/>
        <v>9.8000000000000007</v>
      </c>
      <c r="P18" s="64">
        <f t="shared" si="1"/>
        <v>300</v>
      </c>
      <c r="R18" s="73"/>
    </row>
    <row r="19" spans="1:18" s="65" customFormat="1" ht="19.5" customHeight="1" thickBot="1">
      <c r="A19" s="213"/>
      <c r="B19" s="216" t="s">
        <v>20</v>
      </c>
      <c r="C19" s="217"/>
      <c r="D19" s="218"/>
      <c r="E19" s="111">
        <f t="shared" ref="E19:P19" si="3">SUM(E14:E18)</f>
        <v>84.54</v>
      </c>
      <c r="F19" s="70">
        <f t="shared" si="3"/>
        <v>74.7</v>
      </c>
      <c r="G19" s="70">
        <f t="shared" si="3"/>
        <v>9.8000000000000007</v>
      </c>
      <c r="H19" s="70">
        <f t="shared" si="3"/>
        <v>300</v>
      </c>
      <c r="I19" s="70">
        <f t="shared" si="3"/>
        <v>300</v>
      </c>
      <c r="J19" s="120">
        <f t="shared" si="3"/>
        <v>330.65999999999997</v>
      </c>
      <c r="K19" s="70">
        <f t="shared" si="3"/>
        <v>330.65999999999997</v>
      </c>
      <c r="L19" s="70">
        <f t="shared" si="3"/>
        <v>0</v>
      </c>
      <c r="M19" s="70">
        <f t="shared" si="3"/>
        <v>0</v>
      </c>
      <c r="N19" s="70">
        <f t="shared" si="3"/>
        <v>0</v>
      </c>
      <c r="O19" s="70">
        <f t="shared" si="3"/>
        <v>9.8000000000000007</v>
      </c>
      <c r="P19" s="70">
        <f t="shared" si="3"/>
        <v>300</v>
      </c>
    </row>
    <row r="20" spans="1:18" s="65" customFormat="1" ht="19.5" customHeight="1">
      <c r="A20" s="224">
        <v>3</v>
      </c>
      <c r="B20" s="221" t="s">
        <v>60</v>
      </c>
      <c r="C20" s="62">
        <f>E25+J25</f>
        <v>576</v>
      </c>
      <c r="D20" s="63" t="s">
        <v>15</v>
      </c>
      <c r="E20" s="108">
        <v>72</v>
      </c>
      <c r="F20" s="64">
        <v>72</v>
      </c>
      <c r="G20" s="74">
        <v>72</v>
      </c>
      <c r="H20" s="75">
        <v>5810.4</v>
      </c>
      <c r="I20" s="75"/>
      <c r="J20" s="117">
        <v>125.2</v>
      </c>
      <c r="K20" s="63">
        <v>125.2</v>
      </c>
      <c r="L20" s="63"/>
      <c r="M20" s="63"/>
      <c r="N20" s="63"/>
      <c r="O20" s="64">
        <f t="shared" si="0"/>
        <v>72</v>
      </c>
      <c r="P20" s="64">
        <f t="shared" si="1"/>
        <v>0</v>
      </c>
    </row>
    <row r="21" spans="1:18" s="65" customFormat="1" ht="19.5" customHeight="1">
      <c r="A21" s="212"/>
      <c r="B21" s="214"/>
      <c r="C21" s="66"/>
      <c r="D21" s="67" t="s">
        <v>16</v>
      </c>
      <c r="E21" s="109"/>
      <c r="F21" s="67"/>
      <c r="G21" s="67"/>
      <c r="H21" s="67"/>
      <c r="I21" s="67"/>
      <c r="J21" s="118"/>
      <c r="K21" s="67"/>
      <c r="L21" s="67"/>
      <c r="M21" s="67"/>
      <c r="N21" s="67"/>
      <c r="O21" s="64">
        <f t="shared" si="0"/>
        <v>0</v>
      </c>
      <c r="P21" s="64">
        <f t="shared" si="1"/>
        <v>0</v>
      </c>
    </row>
    <row r="22" spans="1:18" s="65" customFormat="1" ht="19.5" customHeight="1">
      <c r="A22" s="212"/>
      <c r="B22" s="214"/>
      <c r="C22" s="66"/>
      <c r="D22" s="67" t="s">
        <v>17</v>
      </c>
      <c r="E22" s="109"/>
      <c r="F22" s="67"/>
      <c r="G22" s="67"/>
      <c r="H22" s="67"/>
      <c r="I22" s="67"/>
      <c r="J22" s="118"/>
      <c r="K22" s="67"/>
      <c r="L22" s="67"/>
      <c r="M22" s="67"/>
      <c r="N22" s="67"/>
      <c r="O22" s="64">
        <f t="shared" si="0"/>
        <v>0</v>
      </c>
      <c r="P22" s="64">
        <f t="shared" si="1"/>
        <v>0</v>
      </c>
    </row>
    <row r="23" spans="1:18" s="65" customFormat="1" ht="19.5" customHeight="1">
      <c r="A23" s="212"/>
      <c r="B23" s="214"/>
      <c r="C23" s="66"/>
      <c r="D23" s="67" t="s">
        <v>18</v>
      </c>
      <c r="E23" s="109">
        <v>23.4</v>
      </c>
      <c r="F23" s="67">
        <v>23.4</v>
      </c>
      <c r="G23" s="67"/>
      <c r="H23" s="67"/>
      <c r="I23" s="67"/>
      <c r="J23" s="118"/>
      <c r="K23" s="67"/>
      <c r="L23" s="67"/>
      <c r="M23" s="67"/>
      <c r="N23" s="67"/>
      <c r="O23" s="64">
        <f t="shared" si="0"/>
        <v>0</v>
      </c>
      <c r="P23" s="64">
        <f t="shared" si="1"/>
        <v>0</v>
      </c>
    </row>
    <row r="24" spans="1:18" s="65" customFormat="1" ht="19.5" customHeight="1" thickBot="1">
      <c r="A24" s="212"/>
      <c r="B24" s="215"/>
      <c r="C24" s="68"/>
      <c r="D24" s="69" t="s">
        <v>19</v>
      </c>
      <c r="E24" s="110">
        <v>355.4</v>
      </c>
      <c r="F24" s="69">
        <v>355.4</v>
      </c>
      <c r="G24" s="69"/>
      <c r="H24" s="69"/>
      <c r="I24" s="69"/>
      <c r="J24" s="119"/>
      <c r="K24" s="69"/>
      <c r="L24" s="69"/>
      <c r="M24" s="69"/>
      <c r="N24" s="69"/>
      <c r="O24" s="64">
        <f t="shared" si="0"/>
        <v>0</v>
      </c>
      <c r="P24" s="64">
        <f t="shared" si="1"/>
        <v>0</v>
      </c>
    </row>
    <row r="25" spans="1:18" s="65" customFormat="1" ht="19.5" customHeight="1" thickBot="1">
      <c r="A25" s="213"/>
      <c r="B25" s="216" t="s">
        <v>20</v>
      </c>
      <c r="C25" s="217"/>
      <c r="D25" s="218"/>
      <c r="E25" s="111">
        <f t="shared" ref="E25:P25" si="4">SUM(E20:E24)</f>
        <v>450.79999999999995</v>
      </c>
      <c r="F25" s="70">
        <f t="shared" si="4"/>
        <v>450.79999999999995</v>
      </c>
      <c r="G25" s="70">
        <f t="shared" si="4"/>
        <v>72</v>
      </c>
      <c r="H25" s="70">
        <f t="shared" si="4"/>
        <v>5810.4</v>
      </c>
      <c r="I25" s="70">
        <f t="shared" si="4"/>
        <v>0</v>
      </c>
      <c r="J25" s="120">
        <f t="shared" si="4"/>
        <v>125.2</v>
      </c>
      <c r="K25" s="70">
        <f t="shared" si="4"/>
        <v>125.2</v>
      </c>
      <c r="L25" s="70">
        <f t="shared" si="4"/>
        <v>0</v>
      </c>
      <c r="M25" s="70">
        <f t="shared" si="4"/>
        <v>0</v>
      </c>
      <c r="N25" s="70">
        <f t="shared" si="4"/>
        <v>0</v>
      </c>
      <c r="O25" s="70">
        <f t="shared" si="4"/>
        <v>72</v>
      </c>
      <c r="P25" s="70">
        <f t="shared" si="4"/>
        <v>0</v>
      </c>
    </row>
    <row r="26" spans="1:18" s="65" customFormat="1" ht="19.5" customHeight="1">
      <c r="A26" s="224">
        <v>4</v>
      </c>
      <c r="B26" s="221" t="s">
        <v>61</v>
      </c>
      <c r="C26" s="62">
        <f>E31+J31</f>
        <v>26.17</v>
      </c>
      <c r="D26" s="63" t="s">
        <v>15</v>
      </c>
      <c r="E26" s="108">
        <v>11.3</v>
      </c>
      <c r="F26" s="64">
        <v>10.9</v>
      </c>
      <c r="G26" s="64">
        <v>0.4</v>
      </c>
      <c r="H26" s="63">
        <v>25</v>
      </c>
      <c r="I26" s="63">
        <v>25</v>
      </c>
      <c r="J26" s="117"/>
      <c r="K26" s="63"/>
      <c r="L26" s="63"/>
      <c r="M26" s="63"/>
      <c r="N26" s="63"/>
      <c r="O26" s="64">
        <f t="shared" si="0"/>
        <v>0.4</v>
      </c>
      <c r="P26" s="64">
        <f t="shared" si="1"/>
        <v>25</v>
      </c>
      <c r="R26" s="73"/>
    </row>
    <row r="27" spans="1:18" s="65" customFormat="1" ht="19.5" customHeight="1">
      <c r="A27" s="212"/>
      <c r="B27" s="214"/>
      <c r="C27" s="66"/>
      <c r="D27" s="67" t="s">
        <v>16</v>
      </c>
      <c r="E27" s="109"/>
      <c r="F27" s="67"/>
      <c r="G27" s="67"/>
      <c r="H27" s="67"/>
      <c r="I27" s="67"/>
      <c r="J27" s="118"/>
      <c r="K27" s="67"/>
      <c r="L27" s="67"/>
      <c r="M27" s="67"/>
      <c r="N27" s="67"/>
      <c r="O27" s="64">
        <f t="shared" si="0"/>
        <v>0</v>
      </c>
      <c r="P27" s="64">
        <f t="shared" si="1"/>
        <v>0</v>
      </c>
    </row>
    <row r="28" spans="1:18" s="65" customFormat="1" ht="19.5" customHeight="1">
      <c r="A28" s="212"/>
      <c r="B28" s="214"/>
      <c r="C28" s="66"/>
      <c r="D28" s="67" t="s">
        <v>17</v>
      </c>
      <c r="E28" s="109"/>
      <c r="F28" s="67"/>
      <c r="G28" s="67"/>
      <c r="H28" s="67"/>
      <c r="I28" s="67"/>
      <c r="J28" s="118"/>
      <c r="K28" s="67"/>
      <c r="L28" s="67"/>
      <c r="M28" s="67"/>
      <c r="N28" s="67"/>
      <c r="O28" s="64">
        <f t="shared" si="0"/>
        <v>0</v>
      </c>
      <c r="P28" s="64">
        <f t="shared" si="1"/>
        <v>0</v>
      </c>
    </row>
    <row r="29" spans="1:18" s="65" customFormat="1" ht="19.5" customHeight="1">
      <c r="A29" s="212"/>
      <c r="B29" s="214"/>
      <c r="C29" s="66"/>
      <c r="D29" s="67" t="s">
        <v>18</v>
      </c>
      <c r="E29" s="109"/>
      <c r="F29" s="67"/>
      <c r="G29" s="67"/>
      <c r="H29" s="67"/>
      <c r="I29" s="67"/>
      <c r="J29" s="118"/>
      <c r="K29" s="67"/>
      <c r="L29" s="67"/>
      <c r="M29" s="67"/>
      <c r="N29" s="67"/>
      <c r="O29" s="64">
        <f t="shared" si="0"/>
        <v>0</v>
      </c>
      <c r="P29" s="64">
        <f t="shared" si="1"/>
        <v>0</v>
      </c>
    </row>
    <row r="30" spans="1:18" s="65" customFormat="1" ht="19.5" customHeight="1" thickBot="1">
      <c r="A30" s="212"/>
      <c r="B30" s="215"/>
      <c r="C30" s="68"/>
      <c r="D30" s="69" t="s">
        <v>19</v>
      </c>
      <c r="E30" s="110">
        <v>14.87</v>
      </c>
      <c r="F30" s="69">
        <v>14.87</v>
      </c>
      <c r="G30" s="69"/>
      <c r="H30" s="69"/>
      <c r="I30" s="69"/>
      <c r="J30" s="119"/>
      <c r="K30" s="69"/>
      <c r="L30" s="69"/>
      <c r="M30" s="69"/>
      <c r="N30" s="69"/>
      <c r="O30" s="64">
        <f t="shared" si="0"/>
        <v>0</v>
      </c>
      <c r="P30" s="64">
        <f t="shared" si="1"/>
        <v>0</v>
      </c>
    </row>
    <row r="31" spans="1:18" s="65" customFormat="1" ht="19.5" customHeight="1" thickBot="1">
      <c r="A31" s="213"/>
      <c r="B31" s="216" t="s">
        <v>20</v>
      </c>
      <c r="C31" s="217"/>
      <c r="D31" s="218"/>
      <c r="E31" s="111">
        <f t="shared" ref="E31:P31" si="5">SUM(E26:E30)</f>
        <v>26.17</v>
      </c>
      <c r="F31" s="70">
        <f t="shared" si="5"/>
        <v>25.77</v>
      </c>
      <c r="G31" s="70">
        <f t="shared" si="5"/>
        <v>0.4</v>
      </c>
      <c r="H31" s="70">
        <f t="shared" si="5"/>
        <v>25</v>
      </c>
      <c r="I31" s="70">
        <f t="shared" si="5"/>
        <v>25</v>
      </c>
      <c r="J31" s="120">
        <f t="shared" si="5"/>
        <v>0</v>
      </c>
      <c r="K31" s="70">
        <f t="shared" si="5"/>
        <v>0</v>
      </c>
      <c r="L31" s="70">
        <f t="shared" si="5"/>
        <v>0</v>
      </c>
      <c r="M31" s="70">
        <f t="shared" si="5"/>
        <v>0</v>
      </c>
      <c r="N31" s="70">
        <f t="shared" si="5"/>
        <v>0</v>
      </c>
      <c r="O31" s="70">
        <f t="shared" si="5"/>
        <v>0.4</v>
      </c>
      <c r="P31" s="70">
        <f t="shared" si="5"/>
        <v>25</v>
      </c>
    </row>
    <row r="32" spans="1:18" s="65" customFormat="1" ht="19.5" customHeight="1">
      <c r="A32" s="198">
        <v>5</v>
      </c>
      <c r="B32" s="200" t="s">
        <v>62</v>
      </c>
      <c r="C32" s="62">
        <f>E37+J37</f>
        <v>25.5</v>
      </c>
      <c r="D32" s="63" t="s">
        <v>15</v>
      </c>
      <c r="E32" s="108">
        <v>6</v>
      </c>
      <c r="F32" s="76">
        <v>6</v>
      </c>
      <c r="G32" s="76"/>
      <c r="H32" s="63"/>
      <c r="I32" s="63"/>
      <c r="J32" s="117"/>
      <c r="K32" s="63"/>
      <c r="L32" s="63"/>
      <c r="M32" s="63"/>
      <c r="N32" s="63"/>
      <c r="O32" s="64">
        <f t="shared" si="0"/>
        <v>0</v>
      </c>
      <c r="P32" s="64">
        <f t="shared" si="1"/>
        <v>0</v>
      </c>
    </row>
    <row r="33" spans="1:16" s="65" customFormat="1" ht="19.5" customHeight="1">
      <c r="A33" s="198"/>
      <c r="B33" s="201"/>
      <c r="C33" s="66"/>
      <c r="D33" s="67" t="s">
        <v>16</v>
      </c>
      <c r="E33" s="109"/>
      <c r="F33" s="67"/>
      <c r="G33" s="67"/>
      <c r="H33" s="67"/>
      <c r="I33" s="67"/>
      <c r="J33" s="118"/>
      <c r="K33" s="67"/>
      <c r="L33" s="67"/>
      <c r="M33" s="67"/>
      <c r="N33" s="67"/>
      <c r="O33" s="64">
        <f t="shared" si="0"/>
        <v>0</v>
      </c>
      <c r="P33" s="64">
        <f t="shared" si="1"/>
        <v>0</v>
      </c>
    </row>
    <row r="34" spans="1:16" s="65" customFormat="1" ht="19.5" customHeight="1">
      <c r="A34" s="198"/>
      <c r="B34" s="201"/>
      <c r="C34" s="66"/>
      <c r="D34" s="67" t="s">
        <v>17</v>
      </c>
      <c r="E34" s="109"/>
      <c r="F34" s="67"/>
      <c r="G34" s="67"/>
      <c r="H34" s="67"/>
      <c r="I34" s="67"/>
      <c r="J34" s="118"/>
      <c r="K34" s="67"/>
      <c r="L34" s="67"/>
      <c r="M34" s="67"/>
      <c r="N34" s="67"/>
      <c r="O34" s="64">
        <f t="shared" si="0"/>
        <v>0</v>
      </c>
      <c r="P34" s="64">
        <f t="shared" si="1"/>
        <v>0</v>
      </c>
    </row>
    <row r="35" spans="1:16" s="65" customFormat="1" ht="19.5" customHeight="1">
      <c r="A35" s="198"/>
      <c r="B35" s="201"/>
      <c r="C35" s="66"/>
      <c r="D35" s="67" t="s">
        <v>18</v>
      </c>
      <c r="E35" s="109"/>
      <c r="F35" s="67"/>
      <c r="G35" s="67"/>
      <c r="H35" s="67"/>
      <c r="I35" s="67"/>
      <c r="J35" s="118"/>
      <c r="K35" s="67"/>
      <c r="L35" s="67"/>
      <c r="M35" s="67"/>
      <c r="N35" s="67"/>
      <c r="O35" s="64">
        <f t="shared" si="0"/>
        <v>0</v>
      </c>
      <c r="P35" s="64">
        <f t="shared" si="1"/>
        <v>0</v>
      </c>
    </row>
    <row r="36" spans="1:16" s="65" customFormat="1" ht="19.5" customHeight="1" thickBot="1">
      <c r="A36" s="198"/>
      <c r="B36" s="202"/>
      <c r="C36" s="68"/>
      <c r="D36" s="69" t="s">
        <v>19</v>
      </c>
      <c r="E36" s="110">
        <v>19.5</v>
      </c>
      <c r="F36" s="69">
        <v>19.5</v>
      </c>
      <c r="G36" s="69"/>
      <c r="H36" s="69"/>
      <c r="I36" s="69"/>
      <c r="J36" s="119"/>
      <c r="K36" s="69"/>
      <c r="L36" s="69"/>
      <c r="M36" s="69"/>
      <c r="N36" s="69"/>
      <c r="O36" s="64">
        <f t="shared" si="0"/>
        <v>0</v>
      </c>
      <c r="P36" s="64">
        <f t="shared" si="1"/>
        <v>0</v>
      </c>
    </row>
    <row r="37" spans="1:16" s="65" customFormat="1" ht="19.5" customHeight="1" thickBot="1">
      <c r="A37" s="223"/>
      <c r="B37" s="219" t="s">
        <v>20</v>
      </c>
      <c r="C37" s="220"/>
      <c r="D37" s="220"/>
      <c r="E37" s="111">
        <f>SUM(E32:E36)</f>
        <v>25.5</v>
      </c>
      <c r="F37" s="70">
        <f>SUM(F32:F36)</f>
        <v>25.5</v>
      </c>
      <c r="G37" s="70">
        <f t="shared" ref="G37:P37" si="6">SUM(G32:G36)</f>
        <v>0</v>
      </c>
      <c r="H37" s="70">
        <f t="shared" si="6"/>
        <v>0</v>
      </c>
      <c r="I37" s="70">
        <f t="shared" si="6"/>
        <v>0</v>
      </c>
      <c r="J37" s="120">
        <f t="shared" si="6"/>
        <v>0</v>
      </c>
      <c r="K37" s="70">
        <f t="shared" si="6"/>
        <v>0</v>
      </c>
      <c r="L37" s="70">
        <f t="shared" si="6"/>
        <v>0</v>
      </c>
      <c r="M37" s="70">
        <f t="shared" si="6"/>
        <v>0</v>
      </c>
      <c r="N37" s="70">
        <f t="shared" si="6"/>
        <v>0</v>
      </c>
      <c r="O37" s="70">
        <f t="shared" si="6"/>
        <v>0</v>
      </c>
      <c r="P37" s="70">
        <f t="shared" si="6"/>
        <v>0</v>
      </c>
    </row>
    <row r="38" spans="1:16" s="65" customFormat="1" ht="19.5" customHeight="1">
      <c r="A38" s="224">
        <v>6</v>
      </c>
      <c r="B38" s="221" t="s">
        <v>63</v>
      </c>
      <c r="C38" s="62">
        <f>E43+J43</f>
        <v>36.24</v>
      </c>
      <c r="D38" s="63" t="s">
        <v>15</v>
      </c>
      <c r="E38" s="108">
        <v>0.64</v>
      </c>
      <c r="F38" s="64">
        <v>0.64</v>
      </c>
      <c r="G38" s="64"/>
      <c r="H38" s="63"/>
      <c r="I38" s="63"/>
      <c r="J38" s="117"/>
      <c r="K38" s="63"/>
      <c r="L38" s="63"/>
      <c r="M38" s="63"/>
      <c r="N38" s="63"/>
      <c r="O38" s="64">
        <f t="shared" si="0"/>
        <v>0</v>
      </c>
      <c r="P38" s="64">
        <f t="shared" si="1"/>
        <v>0</v>
      </c>
    </row>
    <row r="39" spans="1:16" s="65" customFormat="1" ht="19.5" customHeight="1">
      <c r="A39" s="212"/>
      <c r="B39" s="214"/>
      <c r="C39" s="66"/>
      <c r="D39" s="67" t="s">
        <v>16</v>
      </c>
      <c r="E39" s="109"/>
      <c r="F39" s="67"/>
      <c r="G39" s="67"/>
      <c r="H39" s="67"/>
      <c r="I39" s="67"/>
      <c r="J39" s="118"/>
      <c r="K39" s="67"/>
      <c r="L39" s="67"/>
      <c r="M39" s="67"/>
      <c r="N39" s="67"/>
      <c r="O39" s="64">
        <f t="shared" si="0"/>
        <v>0</v>
      </c>
      <c r="P39" s="64">
        <f t="shared" si="1"/>
        <v>0</v>
      </c>
    </row>
    <row r="40" spans="1:16" s="65" customFormat="1" ht="19.5" customHeight="1">
      <c r="A40" s="212"/>
      <c r="B40" s="214"/>
      <c r="C40" s="66"/>
      <c r="D40" s="67" t="s">
        <v>17</v>
      </c>
      <c r="E40" s="109"/>
      <c r="F40" s="67"/>
      <c r="G40" s="67"/>
      <c r="H40" s="67"/>
      <c r="I40" s="67"/>
      <c r="J40" s="118"/>
      <c r="K40" s="67"/>
      <c r="L40" s="67"/>
      <c r="M40" s="67"/>
      <c r="N40" s="67"/>
      <c r="O40" s="64">
        <f t="shared" si="0"/>
        <v>0</v>
      </c>
      <c r="P40" s="64">
        <f t="shared" si="1"/>
        <v>0</v>
      </c>
    </row>
    <row r="41" spans="1:16" s="65" customFormat="1" ht="19.5" customHeight="1">
      <c r="A41" s="212"/>
      <c r="B41" s="214"/>
      <c r="C41" s="66"/>
      <c r="D41" s="67" t="s">
        <v>18</v>
      </c>
      <c r="E41" s="109"/>
      <c r="F41" s="67"/>
      <c r="G41" s="67"/>
      <c r="H41" s="67"/>
      <c r="I41" s="67"/>
      <c r="J41" s="118"/>
      <c r="K41" s="67"/>
      <c r="L41" s="67"/>
      <c r="M41" s="67"/>
      <c r="N41" s="67"/>
      <c r="O41" s="64">
        <f t="shared" si="0"/>
        <v>0</v>
      </c>
      <c r="P41" s="64">
        <f t="shared" si="1"/>
        <v>0</v>
      </c>
    </row>
    <row r="42" spans="1:16" s="65" customFormat="1" ht="19.5" customHeight="1" thickBot="1">
      <c r="A42" s="212"/>
      <c r="B42" s="215"/>
      <c r="C42" s="68"/>
      <c r="D42" s="69" t="s">
        <v>19</v>
      </c>
      <c r="E42" s="110">
        <v>35.6</v>
      </c>
      <c r="F42" s="69">
        <v>35.6</v>
      </c>
      <c r="G42" s="69"/>
      <c r="H42" s="69"/>
      <c r="I42" s="69"/>
      <c r="J42" s="119"/>
      <c r="K42" s="69"/>
      <c r="L42" s="69"/>
      <c r="M42" s="69"/>
      <c r="N42" s="69"/>
      <c r="O42" s="64">
        <f t="shared" si="0"/>
        <v>0</v>
      </c>
      <c r="P42" s="64">
        <f t="shared" si="1"/>
        <v>0</v>
      </c>
    </row>
    <row r="43" spans="1:16" s="65" customFormat="1" ht="19.5" customHeight="1" thickBot="1">
      <c r="A43" s="213"/>
      <c r="B43" s="216" t="s">
        <v>20</v>
      </c>
      <c r="C43" s="217"/>
      <c r="D43" s="218"/>
      <c r="E43" s="111">
        <f t="shared" ref="E43:P43" si="7">SUM(E38:E42)</f>
        <v>36.24</v>
      </c>
      <c r="F43" s="70">
        <f t="shared" si="7"/>
        <v>36.24</v>
      </c>
      <c r="G43" s="70">
        <f t="shared" si="7"/>
        <v>0</v>
      </c>
      <c r="H43" s="70">
        <f t="shared" si="7"/>
        <v>0</v>
      </c>
      <c r="I43" s="70">
        <f t="shared" si="7"/>
        <v>0</v>
      </c>
      <c r="J43" s="120">
        <f t="shared" si="7"/>
        <v>0</v>
      </c>
      <c r="K43" s="70">
        <f t="shared" si="7"/>
        <v>0</v>
      </c>
      <c r="L43" s="70">
        <f t="shared" si="7"/>
        <v>0</v>
      </c>
      <c r="M43" s="70">
        <f t="shared" si="7"/>
        <v>0</v>
      </c>
      <c r="N43" s="70">
        <f t="shared" si="7"/>
        <v>0</v>
      </c>
      <c r="O43" s="70">
        <f t="shared" si="7"/>
        <v>0</v>
      </c>
      <c r="P43" s="70">
        <f t="shared" si="7"/>
        <v>0</v>
      </c>
    </row>
    <row r="44" spans="1:16" s="65" customFormat="1" ht="19.5" customHeight="1">
      <c r="A44" s="224">
        <v>7</v>
      </c>
      <c r="B44" s="221" t="s">
        <v>64</v>
      </c>
      <c r="C44" s="62">
        <f>E49+J49</f>
        <v>137.62</v>
      </c>
      <c r="D44" s="63" t="s">
        <v>15</v>
      </c>
      <c r="E44" s="108">
        <v>28.6</v>
      </c>
      <c r="F44" s="64"/>
      <c r="G44" s="64">
        <v>28.6</v>
      </c>
      <c r="H44" s="63">
        <v>600</v>
      </c>
      <c r="I44" s="63">
        <v>600</v>
      </c>
      <c r="J44" s="117"/>
      <c r="K44" s="63"/>
      <c r="L44" s="63"/>
      <c r="M44" s="63"/>
      <c r="N44" s="63"/>
      <c r="O44" s="64">
        <f t="shared" si="0"/>
        <v>28.6</v>
      </c>
      <c r="P44" s="64">
        <f t="shared" si="1"/>
        <v>600</v>
      </c>
    </row>
    <row r="45" spans="1:16" s="65" customFormat="1" ht="19.5" customHeight="1">
      <c r="A45" s="212"/>
      <c r="B45" s="214"/>
      <c r="C45" s="66"/>
      <c r="D45" s="67" t="s">
        <v>16</v>
      </c>
      <c r="E45" s="109">
        <v>3</v>
      </c>
      <c r="F45" s="67">
        <v>3</v>
      </c>
      <c r="G45" s="67"/>
      <c r="H45" s="67"/>
      <c r="I45" s="67"/>
      <c r="J45" s="118"/>
      <c r="K45" s="67"/>
      <c r="L45" s="67"/>
      <c r="M45" s="67"/>
      <c r="N45" s="67"/>
      <c r="O45" s="64">
        <f t="shared" si="0"/>
        <v>0</v>
      </c>
      <c r="P45" s="64">
        <f t="shared" si="1"/>
        <v>0</v>
      </c>
    </row>
    <row r="46" spans="1:16" s="65" customFormat="1" ht="19.5" customHeight="1">
      <c r="A46" s="212"/>
      <c r="B46" s="214"/>
      <c r="C46" s="66"/>
      <c r="D46" s="67" t="s">
        <v>17</v>
      </c>
      <c r="E46" s="109"/>
      <c r="F46" s="67"/>
      <c r="G46" s="67"/>
      <c r="H46" s="67"/>
      <c r="I46" s="67"/>
      <c r="J46" s="118"/>
      <c r="K46" s="67"/>
      <c r="L46" s="67"/>
      <c r="M46" s="67"/>
      <c r="N46" s="67"/>
      <c r="O46" s="64">
        <f t="shared" si="0"/>
        <v>0</v>
      </c>
      <c r="P46" s="64">
        <f t="shared" si="1"/>
        <v>0</v>
      </c>
    </row>
    <row r="47" spans="1:16" s="65" customFormat="1" ht="19.5" customHeight="1">
      <c r="A47" s="212"/>
      <c r="B47" s="214"/>
      <c r="C47" s="66"/>
      <c r="D47" s="67" t="s">
        <v>18</v>
      </c>
      <c r="E47" s="109">
        <v>17.72</v>
      </c>
      <c r="F47" s="67">
        <v>17.72</v>
      </c>
      <c r="G47" s="67"/>
      <c r="H47" s="67"/>
      <c r="I47" s="67"/>
      <c r="J47" s="118"/>
      <c r="K47" s="67"/>
      <c r="L47" s="67"/>
      <c r="M47" s="67"/>
      <c r="N47" s="67"/>
      <c r="O47" s="64">
        <f t="shared" si="0"/>
        <v>0</v>
      </c>
      <c r="P47" s="64">
        <f t="shared" si="1"/>
        <v>0</v>
      </c>
    </row>
    <row r="48" spans="1:16" s="65" customFormat="1" ht="19.5" customHeight="1" thickBot="1">
      <c r="A48" s="212"/>
      <c r="B48" s="215"/>
      <c r="C48" s="68"/>
      <c r="D48" s="69" t="s">
        <v>19</v>
      </c>
      <c r="E48" s="110">
        <v>88.3</v>
      </c>
      <c r="F48" s="69">
        <v>88.38</v>
      </c>
      <c r="G48" s="69"/>
      <c r="H48" s="69"/>
      <c r="I48" s="69"/>
      <c r="J48" s="119"/>
      <c r="K48" s="69"/>
      <c r="L48" s="69"/>
      <c r="M48" s="69"/>
      <c r="N48" s="69"/>
      <c r="O48" s="64">
        <f t="shared" si="0"/>
        <v>0</v>
      </c>
      <c r="P48" s="64">
        <f t="shared" si="1"/>
        <v>0</v>
      </c>
    </row>
    <row r="49" spans="1:18" s="65" customFormat="1" ht="19.5" customHeight="1" thickBot="1">
      <c r="A49" s="213"/>
      <c r="B49" s="216" t="s">
        <v>20</v>
      </c>
      <c r="C49" s="217"/>
      <c r="D49" s="218"/>
      <c r="E49" s="111">
        <f t="shared" ref="E49:P49" si="8">SUM(E44:E48)</f>
        <v>137.62</v>
      </c>
      <c r="F49" s="70">
        <f t="shared" si="8"/>
        <v>109.1</v>
      </c>
      <c r="G49" s="70">
        <f t="shared" si="8"/>
        <v>28.6</v>
      </c>
      <c r="H49" s="70">
        <f t="shared" si="8"/>
        <v>600</v>
      </c>
      <c r="I49" s="70">
        <f t="shared" si="8"/>
        <v>600</v>
      </c>
      <c r="J49" s="120">
        <f t="shared" si="8"/>
        <v>0</v>
      </c>
      <c r="K49" s="70">
        <f t="shared" si="8"/>
        <v>0</v>
      </c>
      <c r="L49" s="70">
        <f t="shared" si="8"/>
        <v>0</v>
      </c>
      <c r="M49" s="70">
        <f t="shared" si="8"/>
        <v>0</v>
      </c>
      <c r="N49" s="70">
        <f t="shared" si="8"/>
        <v>0</v>
      </c>
      <c r="O49" s="70">
        <f t="shared" si="8"/>
        <v>28.6</v>
      </c>
      <c r="P49" s="70">
        <f t="shared" si="8"/>
        <v>600</v>
      </c>
    </row>
    <row r="50" spans="1:18" s="65" customFormat="1" ht="19.5" customHeight="1">
      <c r="A50" s="224">
        <v>8</v>
      </c>
      <c r="B50" s="221" t="s">
        <v>65</v>
      </c>
      <c r="C50" s="62">
        <f>E55+J55</f>
        <v>302</v>
      </c>
      <c r="D50" s="63" t="s">
        <v>15</v>
      </c>
      <c r="E50" s="108">
        <v>172.09</v>
      </c>
      <c r="F50" s="64">
        <v>109.9</v>
      </c>
      <c r="G50" s="64">
        <v>62.18</v>
      </c>
      <c r="H50" s="77">
        <v>4550</v>
      </c>
      <c r="I50" s="77">
        <v>4550</v>
      </c>
      <c r="J50" s="117"/>
      <c r="K50" s="63"/>
      <c r="L50" s="63"/>
      <c r="M50" s="63"/>
      <c r="N50" s="63"/>
      <c r="O50" s="64">
        <f t="shared" si="0"/>
        <v>62.18</v>
      </c>
      <c r="P50" s="64">
        <f t="shared" si="1"/>
        <v>4550</v>
      </c>
      <c r="R50" s="73"/>
    </row>
    <row r="51" spans="1:18" s="65" customFormat="1" ht="19.5" customHeight="1">
      <c r="A51" s="212"/>
      <c r="B51" s="214"/>
      <c r="C51" s="66"/>
      <c r="D51" s="67" t="s">
        <v>16</v>
      </c>
      <c r="E51" s="109"/>
      <c r="F51" s="67"/>
      <c r="G51" s="67"/>
      <c r="H51" s="67"/>
      <c r="I51" s="67"/>
      <c r="J51" s="118"/>
      <c r="K51" s="67"/>
      <c r="L51" s="67"/>
      <c r="M51" s="67"/>
      <c r="N51" s="67"/>
      <c r="O51" s="64">
        <f t="shared" si="0"/>
        <v>0</v>
      </c>
      <c r="P51" s="64">
        <f t="shared" si="1"/>
        <v>0</v>
      </c>
    </row>
    <row r="52" spans="1:18" s="65" customFormat="1" ht="19.5" customHeight="1">
      <c r="A52" s="212"/>
      <c r="B52" s="214"/>
      <c r="C52" s="66"/>
      <c r="D52" s="67" t="s">
        <v>17</v>
      </c>
      <c r="E52" s="109"/>
      <c r="F52" s="67"/>
      <c r="G52" s="67"/>
      <c r="H52" s="67"/>
      <c r="I52" s="67"/>
      <c r="J52" s="118"/>
      <c r="K52" s="67"/>
      <c r="L52" s="67"/>
      <c r="M52" s="67"/>
      <c r="N52" s="67"/>
      <c r="O52" s="64">
        <f t="shared" si="0"/>
        <v>0</v>
      </c>
      <c r="P52" s="64">
        <f t="shared" si="1"/>
        <v>0</v>
      </c>
    </row>
    <row r="53" spans="1:18" s="65" customFormat="1" ht="19.5" customHeight="1">
      <c r="A53" s="212"/>
      <c r="B53" s="214"/>
      <c r="C53" s="66"/>
      <c r="D53" s="67" t="s">
        <v>18</v>
      </c>
      <c r="E53" s="109"/>
      <c r="F53" s="67"/>
      <c r="G53" s="67"/>
      <c r="H53" s="67"/>
      <c r="I53" s="67"/>
      <c r="J53" s="118"/>
      <c r="K53" s="67"/>
      <c r="L53" s="67"/>
      <c r="M53" s="67"/>
      <c r="N53" s="67"/>
      <c r="O53" s="64">
        <f t="shared" si="0"/>
        <v>0</v>
      </c>
      <c r="P53" s="64">
        <f t="shared" si="1"/>
        <v>0</v>
      </c>
    </row>
    <row r="54" spans="1:18" s="65" customFormat="1" ht="19.5" customHeight="1" thickBot="1">
      <c r="A54" s="212"/>
      <c r="B54" s="215"/>
      <c r="C54" s="68"/>
      <c r="D54" s="69" t="s">
        <v>19</v>
      </c>
      <c r="E54" s="110">
        <v>129.91</v>
      </c>
      <c r="F54" s="69">
        <v>129.91</v>
      </c>
      <c r="G54" s="69"/>
      <c r="H54" s="69"/>
      <c r="I54" s="69"/>
      <c r="J54" s="119"/>
      <c r="K54" s="69"/>
      <c r="L54" s="69"/>
      <c r="M54" s="69"/>
      <c r="N54" s="69"/>
      <c r="O54" s="64">
        <f t="shared" si="0"/>
        <v>0</v>
      </c>
      <c r="P54" s="64">
        <f t="shared" si="1"/>
        <v>0</v>
      </c>
    </row>
    <row r="55" spans="1:18" s="65" customFormat="1" ht="19.5" customHeight="1" thickBot="1">
      <c r="A55" s="213"/>
      <c r="B55" s="216" t="s">
        <v>20</v>
      </c>
      <c r="C55" s="217"/>
      <c r="D55" s="218"/>
      <c r="E55" s="111">
        <f t="shared" ref="E55:P55" si="9">SUM(E50:E54)</f>
        <v>302</v>
      </c>
      <c r="F55" s="70">
        <f t="shared" si="9"/>
        <v>239.81</v>
      </c>
      <c r="G55" s="70">
        <f t="shared" si="9"/>
        <v>62.18</v>
      </c>
      <c r="H55" s="70">
        <f t="shared" si="9"/>
        <v>4550</v>
      </c>
      <c r="I55" s="70">
        <f t="shared" si="9"/>
        <v>4550</v>
      </c>
      <c r="J55" s="120">
        <f t="shared" si="9"/>
        <v>0</v>
      </c>
      <c r="K55" s="70">
        <f t="shared" si="9"/>
        <v>0</v>
      </c>
      <c r="L55" s="70">
        <f t="shared" si="9"/>
        <v>0</v>
      </c>
      <c r="M55" s="70">
        <f t="shared" si="9"/>
        <v>0</v>
      </c>
      <c r="N55" s="70">
        <f t="shared" si="9"/>
        <v>0</v>
      </c>
      <c r="O55" s="70">
        <f t="shared" si="9"/>
        <v>62.18</v>
      </c>
      <c r="P55" s="70">
        <f t="shared" si="9"/>
        <v>4550</v>
      </c>
    </row>
    <row r="56" spans="1:18" s="65" customFormat="1" ht="19.5" customHeight="1">
      <c r="A56" s="224">
        <v>9</v>
      </c>
      <c r="B56" s="221" t="s">
        <v>66</v>
      </c>
      <c r="C56" s="62">
        <f>E61+J61</f>
        <v>227.5</v>
      </c>
      <c r="D56" s="63" t="s">
        <v>15</v>
      </c>
      <c r="E56" s="108">
        <v>31</v>
      </c>
      <c r="F56" s="64">
        <v>8</v>
      </c>
      <c r="G56" s="64">
        <v>23</v>
      </c>
      <c r="H56" s="63">
        <v>400</v>
      </c>
      <c r="I56" s="63">
        <v>400</v>
      </c>
      <c r="J56" s="117"/>
      <c r="K56" s="63"/>
      <c r="L56" s="63"/>
      <c r="M56" s="63"/>
      <c r="N56" s="63"/>
      <c r="O56" s="64">
        <f t="shared" si="0"/>
        <v>23</v>
      </c>
      <c r="P56" s="64">
        <f t="shared" si="1"/>
        <v>400</v>
      </c>
    </row>
    <row r="57" spans="1:18" s="65" customFormat="1" ht="19.5" customHeight="1">
      <c r="A57" s="212"/>
      <c r="B57" s="214"/>
      <c r="C57" s="66"/>
      <c r="D57" s="67" t="s">
        <v>16</v>
      </c>
      <c r="E57" s="109"/>
      <c r="F57" s="67"/>
      <c r="G57" s="67"/>
      <c r="H57" s="67"/>
      <c r="I57" s="67"/>
      <c r="J57" s="118"/>
      <c r="K57" s="67"/>
      <c r="L57" s="67"/>
      <c r="M57" s="67"/>
      <c r="N57" s="67"/>
      <c r="O57" s="64">
        <f t="shared" si="0"/>
        <v>0</v>
      </c>
      <c r="P57" s="64">
        <f t="shared" si="1"/>
        <v>0</v>
      </c>
    </row>
    <row r="58" spans="1:18" s="65" customFormat="1" ht="19.5" customHeight="1">
      <c r="A58" s="212"/>
      <c r="B58" s="214"/>
      <c r="C58" s="66"/>
      <c r="D58" s="67" t="s">
        <v>17</v>
      </c>
      <c r="E58" s="109"/>
      <c r="F58" s="67"/>
      <c r="G58" s="67"/>
      <c r="H58" s="67"/>
      <c r="I58" s="67"/>
      <c r="J58" s="118"/>
      <c r="K58" s="67"/>
      <c r="L58" s="67"/>
      <c r="M58" s="67"/>
      <c r="N58" s="67"/>
      <c r="O58" s="64">
        <f t="shared" si="0"/>
        <v>0</v>
      </c>
      <c r="P58" s="64">
        <f t="shared" si="1"/>
        <v>0</v>
      </c>
    </row>
    <row r="59" spans="1:18" s="65" customFormat="1" ht="19.5" customHeight="1">
      <c r="A59" s="212"/>
      <c r="B59" s="214"/>
      <c r="C59" s="66"/>
      <c r="D59" s="67" t="s">
        <v>18</v>
      </c>
      <c r="E59" s="109">
        <v>15.4</v>
      </c>
      <c r="F59" s="67">
        <v>15.4</v>
      </c>
      <c r="G59" s="67"/>
      <c r="H59" s="67"/>
      <c r="I59" s="67"/>
      <c r="J59" s="118"/>
      <c r="K59" s="67"/>
      <c r="L59" s="67"/>
      <c r="M59" s="67"/>
      <c r="N59" s="67"/>
      <c r="O59" s="64">
        <f t="shared" si="0"/>
        <v>0</v>
      </c>
      <c r="P59" s="64">
        <f t="shared" si="1"/>
        <v>0</v>
      </c>
    </row>
    <row r="60" spans="1:18" s="65" customFormat="1" ht="19.5" customHeight="1" thickBot="1">
      <c r="A60" s="212"/>
      <c r="B60" s="215"/>
      <c r="C60" s="68"/>
      <c r="D60" s="69" t="s">
        <v>19</v>
      </c>
      <c r="E60" s="110">
        <v>103.8</v>
      </c>
      <c r="F60" s="69">
        <v>103.8</v>
      </c>
      <c r="G60" s="69"/>
      <c r="H60" s="69"/>
      <c r="I60" s="69"/>
      <c r="J60" s="119">
        <v>77.3</v>
      </c>
      <c r="K60" s="69">
        <v>77.3</v>
      </c>
      <c r="L60" s="69"/>
      <c r="M60" s="69"/>
      <c r="N60" s="69"/>
      <c r="O60" s="64">
        <f t="shared" si="0"/>
        <v>0</v>
      </c>
      <c r="P60" s="64">
        <f t="shared" si="1"/>
        <v>0</v>
      </c>
    </row>
    <row r="61" spans="1:18" s="65" customFormat="1" ht="19.5" customHeight="1" thickBot="1">
      <c r="A61" s="213"/>
      <c r="B61" s="216" t="s">
        <v>20</v>
      </c>
      <c r="C61" s="217"/>
      <c r="D61" s="218"/>
      <c r="E61" s="111">
        <f t="shared" ref="E61:P61" si="10">SUM(E56:E60)</f>
        <v>150.19999999999999</v>
      </c>
      <c r="F61" s="70">
        <f t="shared" si="10"/>
        <v>127.19999999999999</v>
      </c>
      <c r="G61" s="70">
        <f t="shared" si="10"/>
        <v>23</v>
      </c>
      <c r="H61" s="70">
        <f t="shared" si="10"/>
        <v>400</v>
      </c>
      <c r="I61" s="70">
        <f t="shared" si="10"/>
        <v>400</v>
      </c>
      <c r="J61" s="120">
        <f t="shared" si="10"/>
        <v>77.3</v>
      </c>
      <c r="K61" s="70">
        <f t="shared" si="10"/>
        <v>77.3</v>
      </c>
      <c r="L61" s="70">
        <f t="shared" si="10"/>
        <v>0</v>
      </c>
      <c r="M61" s="70">
        <f t="shared" si="10"/>
        <v>0</v>
      </c>
      <c r="N61" s="70">
        <f t="shared" si="10"/>
        <v>0</v>
      </c>
      <c r="O61" s="70">
        <f t="shared" si="10"/>
        <v>23</v>
      </c>
      <c r="P61" s="70">
        <f t="shared" si="10"/>
        <v>400</v>
      </c>
    </row>
    <row r="62" spans="1:18" s="65" customFormat="1" ht="19.5" customHeight="1">
      <c r="A62" s="198">
        <v>10</v>
      </c>
      <c r="B62" s="200" t="s">
        <v>53</v>
      </c>
      <c r="C62" s="62">
        <f>E67+J67</f>
        <v>366</v>
      </c>
      <c r="D62" s="63" t="s">
        <v>15</v>
      </c>
      <c r="E62" s="108">
        <v>100.8</v>
      </c>
      <c r="F62" s="77"/>
      <c r="G62" s="77">
        <v>100.8</v>
      </c>
      <c r="H62" s="78">
        <v>2000</v>
      </c>
      <c r="I62" s="78">
        <v>2096</v>
      </c>
      <c r="J62" s="117"/>
      <c r="K62" s="63"/>
      <c r="L62" s="63"/>
      <c r="M62" s="63"/>
      <c r="N62" s="63"/>
      <c r="O62" s="64">
        <f t="shared" si="0"/>
        <v>100.8</v>
      </c>
      <c r="P62" s="64">
        <f t="shared" si="1"/>
        <v>2096</v>
      </c>
      <c r="Q62" s="79"/>
    </row>
    <row r="63" spans="1:18" s="65" customFormat="1" ht="19.5" customHeight="1">
      <c r="A63" s="198"/>
      <c r="B63" s="201"/>
      <c r="C63" s="66"/>
      <c r="D63" s="67" t="s">
        <v>16</v>
      </c>
      <c r="E63" s="109"/>
      <c r="F63" s="67"/>
      <c r="G63" s="67"/>
      <c r="H63" s="67"/>
      <c r="I63" s="67"/>
      <c r="J63" s="118"/>
      <c r="K63" s="67"/>
      <c r="L63" s="67"/>
      <c r="M63" s="67"/>
      <c r="N63" s="67"/>
      <c r="O63" s="64">
        <f t="shared" si="0"/>
        <v>0</v>
      </c>
      <c r="P63" s="64">
        <f t="shared" si="1"/>
        <v>0</v>
      </c>
    </row>
    <row r="64" spans="1:18" s="65" customFormat="1" ht="19.5" customHeight="1">
      <c r="A64" s="198"/>
      <c r="B64" s="201"/>
      <c r="C64" s="66"/>
      <c r="D64" s="67" t="s">
        <v>17</v>
      </c>
      <c r="E64" s="109"/>
      <c r="F64" s="67"/>
      <c r="G64" s="67"/>
      <c r="H64" s="67"/>
      <c r="I64" s="67"/>
      <c r="J64" s="118"/>
      <c r="K64" s="67"/>
      <c r="L64" s="67"/>
      <c r="M64" s="67"/>
      <c r="N64" s="67"/>
      <c r="O64" s="64">
        <f t="shared" si="0"/>
        <v>0</v>
      </c>
      <c r="P64" s="64">
        <f t="shared" si="1"/>
        <v>0</v>
      </c>
    </row>
    <row r="65" spans="1:17" s="65" customFormat="1" ht="19.5" customHeight="1">
      <c r="A65" s="198"/>
      <c r="B65" s="201"/>
      <c r="C65" s="66"/>
      <c r="D65" s="67" t="s">
        <v>18</v>
      </c>
      <c r="E65" s="109"/>
      <c r="F65" s="67"/>
      <c r="G65" s="67"/>
      <c r="H65" s="67"/>
      <c r="I65" s="67"/>
      <c r="J65" s="118"/>
      <c r="K65" s="67"/>
      <c r="L65" s="67"/>
      <c r="M65" s="67"/>
      <c r="N65" s="67"/>
      <c r="O65" s="64">
        <f t="shared" si="0"/>
        <v>0</v>
      </c>
      <c r="P65" s="64">
        <f t="shared" si="1"/>
        <v>0</v>
      </c>
    </row>
    <row r="66" spans="1:17" s="65" customFormat="1" ht="19.5" customHeight="1" thickBot="1">
      <c r="A66" s="198"/>
      <c r="B66" s="202"/>
      <c r="C66" s="68"/>
      <c r="D66" s="69" t="s">
        <v>19</v>
      </c>
      <c r="E66" s="110">
        <v>265.2</v>
      </c>
      <c r="F66" s="80">
        <v>214.8</v>
      </c>
      <c r="G66" s="80">
        <v>50.4</v>
      </c>
      <c r="H66" s="69">
        <v>500</v>
      </c>
      <c r="I66" s="69">
        <v>500</v>
      </c>
      <c r="J66" s="119"/>
      <c r="K66" s="69"/>
      <c r="L66" s="69"/>
      <c r="M66" s="69"/>
      <c r="N66" s="69"/>
      <c r="O66" s="64">
        <f t="shared" si="0"/>
        <v>50.4</v>
      </c>
      <c r="P66" s="64">
        <f t="shared" si="1"/>
        <v>500</v>
      </c>
      <c r="Q66" s="79"/>
    </row>
    <row r="67" spans="1:17" s="65" customFormat="1" ht="19.5" customHeight="1" thickBot="1">
      <c r="A67" s="223"/>
      <c r="B67" s="219" t="s">
        <v>20</v>
      </c>
      <c r="C67" s="220"/>
      <c r="D67" s="220"/>
      <c r="E67" s="111">
        <f>SUM(E62:E66)</f>
        <v>366</v>
      </c>
      <c r="F67" s="81">
        <f>SUM(F62:F66)</f>
        <v>214.8</v>
      </c>
      <c r="G67" s="82">
        <f>SUM(G62:G66)</f>
        <v>151.19999999999999</v>
      </c>
      <c r="H67" s="82">
        <f t="shared" ref="H67:P67" si="11">SUM(H62:H66)</f>
        <v>2500</v>
      </c>
      <c r="I67" s="82">
        <f t="shared" si="11"/>
        <v>2596</v>
      </c>
      <c r="J67" s="122">
        <f t="shared" si="11"/>
        <v>0</v>
      </c>
      <c r="K67" s="82">
        <f t="shared" si="11"/>
        <v>0</v>
      </c>
      <c r="L67" s="82">
        <f t="shared" si="11"/>
        <v>0</v>
      </c>
      <c r="M67" s="82">
        <f t="shared" si="11"/>
        <v>0</v>
      </c>
      <c r="N67" s="82">
        <f t="shared" si="11"/>
        <v>0</v>
      </c>
      <c r="O67" s="82">
        <f t="shared" si="11"/>
        <v>151.19999999999999</v>
      </c>
      <c r="P67" s="82">
        <f t="shared" si="11"/>
        <v>2596</v>
      </c>
    </row>
    <row r="68" spans="1:17" s="65" customFormat="1" ht="19.5" customHeight="1">
      <c r="A68" s="224">
        <v>11</v>
      </c>
      <c r="B68" s="221" t="s">
        <v>36</v>
      </c>
      <c r="C68" s="62">
        <f>E73+J73</f>
        <v>89.5</v>
      </c>
      <c r="D68" s="63" t="s">
        <v>15</v>
      </c>
      <c r="E68" s="108">
        <v>36.1</v>
      </c>
      <c r="F68" s="64"/>
      <c r="G68" s="64">
        <v>36.1</v>
      </c>
      <c r="H68" s="63">
        <v>550</v>
      </c>
      <c r="I68" s="63">
        <v>550</v>
      </c>
      <c r="J68" s="117"/>
      <c r="K68" s="63"/>
      <c r="L68" s="63"/>
      <c r="M68" s="63"/>
      <c r="N68" s="63"/>
      <c r="O68" s="64">
        <f t="shared" si="0"/>
        <v>36.1</v>
      </c>
      <c r="P68" s="64">
        <f t="shared" si="1"/>
        <v>550</v>
      </c>
    </row>
    <row r="69" spans="1:17" s="65" customFormat="1" ht="19.5" customHeight="1">
      <c r="A69" s="212"/>
      <c r="B69" s="214"/>
      <c r="C69" s="66"/>
      <c r="D69" s="67" t="s">
        <v>16</v>
      </c>
      <c r="E69" s="109"/>
      <c r="F69" s="67"/>
      <c r="G69" s="67"/>
      <c r="H69" s="67"/>
      <c r="I69" s="67"/>
      <c r="J69" s="118"/>
      <c r="K69" s="67"/>
      <c r="L69" s="67"/>
      <c r="M69" s="67"/>
      <c r="N69" s="67"/>
      <c r="O69" s="64">
        <f t="shared" si="0"/>
        <v>0</v>
      </c>
      <c r="P69" s="64">
        <f t="shared" si="1"/>
        <v>0</v>
      </c>
    </row>
    <row r="70" spans="1:17" s="65" customFormat="1" ht="19.5" customHeight="1">
      <c r="A70" s="212"/>
      <c r="B70" s="214"/>
      <c r="C70" s="66"/>
      <c r="D70" s="67" t="s">
        <v>17</v>
      </c>
      <c r="E70" s="109"/>
      <c r="F70" s="67"/>
      <c r="G70" s="67"/>
      <c r="H70" s="67"/>
      <c r="I70" s="67"/>
      <c r="J70" s="118"/>
      <c r="K70" s="67"/>
      <c r="L70" s="67"/>
      <c r="M70" s="67"/>
      <c r="N70" s="67"/>
      <c r="O70" s="64">
        <f t="shared" si="0"/>
        <v>0</v>
      </c>
      <c r="P70" s="64">
        <f t="shared" si="1"/>
        <v>0</v>
      </c>
    </row>
    <row r="71" spans="1:17" s="65" customFormat="1" ht="19.5" customHeight="1">
      <c r="A71" s="212"/>
      <c r="B71" s="214"/>
      <c r="C71" s="66"/>
      <c r="D71" s="67" t="s">
        <v>18</v>
      </c>
      <c r="E71" s="109"/>
      <c r="F71" s="67"/>
      <c r="G71" s="67"/>
      <c r="H71" s="67"/>
      <c r="I71" s="67"/>
      <c r="J71" s="118"/>
      <c r="K71" s="67"/>
      <c r="L71" s="67"/>
      <c r="M71" s="67"/>
      <c r="N71" s="67"/>
      <c r="O71" s="64">
        <f t="shared" si="0"/>
        <v>0</v>
      </c>
      <c r="P71" s="64">
        <f t="shared" si="1"/>
        <v>0</v>
      </c>
    </row>
    <row r="72" spans="1:17" s="65" customFormat="1" ht="19.5" customHeight="1" thickBot="1">
      <c r="A72" s="212"/>
      <c r="B72" s="215"/>
      <c r="C72" s="68"/>
      <c r="D72" s="69" t="s">
        <v>19</v>
      </c>
      <c r="E72" s="110">
        <v>53.4</v>
      </c>
      <c r="F72" s="69">
        <v>53.4</v>
      </c>
      <c r="G72" s="69"/>
      <c r="H72" s="69"/>
      <c r="I72" s="69"/>
      <c r="J72" s="119"/>
      <c r="K72" s="69"/>
      <c r="L72" s="69"/>
      <c r="M72" s="69"/>
      <c r="N72" s="69"/>
      <c r="O72" s="64">
        <f t="shared" si="0"/>
        <v>0</v>
      </c>
      <c r="P72" s="64">
        <f t="shared" si="1"/>
        <v>0</v>
      </c>
    </row>
    <row r="73" spans="1:17" s="65" customFormat="1" ht="19.5" customHeight="1" thickBot="1">
      <c r="A73" s="213"/>
      <c r="B73" s="216" t="s">
        <v>20</v>
      </c>
      <c r="C73" s="217"/>
      <c r="D73" s="218"/>
      <c r="E73" s="111">
        <f t="shared" ref="E73:P73" si="12">SUM(E68:E72)</f>
        <v>89.5</v>
      </c>
      <c r="F73" s="70">
        <f t="shared" si="12"/>
        <v>53.4</v>
      </c>
      <c r="G73" s="70">
        <f t="shared" si="12"/>
        <v>36.1</v>
      </c>
      <c r="H73" s="70">
        <f t="shared" si="12"/>
        <v>550</v>
      </c>
      <c r="I73" s="70">
        <f t="shared" si="12"/>
        <v>550</v>
      </c>
      <c r="J73" s="120">
        <f t="shared" si="12"/>
        <v>0</v>
      </c>
      <c r="K73" s="70">
        <f t="shared" si="12"/>
        <v>0</v>
      </c>
      <c r="L73" s="70">
        <f t="shared" si="12"/>
        <v>0</v>
      </c>
      <c r="M73" s="70">
        <f t="shared" si="12"/>
        <v>0</v>
      </c>
      <c r="N73" s="70">
        <f t="shared" si="12"/>
        <v>0</v>
      </c>
      <c r="O73" s="70">
        <f t="shared" si="12"/>
        <v>36.1</v>
      </c>
      <c r="P73" s="70">
        <f t="shared" si="12"/>
        <v>550</v>
      </c>
    </row>
    <row r="74" spans="1:17" s="65" customFormat="1" ht="19.5" customHeight="1">
      <c r="A74" s="224">
        <v>12</v>
      </c>
      <c r="B74" s="221" t="s">
        <v>67</v>
      </c>
      <c r="C74" s="62">
        <f>E79+J79</f>
        <v>246.96999999999997</v>
      </c>
      <c r="D74" s="63" t="s">
        <v>15</v>
      </c>
      <c r="E74" s="108">
        <v>110</v>
      </c>
      <c r="F74" s="64">
        <f>E74-G74</f>
        <v>100.1</v>
      </c>
      <c r="G74" s="74">
        <v>9.9</v>
      </c>
      <c r="H74" s="75">
        <v>800</v>
      </c>
      <c r="I74" s="75">
        <v>700</v>
      </c>
      <c r="J74" s="117"/>
      <c r="K74" s="63"/>
      <c r="L74" s="63"/>
      <c r="M74" s="63"/>
      <c r="N74" s="63"/>
      <c r="O74" s="64">
        <f t="shared" ref="O74:O137" si="13">G74+L74</f>
        <v>9.9</v>
      </c>
      <c r="P74" s="64">
        <f t="shared" si="1"/>
        <v>700</v>
      </c>
    </row>
    <row r="75" spans="1:17" s="65" customFormat="1" ht="19.5" customHeight="1">
      <c r="A75" s="212"/>
      <c r="B75" s="214"/>
      <c r="C75" s="66"/>
      <c r="D75" s="67" t="s">
        <v>16</v>
      </c>
      <c r="E75" s="109"/>
      <c r="F75" s="67"/>
      <c r="G75" s="67"/>
      <c r="H75" s="67"/>
      <c r="I75" s="67"/>
      <c r="J75" s="118"/>
      <c r="K75" s="67"/>
      <c r="L75" s="67"/>
      <c r="M75" s="67"/>
      <c r="N75" s="67"/>
      <c r="O75" s="64">
        <f t="shared" si="13"/>
        <v>0</v>
      </c>
      <c r="P75" s="64">
        <f t="shared" ref="P75:P140" si="14">I75+N75</f>
        <v>0</v>
      </c>
    </row>
    <row r="76" spans="1:17" s="65" customFormat="1" ht="19.5" customHeight="1">
      <c r="A76" s="212"/>
      <c r="B76" s="214"/>
      <c r="C76" s="66"/>
      <c r="D76" s="67" t="s">
        <v>17</v>
      </c>
      <c r="E76" s="109"/>
      <c r="F76" s="67"/>
      <c r="G76" s="67"/>
      <c r="H76" s="67"/>
      <c r="I76" s="67"/>
      <c r="J76" s="118"/>
      <c r="K76" s="67"/>
      <c r="L76" s="67"/>
      <c r="M76" s="67"/>
      <c r="N76" s="67"/>
      <c r="O76" s="64">
        <f t="shared" si="13"/>
        <v>0</v>
      </c>
      <c r="P76" s="64">
        <f t="shared" si="14"/>
        <v>0</v>
      </c>
    </row>
    <row r="77" spans="1:17" s="65" customFormat="1" ht="19.5" customHeight="1">
      <c r="A77" s="212"/>
      <c r="B77" s="214"/>
      <c r="C77" s="66"/>
      <c r="D77" s="67" t="s">
        <v>18</v>
      </c>
      <c r="E77" s="109">
        <v>2.58</v>
      </c>
      <c r="F77" s="67">
        <v>2.58</v>
      </c>
      <c r="G77" s="67"/>
      <c r="H77" s="67"/>
      <c r="I77" s="67"/>
      <c r="J77" s="118"/>
      <c r="K77" s="67"/>
      <c r="L77" s="67"/>
      <c r="M77" s="67"/>
      <c r="N77" s="67"/>
      <c r="O77" s="64">
        <f t="shared" si="13"/>
        <v>0</v>
      </c>
      <c r="P77" s="64">
        <f t="shared" si="14"/>
        <v>0</v>
      </c>
    </row>
    <row r="78" spans="1:17" s="65" customFormat="1" ht="19.5" customHeight="1" thickBot="1">
      <c r="A78" s="212"/>
      <c r="B78" s="215"/>
      <c r="C78" s="68"/>
      <c r="D78" s="69" t="s">
        <v>19</v>
      </c>
      <c r="E78" s="110">
        <v>134.38999999999999</v>
      </c>
      <c r="F78" s="69">
        <v>134.38999999999999</v>
      </c>
      <c r="G78" s="69"/>
      <c r="H78" s="69"/>
      <c r="I78" s="69"/>
      <c r="J78" s="119"/>
      <c r="K78" s="69"/>
      <c r="L78" s="69"/>
      <c r="M78" s="69"/>
      <c r="N78" s="69"/>
      <c r="O78" s="64">
        <f t="shared" si="13"/>
        <v>0</v>
      </c>
      <c r="P78" s="64">
        <f t="shared" si="14"/>
        <v>0</v>
      </c>
    </row>
    <row r="79" spans="1:17" s="65" customFormat="1" ht="19.5" customHeight="1" thickBot="1">
      <c r="A79" s="213"/>
      <c r="B79" s="216" t="s">
        <v>20</v>
      </c>
      <c r="C79" s="217"/>
      <c r="D79" s="218"/>
      <c r="E79" s="111">
        <f t="shared" ref="E79:P79" si="15">SUM(E74:E78)</f>
        <v>246.96999999999997</v>
      </c>
      <c r="F79" s="70">
        <f t="shared" si="15"/>
        <v>237.07</v>
      </c>
      <c r="G79" s="70">
        <f t="shared" si="15"/>
        <v>9.9</v>
      </c>
      <c r="H79" s="70">
        <f t="shared" si="15"/>
        <v>800</v>
      </c>
      <c r="I79" s="70">
        <f t="shared" si="15"/>
        <v>700</v>
      </c>
      <c r="J79" s="120">
        <f t="shared" si="15"/>
        <v>0</v>
      </c>
      <c r="K79" s="70">
        <f t="shared" si="15"/>
        <v>0</v>
      </c>
      <c r="L79" s="70">
        <f t="shared" si="15"/>
        <v>0</v>
      </c>
      <c r="M79" s="70">
        <f t="shared" si="15"/>
        <v>0</v>
      </c>
      <c r="N79" s="70">
        <f t="shared" si="15"/>
        <v>0</v>
      </c>
      <c r="O79" s="70">
        <f t="shared" si="15"/>
        <v>9.9</v>
      </c>
      <c r="P79" s="70">
        <f t="shared" si="15"/>
        <v>700</v>
      </c>
    </row>
    <row r="80" spans="1:17" s="65" customFormat="1" ht="19.5" customHeight="1">
      <c r="A80" s="224">
        <v>13</v>
      </c>
      <c r="B80" s="221" t="s">
        <v>68</v>
      </c>
      <c r="C80" s="62">
        <f>E85+J85</f>
        <v>154.26999999999998</v>
      </c>
      <c r="D80" s="63" t="s">
        <v>15</v>
      </c>
      <c r="E80" s="112">
        <v>3.57</v>
      </c>
      <c r="F80" s="72">
        <v>2.19</v>
      </c>
      <c r="G80" s="64">
        <v>1.387</v>
      </c>
      <c r="H80" s="63">
        <v>54.6</v>
      </c>
      <c r="I80" s="63">
        <v>54.6</v>
      </c>
      <c r="J80" s="117"/>
      <c r="K80" s="63"/>
      <c r="L80" s="63"/>
      <c r="M80" s="63"/>
      <c r="N80" s="63"/>
      <c r="O80" s="64">
        <f t="shared" si="13"/>
        <v>1.387</v>
      </c>
      <c r="P80" s="64">
        <f t="shared" si="14"/>
        <v>54.6</v>
      </c>
    </row>
    <row r="81" spans="1:16" s="65" customFormat="1" ht="19.5" customHeight="1">
      <c r="A81" s="212"/>
      <c r="B81" s="214"/>
      <c r="C81" s="66"/>
      <c r="D81" s="67" t="s">
        <v>16</v>
      </c>
      <c r="E81" s="109"/>
      <c r="F81" s="67"/>
      <c r="G81" s="67"/>
      <c r="H81" s="67"/>
      <c r="I81" s="67"/>
      <c r="J81" s="118"/>
      <c r="K81" s="67"/>
      <c r="L81" s="67"/>
      <c r="M81" s="67"/>
      <c r="N81" s="67"/>
      <c r="O81" s="64">
        <f t="shared" si="13"/>
        <v>0</v>
      </c>
      <c r="P81" s="64">
        <f t="shared" si="14"/>
        <v>0</v>
      </c>
    </row>
    <row r="82" spans="1:16" s="65" customFormat="1" ht="19.5" customHeight="1">
      <c r="A82" s="212"/>
      <c r="B82" s="214"/>
      <c r="C82" s="66"/>
      <c r="D82" s="67" t="s">
        <v>17</v>
      </c>
      <c r="E82" s="109"/>
      <c r="F82" s="67"/>
      <c r="G82" s="67"/>
      <c r="H82" s="67"/>
      <c r="I82" s="67"/>
      <c r="J82" s="118"/>
      <c r="K82" s="67"/>
      <c r="L82" s="67"/>
      <c r="M82" s="67"/>
      <c r="N82" s="67"/>
      <c r="O82" s="64">
        <f t="shared" si="13"/>
        <v>0</v>
      </c>
      <c r="P82" s="64">
        <f t="shared" si="14"/>
        <v>0</v>
      </c>
    </row>
    <row r="83" spans="1:16" s="65" customFormat="1" ht="19.5" customHeight="1">
      <c r="A83" s="212"/>
      <c r="B83" s="214"/>
      <c r="C83" s="66"/>
      <c r="D83" s="67" t="s">
        <v>18</v>
      </c>
      <c r="E83" s="109"/>
      <c r="F83" s="67"/>
      <c r="G83" s="67"/>
      <c r="H83" s="67"/>
      <c r="I83" s="67"/>
      <c r="J83" s="118"/>
      <c r="K83" s="67"/>
      <c r="L83" s="67"/>
      <c r="M83" s="67"/>
      <c r="N83" s="67"/>
      <c r="O83" s="64">
        <f t="shared" si="13"/>
        <v>0</v>
      </c>
      <c r="P83" s="64">
        <f t="shared" si="14"/>
        <v>0</v>
      </c>
    </row>
    <row r="84" spans="1:16" s="65" customFormat="1" ht="19.5" customHeight="1" thickBot="1">
      <c r="A84" s="212"/>
      <c r="B84" s="215"/>
      <c r="C84" s="68"/>
      <c r="D84" s="69" t="s">
        <v>19</v>
      </c>
      <c r="E84" s="112">
        <v>150.69999999999999</v>
      </c>
      <c r="F84" s="72">
        <v>150.69999999999999</v>
      </c>
      <c r="G84" s="69"/>
      <c r="H84" s="69"/>
      <c r="I84" s="69"/>
      <c r="J84" s="119"/>
      <c r="K84" s="69"/>
      <c r="L84" s="69"/>
      <c r="M84" s="69"/>
      <c r="N84" s="69"/>
      <c r="O84" s="64">
        <f t="shared" si="13"/>
        <v>0</v>
      </c>
      <c r="P84" s="64">
        <f t="shared" si="14"/>
        <v>0</v>
      </c>
    </row>
    <row r="85" spans="1:16" s="65" customFormat="1" ht="19.5" customHeight="1" thickBot="1">
      <c r="A85" s="213"/>
      <c r="B85" s="216" t="s">
        <v>20</v>
      </c>
      <c r="C85" s="217"/>
      <c r="D85" s="218"/>
      <c r="E85" s="111">
        <f t="shared" ref="E85:P85" si="16">SUM(E80:E84)</f>
        <v>154.26999999999998</v>
      </c>
      <c r="F85" s="70">
        <f t="shared" si="16"/>
        <v>152.88999999999999</v>
      </c>
      <c r="G85" s="70">
        <f t="shared" si="16"/>
        <v>1.387</v>
      </c>
      <c r="H85" s="70">
        <f t="shared" si="16"/>
        <v>54.6</v>
      </c>
      <c r="I85" s="70">
        <f t="shared" si="16"/>
        <v>54.6</v>
      </c>
      <c r="J85" s="120">
        <f t="shared" si="16"/>
        <v>0</v>
      </c>
      <c r="K85" s="70">
        <f t="shared" si="16"/>
        <v>0</v>
      </c>
      <c r="L85" s="70">
        <f t="shared" si="16"/>
        <v>0</v>
      </c>
      <c r="M85" s="70">
        <f t="shared" si="16"/>
        <v>0</v>
      </c>
      <c r="N85" s="70">
        <f t="shared" si="16"/>
        <v>0</v>
      </c>
      <c r="O85" s="70">
        <f t="shared" si="16"/>
        <v>1.387</v>
      </c>
      <c r="P85" s="70">
        <f t="shared" si="16"/>
        <v>54.6</v>
      </c>
    </row>
    <row r="86" spans="1:16" s="65" customFormat="1" ht="19.5" customHeight="1">
      <c r="A86" s="224">
        <v>14</v>
      </c>
      <c r="B86" s="221" t="s">
        <v>69</v>
      </c>
      <c r="C86" s="62">
        <f>E91+J91</f>
        <v>112.01</v>
      </c>
      <c r="D86" s="63" t="s">
        <v>15</v>
      </c>
      <c r="E86" s="108">
        <v>56.22</v>
      </c>
      <c r="F86" s="64">
        <f>E86-G86</f>
        <v>48.04</v>
      </c>
      <c r="G86" s="64">
        <v>8.18</v>
      </c>
      <c r="H86" s="63">
        <v>790.8</v>
      </c>
      <c r="I86" s="63">
        <v>163.6</v>
      </c>
      <c r="J86" s="117"/>
      <c r="K86" s="63"/>
      <c r="L86" s="63"/>
      <c r="M86" s="63"/>
      <c r="N86" s="63"/>
      <c r="O86" s="64">
        <f t="shared" si="13"/>
        <v>8.18</v>
      </c>
      <c r="P86" s="64">
        <f t="shared" si="14"/>
        <v>163.6</v>
      </c>
    </row>
    <row r="87" spans="1:16" s="65" customFormat="1" ht="19.5" customHeight="1">
      <c r="A87" s="212"/>
      <c r="B87" s="214"/>
      <c r="C87" s="66"/>
      <c r="D87" s="67" t="s">
        <v>16</v>
      </c>
      <c r="E87" s="109">
        <v>8.1199999999999992</v>
      </c>
      <c r="F87" s="67">
        <f>E87-G87</f>
        <v>5.9999999999999991</v>
      </c>
      <c r="G87" s="67">
        <v>2.12</v>
      </c>
      <c r="H87" s="67">
        <v>219.2</v>
      </c>
      <c r="I87" s="67">
        <v>57.2</v>
      </c>
      <c r="J87" s="118"/>
      <c r="K87" s="67"/>
      <c r="L87" s="67"/>
      <c r="M87" s="67"/>
      <c r="N87" s="67"/>
      <c r="O87" s="64">
        <f t="shared" si="13"/>
        <v>2.12</v>
      </c>
      <c r="P87" s="64">
        <f t="shared" si="14"/>
        <v>57.2</v>
      </c>
    </row>
    <row r="88" spans="1:16" s="65" customFormat="1" ht="19.5" customHeight="1">
      <c r="A88" s="212"/>
      <c r="B88" s="214"/>
      <c r="C88" s="66"/>
      <c r="D88" s="67" t="s">
        <v>17</v>
      </c>
      <c r="E88" s="109"/>
      <c r="F88" s="67"/>
      <c r="G88" s="67"/>
      <c r="H88" s="67"/>
      <c r="I88" s="67"/>
      <c r="J88" s="118"/>
      <c r="K88" s="67"/>
      <c r="L88" s="67"/>
      <c r="M88" s="67"/>
      <c r="N88" s="67"/>
      <c r="O88" s="64">
        <f t="shared" si="13"/>
        <v>0</v>
      </c>
      <c r="P88" s="64">
        <f t="shared" si="14"/>
        <v>0</v>
      </c>
    </row>
    <row r="89" spans="1:16" s="65" customFormat="1" ht="19.5" customHeight="1">
      <c r="A89" s="212"/>
      <c r="B89" s="214"/>
      <c r="C89" s="66"/>
      <c r="D89" s="67" t="s">
        <v>18</v>
      </c>
      <c r="E89" s="109"/>
      <c r="F89" s="67"/>
      <c r="G89" s="67"/>
      <c r="H89" s="67"/>
      <c r="I89" s="67"/>
      <c r="J89" s="118"/>
      <c r="K89" s="67"/>
      <c r="L89" s="67"/>
      <c r="M89" s="67"/>
      <c r="N89" s="67"/>
      <c r="O89" s="64">
        <f t="shared" si="13"/>
        <v>0</v>
      </c>
      <c r="P89" s="64">
        <f t="shared" si="14"/>
        <v>0</v>
      </c>
    </row>
    <row r="90" spans="1:16" s="65" customFormat="1" ht="19.5" customHeight="1" thickBot="1">
      <c r="A90" s="212"/>
      <c r="B90" s="215"/>
      <c r="C90" s="68"/>
      <c r="D90" s="69" t="s">
        <v>19</v>
      </c>
      <c r="E90" s="110">
        <v>47.67</v>
      </c>
      <c r="F90" s="69">
        <v>47.67</v>
      </c>
      <c r="G90" s="69"/>
      <c r="H90" s="69"/>
      <c r="I90" s="69"/>
      <c r="J90" s="119"/>
      <c r="K90" s="69"/>
      <c r="L90" s="69"/>
      <c r="M90" s="69"/>
      <c r="N90" s="69"/>
      <c r="O90" s="64">
        <f t="shared" si="13"/>
        <v>0</v>
      </c>
      <c r="P90" s="64">
        <f t="shared" si="14"/>
        <v>0</v>
      </c>
    </row>
    <row r="91" spans="1:16" s="65" customFormat="1" ht="19.5" customHeight="1" thickBot="1">
      <c r="A91" s="213"/>
      <c r="B91" s="216" t="s">
        <v>20</v>
      </c>
      <c r="C91" s="217"/>
      <c r="D91" s="218"/>
      <c r="E91" s="111">
        <f t="shared" ref="E91:P91" si="17">SUM(E86:E90)</f>
        <v>112.01</v>
      </c>
      <c r="F91" s="70">
        <f t="shared" si="17"/>
        <v>101.71000000000001</v>
      </c>
      <c r="G91" s="70">
        <f t="shared" si="17"/>
        <v>10.3</v>
      </c>
      <c r="H91" s="70">
        <f t="shared" si="17"/>
        <v>1010</v>
      </c>
      <c r="I91" s="70">
        <f t="shared" si="17"/>
        <v>220.8</v>
      </c>
      <c r="J91" s="120">
        <f t="shared" si="17"/>
        <v>0</v>
      </c>
      <c r="K91" s="70">
        <f t="shared" si="17"/>
        <v>0</v>
      </c>
      <c r="L91" s="70">
        <f t="shared" si="17"/>
        <v>0</v>
      </c>
      <c r="M91" s="70">
        <f t="shared" si="17"/>
        <v>0</v>
      </c>
      <c r="N91" s="70">
        <f t="shared" si="17"/>
        <v>0</v>
      </c>
      <c r="O91" s="70">
        <f t="shared" si="17"/>
        <v>10.3</v>
      </c>
      <c r="P91" s="70">
        <f t="shared" si="17"/>
        <v>220.8</v>
      </c>
    </row>
    <row r="92" spans="1:16" s="65" customFormat="1" ht="19.5" customHeight="1">
      <c r="A92" s="224">
        <v>15</v>
      </c>
      <c r="B92" s="221" t="s">
        <v>70</v>
      </c>
      <c r="C92" s="62">
        <f>E97+J97</f>
        <v>133.85999999999999</v>
      </c>
      <c r="D92" s="63" t="s">
        <v>15</v>
      </c>
      <c r="E92" s="108">
        <v>17.5</v>
      </c>
      <c r="F92" s="64">
        <v>17.5</v>
      </c>
      <c r="G92" s="64"/>
      <c r="H92" s="63"/>
      <c r="I92" s="63"/>
      <c r="J92" s="117"/>
      <c r="K92" s="63"/>
      <c r="L92" s="63"/>
      <c r="M92" s="63"/>
      <c r="N92" s="63"/>
      <c r="O92" s="64">
        <f t="shared" si="13"/>
        <v>0</v>
      </c>
      <c r="P92" s="64">
        <f t="shared" si="14"/>
        <v>0</v>
      </c>
    </row>
    <row r="93" spans="1:16" s="65" customFormat="1" ht="19.5" customHeight="1">
      <c r="A93" s="212"/>
      <c r="B93" s="214"/>
      <c r="C93" s="66"/>
      <c r="D93" s="67" t="s">
        <v>16</v>
      </c>
      <c r="E93" s="109"/>
      <c r="F93" s="67"/>
      <c r="G93" s="67"/>
      <c r="H93" s="67"/>
      <c r="I93" s="67"/>
      <c r="J93" s="118"/>
      <c r="K93" s="67"/>
      <c r="L93" s="67"/>
      <c r="M93" s="67"/>
      <c r="N93" s="67"/>
      <c r="O93" s="64">
        <f t="shared" si="13"/>
        <v>0</v>
      </c>
      <c r="P93" s="64">
        <f t="shared" si="14"/>
        <v>0</v>
      </c>
    </row>
    <row r="94" spans="1:16" s="65" customFormat="1" ht="19.5" customHeight="1">
      <c r="A94" s="212"/>
      <c r="B94" s="214"/>
      <c r="C94" s="66"/>
      <c r="D94" s="67" t="s">
        <v>17</v>
      </c>
      <c r="E94" s="109"/>
      <c r="F94" s="67"/>
      <c r="G94" s="67"/>
      <c r="H94" s="67"/>
      <c r="I94" s="67"/>
      <c r="J94" s="118"/>
      <c r="K94" s="67"/>
      <c r="L94" s="67"/>
      <c r="M94" s="67"/>
      <c r="N94" s="67"/>
      <c r="O94" s="64">
        <f t="shared" si="13"/>
        <v>0</v>
      </c>
      <c r="P94" s="64">
        <f t="shared" si="14"/>
        <v>0</v>
      </c>
    </row>
    <row r="95" spans="1:16" s="65" customFormat="1" ht="19.5" customHeight="1">
      <c r="A95" s="212"/>
      <c r="B95" s="214"/>
      <c r="C95" s="66"/>
      <c r="D95" s="67" t="s">
        <v>18</v>
      </c>
      <c r="E95" s="109"/>
      <c r="F95" s="67"/>
      <c r="G95" s="67"/>
      <c r="H95" s="67"/>
      <c r="I95" s="67"/>
      <c r="J95" s="118"/>
      <c r="K95" s="67"/>
      <c r="L95" s="67"/>
      <c r="M95" s="67"/>
      <c r="N95" s="67"/>
      <c r="O95" s="64">
        <f t="shared" si="13"/>
        <v>0</v>
      </c>
      <c r="P95" s="64">
        <f t="shared" si="14"/>
        <v>0</v>
      </c>
    </row>
    <row r="96" spans="1:16" s="65" customFormat="1" ht="19.5" customHeight="1" thickBot="1">
      <c r="A96" s="212"/>
      <c r="B96" s="215"/>
      <c r="C96" s="68"/>
      <c r="D96" s="69" t="s">
        <v>19</v>
      </c>
      <c r="E96" s="110">
        <v>63.26</v>
      </c>
      <c r="F96" s="69">
        <v>63.26</v>
      </c>
      <c r="G96" s="69"/>
      <c r="H96" s="69"/>
      <c r="I96" s="69"/>
      <c r="J96" s="119">
        <v>53.1</v>
      </c>
      <c r="K96" s="69">
        <v>53.1</v>
      </c>
      <c r="L96" s="69"/>
      <c r="M96" s="69"/>
      <c r="N96" s="69"/>
      <c r="O96" s="64">
        <f t="shared" si="13"/>
        <v>0</v>
      </c>
      <c r="P96" s="64">
        <f t="shared" si="14"/>
        <v>0</v>
      </c>
    </row>
    <row r="97" spans="1:18" s="65" customFormat="1" ht="19.5" customHeight="1" thickBot="1">
      <c r="A97" s="213"/>
      <c r="B97" s="216" t="s">
        <v>20</v>
      </c>
      <c r="C97" s="217"/>
      <c r="D97" s="218"/>
      <c r="E97" s="111">
        <f t="shared" ref="E97:P97" si="18">SUM(E92:E96)</f>
        <v>80.759999999999991</v>
      </c>
      <c r="F97" s="70">
        <f t="shared" si="18"/>
        <v>80.759999999999991</v>
      </c>
      <c r="G97" s="70">
        <f t="shared" si="18"/>
        <v>0</v>
      </c>
      <c r="H97" s="70">
        <f t="shared" si="18"/>
        <v>0</v>
      </c>
      <c r="I97" s="70">
        <f t="shared" si="18"/>
        <v>0</v>
      </c>
      <c r="J97" s="120">
        <f t="shared" si="18"/>
        <v>53.1</v>
      </c>
      <c r="K97" s="70">
        <f t="shared" si="18"/>
        <v>53.1</v>
      </c>
      <c r="L97" s="70">
        <f t="shared" si="18"/>
        <v>0</v>
      </c>
      <c r="M97" s="70">
        <f t="shared" si="18"/>
        <v>0</v>
      </c>
      <c r="N97" s="70">
        <f t="shared" si="18"/>
        <v>0</v>
      </c>
      <c r="O97" s="70">
        <f t="shared" si="18"/>
        <v>0</v>
      </c>
      <c r="P97" s="70">
        <f t="shared" si="18"/>
        <v>0</v>
      </c>
    </row>
    <row r="98" spans="1:18" s="65" customFormat="1" ht="19.5" customHeight="1">
      <c r="A98" s="198">
        <v>16</v>
      </c>
      <c r="B98" s="200" t="s">
        <v>71</v>
      </c>
      <c r="C98" s="62">
        <f>E103+J103</f>
        <v>330.57</v>
      </c>
      <c r="D98" s="63" t="s">
        <v>15</v>
      </c>
      <c r="E98" s="108">
        <v>110</v>
      </c>
      <c r="F98" s="63">
        <f>E98-G98</f>
        <v>27.599999999999994</v>
      </c>
      <c r="G98" s="63">
        <v>82.4</v>
      </c>
      <c r="H98" s="63">
        <v>660.8</v>
      </c>
      <c r="I98" s="63">
        <v>660.8</v>
      </c>
      <c r="J98" s="117">
        <v>3.72</v>
      </c>
      <c r="K98" s="63">
        <v>3.72</v>
      </c>
      <c r="L98" s="63"/>
      <c r="M98" s="63"/>
      <c r="N98" s="63"/>
      <c r="O98" s="64">
        <f t="shared" si="13"/>
        <v>82.4</v>
      </c>
      <c r="P98" s="64">
        <f t="shared" si="14"/>
        <v>660.8</v>
      </c>
    </row>
    <row r="99" spans="1:18" s="65" customFormat="1" ht="19.5" customHeight="1">
      <c r="A99" s="198"/>
      <c r="B99" s="201"/>
      <c r="C99" s="66"/>
      <c r="D99" s="67" t="s">
        <v>16</v>
      </c>
      <c r="E99" s="109"/>
      <c r="F99" s="67"/>
      <c r="G99" s="67"/>
      <c r="H99" s="67"/>
      <c r="I99" s="67"/>
      <c r="J99" s="118"/>
      <c r="K99" s="67"/>
      <c r="L99" s="67"/>
      <c r="M99" s="67"/>
      <c r="N99" s="67"/>
      <c r="O99" s="64">
        <f t="shared" si="13"/>
        <v>0</v>
      </c>
      <c r="P99" s="64">
        <f t="shared" si="14"/>
        <v>0</v>
      </c>
    </row>
    <row r="100" spans="1:18" s="65" customFormat="1" ht="19.5" customHeight="1">
      <c r="A100" s="198"/>
      <c r="B100" s="201"/>
      <c r="C100" s="66"/>
      <c r="D100" s="67" t="s">
        <v>17</v>
      </c>
      <c r="E100" s="109"/>
      <c r="F100" s="67"/>
      <c r="G100" s="67"/>
      <c r="H100" s="67"/>
      <c r="I100" s="67"/>
      <c r="J100" s="118"/>
      <c r="K100" s="67"/>
      <c r="L100" s="67"/>
      <c r="M100" s="67"/>
      <c r="N100" s="67"/>
      <c r="O100" s="64">
        <f t="shared" si="13"/>
        <v>0</v>
      </c>
      <c r="P100" s="64">
        <f t="shared" si="14"/>
        <v>0</v>
      </c>
    </row>
    <row r="101" spans="1:18" s="65" customFormat="1" ht="19.5" customHeight="1">
      <c r="A101" s="198"/>
      <c r="B101" s="201"/>
      <c r="C101" s="66"/>
      <c r="D101" s="67" t="s">
        <v>18</v>
      </c>
      <c r="E101" s="109"/>
      <c r="F101" s="67"/>
      <c r="G101" s="67"/>
      <c r="H101" s="67"/>
      <c r="I101" s="67"/>
      <c r="J101" s="118"/>
      <c r="K101" s="67"/>
      <c r="L101" s="67"/>
      <c r="M101" s="67"/>
      <c r="N101" s="67"/>
      <c r="O101" s="64">
        <f t="shared" si="13"/>
        <v>0</v>
      </c>
      <c r="P101" s="64">
        <f t="shared" si="14"/>
        <v>0</v>
      </c>
    </row>
    <row r="102" spans="1:18" s="65" customFormat="1" ht="19.5" customHeight="1" thickBot="1">
      <c r="A102" s="198"/>
      <c r="B102" s="202"/>
      <c r="C102" s="68"/>
      <c r="D102" s="69" t="s">
        <v>19</v>
      </c>
      <c r="E102" s="110">
        <v>143.5</v>
      </c>
      <c r="F102" s="69">
        <v>89.6</v>
      </c>
      <c r="G102" s="69">
        <v>53.9</v>
      </c>
      <c r="H102" s="69">
        <v>175.2</v>
      </c>
      <c r="I102" s="69">
        <v>175.2</v>
      </c>
      <c r="J102" s="119">
        <v>73.349999999999994</v>
      </c>
      <c r="K102" s="69">
        <v>73.349999999999994</v>
      </c>
      <c r="L102" s="69"/>
      <c r="M102" s="69"/>
      <c r="N102" s="69"/>
      <c r="O102" s="64">
        <f t="shared" si="13"/>
        <v>53.9</v>
      </c>
      <c r="P102" s="64">
        <f t="shared" si="14"/>
        <v>175.2</v>
      </c>
    </row>
    <row r="103" spans="1:18" s="65" customFormat="1" ht="19.5" customHeight="1" thickBot="1">
      <c r="A103" s="223"/>
      <c r="B103" s="219" t="s">
        <v>20</v>
      </c>
      <c r="C103" s="220"/>
      <c r="D103" s="220"/>
      <c r="E103" s="111">
        <f t="shared" ref="E103:P103" si="19">SUM(E98:E102)</f>
        <v>253.5</v>
      </c>
      <c r="F103" s="70">
        <f t="shared" si="19"/>
        <v>117.19999999999999</v>
      </c>
      <c r="G103" s="70">
        <f t="shared" si="19"/>
        <v>136.30000000000001</v>
      </c>
      <c r="H103" s="70">
        <f t="shared" si="19"/>
        <v>836</v>
      </c>
      <c r="I103" s="70">
        <f t="shared" si="19"/>
        <v>836</v>
      </c>
      <c r="J103" s="120">
        <f t="shared" si="19"/>
        <v>77.069999999999993</v>
      </c>
      <c r="K103" s="70">
        <f t="shared" si="19"/>
        <v>77.069999999999993</v>
      </c>
      <c r="L103" s="70">
        <f t="shared" si="19"/>
        <v>0</v>
      </c>
      <c r="M103" s="70">
        <f t="shared" si="19"/>
        <v>0</v>
      </c>
      <c r="N103" s="70">
        <f t="shared" si="19"/>
        <v>0</v>
      </c>
      <c r="O103" s="70">
        <f t="shared" si="19"/>
        <v>136.30000000000001</v>
      </c>
      <c r="P103" s="70">
        <f t="shared" si="19"/>
        <v>836</v>
      </c>
    </row>
    <row r="104" spans="1:18" s="65" customFormat="1" ht="19.5" customHeight="1">
      <c r="A104" s="213">
        <v>17</v>
      </c>
      <c r="B104" s="201" t="s">
        <v>72</v>
      </c>
      <c r="C104" s="62">
        <f>E109+J109</f>
        <v>1306.8800000000001</v>
      </c>
      <c r="D104" s="67" t="s">
        <v>15</v>
      </c>
      <c r="E104" s="109">
        <v>311.68</v>
      </c>
      <c r="F104" s="72">
        <v>264.8</v>
      </c>
      <c r="G104" s="72">
        <v>46.8</v>
      </c>
      <c r="H104" s="72">
        <v>3500</v>
      </c>
      <c r="I104" s="72">
        <v>1145</v>
      </c>
      <c r="J104" s="118">
        <v>452.6</v>
      </c>
      <c r="K104" s="67">
        <v>439.5</v>
      </c>
      <c r="L104" s="88">
        <v>13.14</v>
      </c>
      <c r="M104" s="88">
        <v>80.7</v>
      </c>
      <c r="N104" s="67"/>
      <c r="O104" s="64">
        <f t="shared" si="13"/>
        <v>59.94</v>
      </c>
      <c r="P104" s="64">
        <f t="shared" si="14"/>
        <v>1145</v>
      </c>
      <c r="Q104" s="73"/>
      <c r="R104" s="73"/>
    </row>
    <row r="105" spans="1:18" s="65" customFormat="1" ht="19.5" customHeight="1">
      <c r="A105" s="223"/>
      <c r="B105" s="201"/>
      <c r="C105" s="66"/>
      <c r="D105" s="67" t="s">
        <v>16</v>
      </c>
      <c r="E105" s="109"/>
      <c r="F105" s="67"/>
      <c r="G105" s="67"/>
      <c r="H105" s="67"/>
      <c r="I105" s="67"/>
      <c r="J105" s="118"/>
      <c r="K105" s="67"/>
      <c r="L105" s="67"/>
      <c r="M105" s="67"/>
      <c r="N105" s="67"/>
      <c r="O105" s="64">
        <f t="shared" si="13"/>
        <v>0</v>
      </c>
      <c r="P105" s="64">
        <f t="shared" si="14"/>
        <v>0</v>
      </c>
    </row>
    <row r="106" spans="1:18" s="65" customFormat="1" ht="19.5" customHeight="1">
      <c r="A106" s="223"/>
      <c r="B106" s="201"/>
      <c r="C106" s="66"/>
      <c r="D106" s="67" t="s">
        <v>17</v>
      </c>
      <c r="E106" s="109"/>
      <c r="F106" s="67"/>
      <c r="G106" s="67"/>
      <c r="H106" s="67"/>
      <c r="I106" s="67"/>
      <c r="J106" s="118"/>
      <c r="K106" s="67"/>
      <c r="L106" s="67"/>
      <c r="M106" s="67"/>
      <c r="N106" s="67"/>
      <c r="O106" s="64">
        <f t="shared" si="13"/>
        <v>0</v>
      </c>
      <c r="P106" s="64">
        <f t="shared" si="14"/>
        <v>0</v>
      </c>
    </row>
    <row r="107" spans="1:18" s="65" customFormat="1" ht="19.5" customHeight="1">
      <c r="A107" s="223"/>
      <c r="B107" s="201"/>
      <c r="C107" s="66"/>
      <c r="D107" s="67" t="s">
        <v>18</v>
      </c>
      <c r="E107" s="109"/>
      <c r="F107" s="67"/>
      <c r="G107" s="67"/>
      <c r="H107" s="67"/>
      <c r="I107" s="67"/>
      <c r="J107" s="118"/>
      <c r="K107" s="67"/>
      <c r="L107" s="67"/>
      <c r="M107" s="67"/>
      <c r="N107" s="67"/>
      <c r="O107" s="64">
        <f t="shared" si="13"/>
        <v>0</v>
      </c>
      <c r="P107" s="64">
        <f t="shared" si="14"/>
        <v>0</v>
      </c>
    </row>
    <row r="108" spans="1:18" s="65" customFormat="1" ht="19.5" customHeight="1" thickBot="1">
      <c r="A108" s="223"/>
      <c r="B108" s="202"/>
      <c r="C108" s="66"/>
      <c r="D108" s="69" t="s">
        <v>19</v>
      </c>
      <c r="E108" s="110">
        <v>347.2</v>
      </c>
      <c r="F108" s="69">
        <v>347.2</v>
      </c>
      <c r="G108" s="67"/>
      <c r="H108" s="67"/>
      <c r="I108" s="67"/>
      <c r="J108" s="119">
        <v>195.4</v>
      </c>
      <c r="K108" s="69">
        <v>195.4</v>
      </c>
      <c r="L108" s="69"/>
      <c r="M108" s="69"/>
      <c r="N108" s="69"/>
      <c r="O108" s="64">
        <f t="shared" si="13"/>
        <v>0</v>
      </c>
      <c r="P108" s="64">
        <f t="shared" si="14"/>
        <v>0</v>
      </c>
    </row>
    <row r="109" spans="1:18" s="65" customFormat="1" ht="19.5" customHeight="1" thickBot="1">
      <c r="A109" s="223"/>
      <c r="B109" s="219" t="s">
        <v>20</v>
      </c>
      <c r="C109" s="220"/>
      <c r="D109" s="220"/>
      <c r="E109" s="111">
        <f t="shared" ref="E109:P109" si="20">SUM(E104:E108)</f>
        <v>658.88</v>
      </c>
      <c r="F109" s="70">
        <f t="shared" si="20"/>
        <v>612</v>
      </c>
      <c r="G109" s="70">
        <f t="shared" si="20"/>
        <v>46.8</v>
      </c>
      <c r="H109" s="70">
        <f t="shared" si="20"/>
        <v>3500</v>
      </c>
      <c r="I109" s="70">
        <f t="shared" si="20"/>
        <v>1145</v>
      </c>
      <c r="J109" s="70">
        <f t="shared" si="20"/>
        <v>648</v>
      </c>
      <c r="K109" s="70">
        <f t="shared" si="20"/>
        <v>634.9</v>
      </c>
      <c r="L109" s="70">
        <f t="shared" si="20"/>
        <v>13.14</v>
      </c>
      <c r="M109" s="70">
        <f t="shared" si="20"/>
        <v>80.7</v>
      </c>
      <c r="N109" s="70">
        <f t="shared" si="20"/>
        <v>0</v>
      </c>
      <c r="O109" s="70">
        <f t="shared" si="20"/>
        <v>59.94</v>
      </c>
      <c r="P109" s="70">
        <f t="shared" si="20"/>
        <v>1145</v>
      </c>
    </row>
    <row r="110" spans="1:18" s="65" customFormat="1" ht="19.5" customHeight="1">
      <c r="A110" s="224">
        <v>18</v>
      </c>
      <c r="B110" s="214" t="s">
        <v>73</v>
      </c>
      <c r="C110" s="66">
        <f>E115+J115</f>
        <v>163.76</v>
      </c>
      <c r="D110" s="63" t="s">
        <v>15</v>
      </c>
      <c r="E110" s="108">
        <v>22.4</v>
      </c>
      <c r="F110" s="64">
        <v>11.35</v>
      </c>
      <c r="G110" s="64">
        <v>11.05</v>
      </c>
      <c r="H110" s="63">
        <v>162.6</v>
      </c>
      <c r="I110" s="63">
        <v>162.6</v>
      </c>
      <c r="J110" s="117"/>
      <c r="K110" s="63"/>
      <c r="L110" s="63"/>
      <c r="M110" s="63"/>
      <c r="N110" s="63"/>
      <c r="O110" s="64">
        <f t="shared" si="13"/>
        <v>11.05</v>
      </c>
      <c r="P110" s="64">
        <f t="shared" si="14"/>
        <v>162.6</v>
      </c>
      <c r="R110" s="73"/>
    </row>
    <row r="111" spans="1:18" s="65" customFormat="1" ht="19.5" customHeight="1">
      <c r="A111" s="212"/>
      <c r="B111" s="214"/>
      <c r="C111" s="66"/>
      <c r="D111" s="67" t="s">
        <v>16</v>
      </c>
      <c r="E111" s="109"/>
      <c r="F111" s="67"/>
      <c r="G111" s="67"/>
      <c r="H111" s="67"/>
      <c r="I111" s="67"/>
      <c r="J111" s="118"/>
      <c r="K111" s="67"/>
      <c r="L111" s="67"/>
      <c r="M111" s="67"/>
      <c r="N111" s="67"/>
      <c r="O111" s="64">
        <f t="shared" si="13"/>
        <v>0</v>
      </c>
      <c r="P111" s="64">
        <f t="shared" si="14"/>
        <v>0</v>
      </c>
    </row>
    <row r="112" spans="1:18" s="65" customFormat="1" ht="19.5" customHeight="1">
      <c r="A112" s="212"/>
      <c r="B112" s="214"/>
      <c r="C112" s="66"/>
      <c r="D112" s="67" t="s">
        <v>17</v>
      </c>
      <c r="E112" s="109"/>
      <c r="F112" s="67"/>
      <c r="G112" s="67"/>
      <c r="H112" s="67"/>
      <c r="I112" s="67"/>
      <c r="J112" s="118"/>
      <c r="K112" s="67"/>
      <c r="L112" s="67"/>
      <c r="M112" s="67"/>
      <c r="N112" s="67"/>
      <c r="O112" s="64">
        <f t="shared" si="13"/>
        <v>0</v>
      </c>
      <c r="P112" s="64">
        <f t="shared" si="14"/>
        <v>0</v>
      </c>
    </row>
    <row r="113" spans="1:16" s="65" customFormat="1" ht="19.5" customHeight="1">
      <c r="A113" s="212"/>
      <c r="B113" s="214"/>
      <c r="C113" s="66"/>
      <c r="D113" s="67" t="s">
        <v>18</v>
      </c>
      <c r="E113" s="109"/>
      <c r="F113" s="67"/>
      <c r="G113" s="67"/>
      <c r="H113" s="67"/>
      <c r="I113" s="67"/>
      <c r="J113" s="118"/>
      <c r="K113" s="67"/>
      <c r="L113" s="67"/>
      <c r="M113" s="67"/>
      <c r="N113" s="67"/>
      <c r="O113" s="64">
        <f t="shared" si="13"/>
        <v>0</v>
      </c>
      <c r="P113" s="64">
        <f t="shared" si="14"/>
        <v>0</v>
      </c>
    </row>
    <row r="114" spans="1:16" s="65" customFormat="1" ht="19.5" customHeight="1" thickBot="1">
      <c r="A114" s="212"/>
      <c r="B114" s="215"/>
      <c r="C114" s="68"/>
      <c r="D114" s="69" t="s">
        <v>19</v>
      </c>
      <c r="E114" s="110">
        <v>121.82</v>
      </c>
      <c r="F114" s="69">
        <v>121.82</v>
      </c>
      <c r="G114" s="69"/>
      <c r="H114" s="69"/>
      <c r="I114" s="69"/>
      <c r="J114" s="119">
        <v>19.54</v>
      </c>
      <c r="K114" s="69">
        <v>19.54</v>
      </c>
      <c r="L114" s="69"/>
      <c r="M114" s="69"/>
      <c r="N114" s="69"/>
      <c r="O114" s="64">
        <f t="shared" si="13"/>
        <v>0</v>
      </c>
      <c r="P114" s="64">
        <f t="shared" si="14"/>
        <v>0</v>
      </c>
    </row>
    <row r="115" spans="1:16" s="65" customFormat="1" ht="19.5" customHeight="1" thickBot="1">
      <c r="A115" s="213"/>
      <c r="B115" s="216" t="s">
        <v>20</v>
      </c>
      <c r="C115" s="217"/>
      <c r="D115" s="218"/>
      <c r="E115" s="111">
        <f t="shared" ref="E115:P115" si="21">SUM(E110:E114)</f>
        <v>144.22</v>
      </c>
      <c r="F115" s="70">
        <f t="shared" si="21"/>
        <v>133.16999999999999</v>
      </c>
      <c r="G115" s="70">
        <f t="shared" si="21"/>
        <v>11.05</v>
      </c>
      <c r="H115" s="70">
        <f t="shared" si="21"/>
        <v>162.6</v>
      </c>
      <c r="I115" s="70">
        <f t="shared" si="21"/>
        <v>162.6</v>
      </c>
      <c r="J115" s="120">
        <f t="shared" si="21"/>
        <v>19.54</v>
      </c>
      <c r="K115" s="70">
        <f t="shared" si="21"/>
        <v>19.54</v>
      </c>
      <c r="L115" s="70">
        <f t="shared" si="21"/>
        <v>0</v>
      </c>
      <c r="M115" s="70">
        <f t="shared" si="21"/>
        <v>0</v>
      </c>
      <c r="N115" s="70">
        <f t="shared" si="21"/>
        <v>0</v>
      </c>
      <c r="O115" s="70">
        <f t="shared" si="21"/>
        <v>11.05</v>
      </c>
      <c r="P115" s="70">
        <f t="shared" si="21"/>
        <v>162.6</v>
      </c>
    </row>
    <row r="116" spans="1:16" s="65" customFormat="1" ht="19.5" customHeight="1">
      <c r="A116" s="198">
        <v>19</v>
      </c>
      <c r="B116" s="200" t="s">
        <v>74</v>
      </c>
      <c r="C116" s="62">
        <f>E121+J121</f>
        <v>517.06000000000006</v>
      </c>
      <c r="D116" s="63" t="s">
        <v>15</v>
      </c>
      <c r="E116" s="112">
        <v>73.010000000000005</v>
      </c>
      <c r="F116" s="72">
        <v>73.010000000000005</v>
      </c>
      <c r="G116" s="77"/>
      <c r="H116" s="63"/>
      <c r="I116" s="63"/>
      <c r="J116" s="124">
        <v>26.7</v>
      </c>
      <c r="K116" s="63">
        <v>26.7</v>
      </c>
      <c r="L116" s="63"/>
      <c r="M116" s="63"/>
      <c r="N116" s="63"/>
      <c r="O116" s="64">
        <f t="shared" si="13"/>
        <v>0</v>
      </c>
      <c r="P116" s="64">
        <f t="shared" si="14"/>
        <v>0</v>
      </c>
    </row>
    <row r="117" spans="1:16" s="65" customFormat="1" ht="19.5" customHeight="1">
      <c r="A117" s="198"/>
      <c r="B117" s="201"/>
      <c r="C117" s="66"/>
      <c r="D117" s="67" t="s">
        <v>16</v>
      </c>
      <c r="E117" s="112">
        <v>3.06</v>
      </c>
      <c r="F117" s="72">
        <v>3.06</v>
      </c>
      <c r="G117" s="67"/>
      <c r="H117" s="67"/>
      <c r="I117" s="67"/>
      <c r="J117" s="118"/>
      <c r="K117" s="67"/>
      <c r="L117" s="67"/>
      <c r="M117" s="67"/>
      <c r="N117" s="67"/>
      <c r="O117" s="64">
        <f t="shared" si="13"/>
        <v>0</v>
      </c>
      <c r="P117" s="64">
        <f t="shared" si="14"/>
        <v>0</v>
      </c>
    </row>
    <row r="118" spans="1:16" s="65" customFormat="1" ht="19.5" customHeight="1">
      <c r="A118" s="198"/>
      <c r="B118" s="201"/>
      <c r="C118" s="66"/>
      <c r="D118" s="67" t="s">
        <v>17</v>
      </c>
      <c r="E118" s="109"/>
      <c r="F118" s="67"/>
      <c r="G118" s="67"/>
      <c r="H118" s="67"/>
      <c r="I118" s="67"/>
      <c r="J118" s="118"/>
      <c r="K118" s="67"/>
      <c r="L118" s="67"/>
      <c r="M118" s="67"/>
      <c r="N118" s="67"/>
      <c r="O118" s="64">
        <f t="shared" si="13"/>
        <v>0</v>
      </c>
      <c r="P118" s="64">
        <f t="shared" si="14"/>
        <v>0</v>
      </c>
    </row>
    <row r="119" spans="1:16" s="65" customFormat="1" ht="19.5" customHeight="1">
      <c r="A119" s="198"/>
      <c r="B119" s="201"/>
      <c r="C119" s="66"/>
      <c r="D119" s="67" t="s">
        <v>18</v>
      </c>
      <c r="E119" s="112">
        <v>169.4</v>
      </c>
      <c r="F119" s="72">
        <v>169.4</v>
      </c>
      <c r="G119" s="67"/>
      <c r="H119" s="67"/>
      <c r="I119" s="67"/>
      <c r="J119" s="118"/>
      <c r="K119" s="67"/>
      <c r="L119" s="67"/>
      <c r="M119" s="67"/>
      <c r="N119" s="67"/>
      <c r="O119" s="64">
        <f t="shared" si="13"/>
        <v>0</v>
      </c>
      <c r="P119" s="64">
        <f t="shared" si="14"/>
        <v>0</v>
      </c>
    </row>
    <row r="120" spans="1:16" s="65" customFormat="1" ht="19.5" customHeight="1" thickBot="1">
      <c r="A120" s="198"/>
      <c r="B120" s="202"/>
      <c r="C120" s="68"/>
      <c r="D120" s="69" t="s">
        <v>19</v>
      </c>
      <c r="E120" s="112">
        <v>244.89</v>
      </c>
      <c r="F120" s="72">
        <v>244.89</v>
      </c>
      <c r="G120" s="69"/>
      <c r="H120" s="69"/>
      <c r="I120" s="69"/>
      <c r="J120" s="119"/>
      <c r="K120" s="69"/>
      <c r="L120" s="69"/>
      <c r="M120" s="69"/>
      <c r="N120" s="69"/>
      <c r="O120" s="64">
        <f t="shared" si="13"/>
        <v>0</v>
      </c>
      <c r="P120" s="64">
        <f t="shared" si="14"/>
        <v>0</v>
      </c>
    </row>
    <row r="121" spans="1:16" s="65" customFormat="1" ht="19.5" customHeight="1" thickBot="1">
      <c r="A121" s="223"/>
      <c r="B121" s="219" t="s">
        <v>20</v>
      </c>
      <c r="C121" s="220"/>
      <c r="D121" s="220"/>
      <c r="E121" s="111">
        <f t="shared" ref="E121:P121" si="22">SUM(E116:E120)</f>
        <v>490.36</v>
      </c>
      <c r="F121" s="70">
        <f t="shared" si="22"/>
        <v>490.36</v>
      </c>
      <c r="G121" s="70">
        <f t="shared" si="22"/>
        <v>0</v>
      </c>
      <c r="H121" s="70">
        <f t="shared" si="22"/>
        <v>0</v>
      </c>
      <c r="I121" s="70">
        <f t="shared" si="22"/>
        <v>0</v>
      </c>
      <c r="J121" s="120">
        <f t="shared" si="22"/>
        <v>26.7</v>
      </c>
      <c r="K121" s="70">
        <f t="shared" si="22"/>
        <v>26.7</v>
      </c>
      <c r="L121" s="70">
        <f t="shared" si="22"/>
        <v>0</v>
      </c>
      <c r="M121" s="70">
        <f t="shared" si="22"/>
        <v>0</v>
      </c>
      <c r="N121" s="70">
        <f t="shared" si="22"/>
        <v>0</v>
      </c>
      <c r="O121" s="70">
        <f t="shared" si="22"/>
        <v>0</v>
      </c>
      <c r="P121" s="70">
        <f t="shared" si="22"/>
        <v>0</v>
      </c>
    </row>
    <row r="122" spans="1:16" s="65" customFormat="1" ht="19.5" customHeight="1">
      <c r="A122" s="198">
        <v>20</v>
      </c>
      <c r="B122" s="200" t="s">
        <v>75</v>
      </c>
      <c r="C122" s="62">
        <f>E127+J127</f>
        <v>236.23000000000002</v>
      </c>
      <c r="D122" s="63" t="s">
        <v>15</v>
      </c>
      <c r="E122" s="108">
        <v>125.4</v>
      </c>
      <c r="F122" s="63">
        <v>107.61</v>
      </c>
      <c r="G122" s="63">
        <v>17.79</v>
      </c>
      <c r="H122" s="77">
        <v>410</v>
      </c>
      <c r="I122" s="77">
        <v>410</v>
      </c>
      <c r="J122" s="117"/>
      <c r="K122" s="63"/>
      <c r="L122" s="63"/>
      <c r="M122" s="63"/>
      <c r="N122" s="63"/>
      <c r="O122" s="64">
        <f t="shared" si="13"/>
        <v>17.79</v>
      </c>
      <c r="P122" s="64">
        <f t="shared" si="14"/>
        <v>410</v>
      </c>
    </row>
    <row r="123" spans="1:16" s="65" customFormat="1" ht="19.5" customHeight="1">
      <c r="A123" s="198"/>
      <c r="B123" s="201"/>
      <c r="C123" s="66"/>
      <c r="D123" s="67" t="s">
        <v>16</v>
      </c>
      <c r="E123" s="109">
        <v>1.1299999999999999</v>
      </c>
      <c r="F123" s="67">
        <v>1.1299999999999999</v>
      </c>
      <c r="G123" s="67"/>
      <c r="H123" s="67"/>
      <c r="I123" s="67"/>
      <c r="J123" s="118"/>
      <c r="K123" s="67"/>
      <c r="L123" s="67"/>
      <c r="M123" s="67"/>
      <c r="N123" s="67"/>
      <c r="O123" s="64">
        <f t="shared" si="13"/>
        <v>0</v>
      </c>
      <c r="P123" s="64">
        <f t="shared" si="14"/>
        <v>0</v>
      </c>
    </row>
    <row r="124" spans="1:16" s="65" customFormat="1" ht="19.5" customHeight="1">
      <c r="A124" s="198"/>
      <c r="B124" s="201"/>
      <c r="C124" s="66"/>
      <c r="D124" s="67" t="s">
        <v>17</v>
      </c>
      <c r="E124" s="109"/>
      <c r="F124" s="67"/>
      <c r="G124" s="67"/>
      <c r="H124" s="67"/>
      <c r="I124" s="67"/>
      <c r="J124" s="118"/>
      <c r="K124" s="67"/>
      <c r="L124" s="67"/>
      <c r="M124" s="67"/>
      <c r="N124" s="67"/>
      <c r="O124" s="64">
        <f t="shared" si="13"/>
        <v>0</v>
      </c>
      <c r="P124" s="64">
        <f t="shared" si="14"/>
        <v>0</v>
      </c>
    </row>
    <row r="125" spans="1:16" s="65" customFormat="1" ht="19.5" customHeight="1">
      <c r="A125" s="198"/>
      <c r="B125" s="201"/>
      <c r="C125" s="66"/>
      <c r="D125" s="67" t="s">
        <v>18</v>
      </c>
      <c r="E125" s="109"/>
      <c r="F125" s="67"/>
      <c r="G125" s="67"/>
      <c r="H125" s="67"/>
      <c r="I125" s="67"/>
      <c r="J125" s="118"/>
      <c r="K125" s="67"/>
      <c r="L125" s="67"/>
      <c r="M125" s="67"/>
      <c r="N125" s="67"/>
      <c r="O125" s="64">
        <f t="shared" si="13"/>
        <v>0</v>
      </c>
      <c r="P125" s="64">
        <f t="shared" si="14"/>
        <v>0</v>
      </c>
    </row>
    <row r="126" spans="1:16" s="65" customFormat="1" ht="19.5" customHeight="1" thickBot="1">
      <c r="A126" s="198"/>
      <c r="B126" s="202"/>
      <c r="C126" s="68"/>
      <c r="D126" s="69" t="s">
        <v>19</v>
      </c>
      <c r="E126" s="110">
        <v>109.7</v>
      </c>
      <c r="F126" s="69">
        <v>109.7</v>
      </c>
      <c r="G126" s="69"/>
      <c r="H126" s="69"/>
      <c r="I126" s="69"/>
      <c r="J126" s="119"/>
      <c r="K126" s="69"/>
      <c r="L126" s="69"/>
      <c r="M126" s="69"/>
      <c r="N126" s="69"/>
      <c r="O126" s="64">
        <f t="shared" si="13"/>
        <v>0</v>
      </c>
      <c r="P126" s="64">
        <f t="shared" si="14"/>
        <v>0</v>
      </c>
    </row>
    <row r="127" spans="1:16" s="65" customFormat="1" ht="19.5" customHeight="1" thickBot="1">
      <c r="A127" s="223"/>
      <c r="B127" s="219" t="s">
        <v>20</v>
      </c>
      <c r="C127" s="220"/>
      <c r="D127" s="220"/>
      <c r="E127" s="111">
        <f>SUM(E122:E126)</f>
        <v>236.23000000000002</v>
      </c>
      <c r="F127" s="70">
        <f>SUM(F122:F126)</f>
        <v>218.44</v>
      </c>
      <c r="G127" s="70">
        <f>SUM(G122:G126)</f>
        <v>17.79</v>
      </c>
      <c r="H127" s="81">
        <f>SUM(H122:H126)</f>
        <v>410</v>
      </c>
      <c r="I127" s="81">
        <f>SUM(I122:I126)</f>
        <v>410</v>
      </c>
      <c r="J127" s="125">
        <f t="shared" ref="J127:P127" si="23">SUM(J122:J126)</f>
        <v>0</v>
      </c>
      <c r="K127" s="81">
        <f t="shared" si="23"/>
        <v>0</v>
      </c>
      <c r="L127" s="81">
        <f t="shared" si="23"/>
        <v>0</v>
      </c>
      <c r="M127" s="81">
        <f t="shared" si="23"/>
        <v>0</v>
      </c>
      <c r="N127" s="81">
        <f t="shared" si="23"/>
        <v>0</v>
      </c>
      <c r="O127" s="81">
        <f t="shared" si="23"/>
        <v>17.79</v>
      </c>
      <c r="P127" s="81">
        <f t="shared" si="23"/>
        <v>410</v>
      </c>
    </row>
    <row r="128" spans="1:16" s="65" customFormat="1" ht="19.5" customHeight="1">
      <c r="A128" s="198">
        <v>21</v>
      </c>
      <c r="B128" s="200" t="s">
        <v>76</v>
      </c>
      <c r="C128" s="62">
        <f>E133+J133</f>
        <v>191.96</v>
      </c>
      <c r="D128" s="63" t="s">
        <v>15</v>
      </c>
      <c r="E128" s="108">
        <v>56.9</v>
      </c>
      <c r="F128" s="77">
        <v>7</v>
      </c>
      <c r="G128" s="77">
        <v>49.9</v>
      </c>
      <c r="H128" s="63">
        <v>120.6</v>
      </c>
      <c r="I128" s="63">
        <v>120.6</v>
      </c>
      <c r="J128" s="117"/>
      <c r="K128" s="63"/>
      <c r="L128" s="63"/>
      <c r="M128" s="63"/>
      <c r="N128" s="63"/>
      <c r="O128" s="64">
        <f t="shared" si="13"/>
        <v>49.9</v>
      </c>
      <c r="P128" s="64">
        <f t="shared" si="14"/>
        <v>120.6</v>
      </c>
    </row>
    <row r="129" spans="1:18" s="65" customFormat="1" ht="19.5" customHeight="1">
      <c r="A129" s="198"/>
      <c r="B129" s="201"/>
      <c r="C129" s="66"/>
      <c r="D129" s="67" t="s">
        <v>16</v>
      </c>
      <c r="E129" s="109">
        <v>5.26</v>
      </c>
      <c r="F129" s="67">
        <v>5.26</v>
      </c>
      <c r="G129" s="67"/>
      <c r="H129" s="67"/>
      <c r="I129" s="67"/>
      <c r="J129" s="118"/>
      <c r="K129" s="67"/>
      <c r="L129" s="67"/>
      <c r="M129" s="67"/>
      <c r="N129" s="67"/>
      <c r="O129" s="64">
        <f t="shared" si="13"/>
        <v>0</v>
      </c>
      <c r="P129" s="64">
        <f t="shared" si="14"/>
        <v>0</v>
      </c>
    </row>
    <row r="130" spans="1:18" s="65" customFormat="1" ht="19.5" customHeight="1">
      <c r="A130" s="198"/>
      <c r="B130" s="201"/>
      <c r="C130" s="66"/>
      <c r="D130" s="67" t="s">
        <v>17</v>
      </c>
      <c r="E130" s="109"/>
      <c r="F130" s="67"/>
      <c r="G130" s="67"/>
      <c r="H130" s="67"/>
      <c r="I130" s="67"/>
      <c r="J130" s="118"/>
      <c r="K130" s="67"/>
      <c r="L130" s="67"/>
      <c r="M130" s="67"/>
      <c r="N130" s="67"/>
      <c r="O130" s="64">
        <f t="shared" si="13"/>
        <v>0</v>
      </c>
      <c r="P130" s="64">
        <f t="shared" si="14"/>
        <v>0</v>
      </c>
    </row>
    <row r="131" spans="1:18" s="65" customFormat="1" ht="19.5" customHeight="1">
      <c r="A131" s="198"/>
      <c r="B131" s="201"/>
      <c r="C131" s="66"/>
      <c r="D131" s="67" t="s">
        <v>18</v>
      </c>
      <c r="E131" s="109"/>
      <c r="F131" s="67"/>
      <c r="G131" s="67"/>
      <c r="H131" s="67"/>
      <c r="I131" s="67"/>
      <c r="J131" s="118"/>
      <c r="K131" s="67"/>
      <c r="L131" s="67"/>
      <c r="M131" s="67"/>
      <c r="N131" s="67"/>
      <c r="O131" s="64">
        <f t="shared" si="13"/>
        <v>0</v>
      </c>
      <c r="P131" s="64">
        <f t="shared" si="14"/>
        <v>0</v>
      </c>
    </row>
    <row r="132" spans="1:18" s="65" customFormat="1" ht="19.5" customHeight="1" thickBot="1">
      <c r="A132" s="198"/>
      <c r="B132" s="202"/>
      <c r="C132" s="68"/>
      <c r="D132" s="69" t="s">
        <v>19</v>
      </c>
      <c r="E132" s="110">
        <v>129.80000000000001</v>
      </c>
      <c r="F132" s="69">
        <v>129.80000000000001</v>
      </c>
      <c r="G132" s="69"/>
      <c r="H132" s="69"/>
      <c r="I132" s="69"/>
      <c r="J132" s="119"/>
      <c r="K132" s="69"/>
      <c r="L132" s="69"/>
      <c r="M132" s="69"/>
      <c r="N132" s="69"/>
      <c r="O132" s="64">
        <f t="shared" si="13"/>
        <v>0</v>
      </c>
      <c r="P132" s="64">
        <f t="shared" si="14"/>
        <v>0</v>
      </c>
    </row>
    <row r="133" spans="1:18" s="65" customFormat="1" ht="19.5" customHeight="1" thickBot="1">
      <c r="A133" s="223"/>
      <c r="B133" s="219" t="s">
        <v>20</v>
      </c>
      <c r="C133" s="220"/>
      <c r="D133" s="220"/>
      <c r="E133" s="111">
        <f>SUM(E128:E132)</f>
        <v>191.96</v>
      </c>
      <c r="F133" s="81">
        <f>SUM(F128:F132)</f>
        <v>142.06</v>
      </c>
      <c r="G133" s="81">
        <f>SUM(G128:G132)</f>
        <v>49.9</v>
      </c>
      <c r="H133" s="70">
        <f>SUM(H128:H132)</f>
        <v>120.6</v>
      </c>
      <c r="I133" s="70">
        <f t="shared" ref="I133:P133" si="24">SUM(I128:I132)</f>
        <v>120.6</v>
      </c>
      <c r="J133" s="120">
        <f t="shared" si="24"/>
        <v>0</v>
      </c>
      <c r="K133" s="70">
        <f t="shared" si="24"/>
        <v>0</v>
      </c>
      <c r="L133" s="70">
        <f t="shared" si="24"/>
        <v>0</v>
      </c>
      <c r="M133" s="70">
        <f t="shared" si="24"/>
        <v>0</v>
      </c>
      <c r="N133" s="70">
        <f t="shared" si="24"/>
        <v>0</v>
      </c>
      <c r="O133" s="70">
        <f t="shared" si="24"/>
        <v>49.9</v>
      </c>
      <c r="P133" s="70">
        <f t="shared" si="24"/>
        <v>120.6</v>
      </c>
    </row>
    <row r="134" spans="1:18" s="65" customFormat="1" ht="19.5" customHeight="1">
      <c r="A134" s="198">
        <v>22</v>
      </c>
      <c r="B134" s="200" t="s">
        <v>77</v>
      </c>
      <c r="C134" s="62">
        <f>E139+J139</f>
        <v>187.99</v>
      </c>
      <c r="D134" s="63" t="s">
        <v>15</v>
      </c>
      <c r="E134" s="108">
        <v>47.7</v>
      </c>
      <c r="F134" s="77">
        <v>40.200000000000003</v>
      </c>
      <c r="G134" s="77">
        <v>7.5</v>
      </c>
      <c r="H134" s="63">
        <v>145</v>
      </c>
      <c r="I134" s="63">
        <v>90</v>
      </c>
      <c r="J134" s="117"/>
      <c r="K134" s="63"/>
      <c r="L134" s="63"/>
      <c r="M134" s="63"/>
      <c r="N134" s="63"/>
      <c r="O134" s="64">
        <f t="shared" si="13"/>
        <v>7.5</v>
      </c>
      <c r="P134" s="64">
        <f t="shared" si="14"/>
        <v>90</v>
      </c>
      <c r="R134" s="79"/>
    </row>
    <row r="135" spans="1:18" s="65" customFormat="1" ht="19.5" customHeight="1">
      <c r="A135" s="198"/>
      <c r="B135" s="201"/>
      <c r="C135" s="66"/>
      <c r="D135" s="67" t="s">
        <v>16</v>
      </c>
      <c r="E135" s="109">
        <v>13.3</v>
      </c>
      <c r="F135" s="67">
        <v>1.3</v>
      </c>
      <c r="G135" s="77">
        <v>12</v>
      </c>
      <c r="H135" s="63">
        <v>355</v>
      </c>
      <c r="I135" s="63">
        <v>241</v>
      </c>
      <c r="J135" s="118"/>
      <c r="K135" s="67"/>
      <c r="L135" s="67"/>
      <c r="M135" s="67"/>
      <c r="N135" s="67"/>
      <c r="O135" s="64">
        <f t="shared" si="13"/>
        <v>12</v>
      </c>
      <c r="P135" s="64">
        <f t="shared" si="14"/>
        <v>241</v>
      </c>
      <c r="Q135" s="79"/>
    </row>
    <row r="136" spans="1:18" s="65" customFormat="1" ht="19.5" customHeight="1">
      <c r="A136" s="198"/>
      <c r="B136" s="201"/>
      <c r="C136" s="66"/>
      <c r="D136" s="67" t="s">
        <v>17</v>
      </c>
      <c r="E136" s="109"/>
      <c r="F136" s="67"/>
      <c r="G136" s="67"/>
      <c r="H136" s="67"/>
      <c r="I136" s="67"/>
      <c r="J136" s="118"/>
      <c r="K136" s="67"/>
      <c r="L136" s="67"/>
      <c r="M136" s="67"/>
      <c r="N136" s="67"/>
      <c r="O136" s="64">
        <f t="shared" si="13"/>
        <v>0</v>
      </c>
      <c r="P136" s="64">
        <f t="shared" si="14"/>
        <v>0</v>
      </c>
    </row>
    <row r="137" spans="1:18" s="65" customFormat="1" ht="19.5" customHeight="1">
      <c r="A137" s="198"/>
      <c r="B137" s="201"/>
      <c r="C137" s="66"/>
      <c r="D137" s="67" t="s">
        <v>18</v>
      </c>
      <c r="E137" s="109"/>
      <c r="F137" s="67"/>
      <c r="G137" s="67"/>
      <c r="H137" s="67"/>
      <c r="I137" s="67"/>
      <c r="J137" s="118"/>
      <c r="K137" s="67"/>
      <c r="L137" s="67"/>
      <c r="M137" s="67"/>
      <c r="N137" s="67"/>
      <c r="O137" s="64">
        <f t="shared" si="13"/>
        <v>0</v>
      </c>
      <c r="P137" s="64">
        <f t="shared" si="14"/>
        <v>0</v>
      </c>
    </row>
    <row r="138" spans="1:18" s="65" customFormat="1" ht="19.5" customHeight="1" thickBot="1">
      <c r="A138" s="198"/>
      <c r="B138" s="202"/>
      <c r="C138" s="68"/>
      <c r="D138" s="69" t="s">
        <v>19</v>
      </c>
      <c r="E138" s="110">
        <v>126.99</v>
      </c>
      <c r="F138" s="69">
        <v>126.99</v>
      </c>
      <c r="G138" s="85"/>
      <c r="H138" s="69"/>
      <c r="I138" s="69"/>
      <c r="J138" s="119"/>
      <c r="K138" s="69"/>
      <c r="L138" s="69"/>
      <c r="M138" s="69"/>
      <c r="N138" s="69"/>
      <c r="O138" s="64">
        <f t="shared" ref="O138:O198" si="25">G138+L138</f>
        <v>0</v>
      </c>
      <c r="P138" s="64">
        <f t="shared" si="14"/>
        <v>0</v>
      </c>
    </row>
    <row r="139" spans="1:18" s="65" customFormat="1" ht="19.5" customHeight="1" thickBot="1">
      <c r="A139" s="223"/>
      <c r="B139" s="219" t="s">
        <v>20</v>
      </c>
      <c r="C139" s="220"/>
      <c r="D139" s="220"/>
      <c r="E139" s="111">
        <f>SUM(E134:E138)</f>
        <v>187.99</v>
      </c>
      <c r="F139" s="81">
        <f>SUM(F134:F138)</f>
        <v>168.49</v>
      </c>
      <c r="G139" s="81">
        <f>SUM(G134:G138)</f>
        <v>19.5</v>
      </c>
      <c r="H139" s="70">
        <f>SUM(H134:H138)</f>
        <v>500</v>
      </c>
      <c r="I139" s="70">
        <f t="shared" ref="I139:P139" si="26">SUM(I134:I138)</f>
        <v>331</v>
      </c>
      <c r="J139" s="120">
        <f t="shared" si="26"/>
        <v>0</v>
      </c>
      <c r="K139" s="70">
        <f t="shared" si="26"/>
        <v>0</v>
      </c>
      <c r="L139" s="70">
        <f t="shared" si="26"/>
        <v>0</v>
      </c>
      <c r="M139" s="70">
        <f t="shared" si="26"/>
        <v>0</v>
      </c>
      <c r="N139" s="70">
        <f t="shared" si="26"/>
        <v>0</v>
      </c>
      <c r="O139" s="70">
        <f t="shared" si="26"/>
        <v>19.5</v>
      </c>
      <c r="P139" s="70">
        <f t="shared" si="26"/>
        <v>331</v>
      </c>
    </row>
    <row r="140" spans="1:18" s="65" customFormat="1" ht="19.5" customHeight="1">
      <c r="A140" s="198">
        <v>23</v>
      </c>
      <c r="B140" s="200" t="s">
        <v>78</v>
      </c>
      <c r="C140" s="62">
        <f>E145+J145</f>
        <v>15.5</v>
      </c>
      <c r="D140" s="63" t="s">
        <v>15</v>
      </c>
      <c r="E140" s="108"/>
      <c r="F140" s="77"/>
      <c r="G140" s="77"/>
      <c r="H140" s="63"/>
      <c r="I140" s="63"/>
      <c r="J140" s="117"/>
      <c r="K140" s="63"/>
      <c r="L140" s="63"/>
      <c r="M140" s="63"/>
      <c r="N140" s="63"/>
      <c r="O140" s="64">
        <f t="shared" si="25"/>
        <v>0</v>
      </c>
      <c r="P140" s="64">
        <f t="shared" si="14"/>
        <v>0</v>
      </c>
    </row>
    <row r="141" spans="1:18" s="65" customFormat="1" ht="19.5" customHeight="1">
      <c r="A141" s="198"/>
      <c r="B141" s="201"/>
      <c r="C141" s="66"/>
      <c r="D141" s="67" t="s">
        <v>16</v>
      </c>
      <c r="E141" s="109"/>
      <c r="F141" s="67"/>
      <c r="G141" s="67"/>
      <c r="H141" s="67"/>
      <c r="I141" s="67"/>
      <c r="J141" s="118"/>
      <c r="K141" s="67"/>
      <c r="L141" s="67"/>
      <c r="M141" s="67"/>
      <c r="N141" s="67"/>
      <c r="O141" s="64">
        <f t="shared" si="25"/>
        <v>0</v>
      </c>
      <c r="P141" s="64">
        <f t="shared" ref="P141:P204" si="27">I141+N141</f>
        <v>0</v>
      </c>
    </row>
    <row r="142" spans="1:18" s="65" customFormat="1" ht="19.5" customHeight="1">
      <c r="A142" s="198"/>
      <c r="B142" s="201"/>
      <c r="C142" s="66"/>
      <c r="D142" s="67" t="s">
        <v>17</v>
      </c>
      <c r="E142" s="109"/>
      <c r="F142" s="67"/>
      <c r="G142" s="67"/>
      <c r="H142" s="67"/>
      <c r="I142" s="67"/>
      <c r="J142" s="118"/>
      <c r="K142" s="67"/>
      <c r="L142" s="67"/>
      <c r="M142" s="67"/>
      <c r="N142" s="67"/>
      <c r="O142" s="64">
        <f t="shared" si="25"/>
        <v>0</v>
      </c>
      <c r="P142" s="64">
        <f t="shared" si="27"/>
        <v>0</v>
      </c>
    </row>
    <row r="143" spans="1:18" s="65" customFormat="1" ht="19.5" customHeight="1">
      <c r="A143" s="198"/>
      <c r="B143" s="201"/>
      <c r="C143" s="66"/>
      <c r="D143" s="67" t="s">
        <v>18</v>
      </c>
      <c r="E143" s="109"/>
      <c r="F143" s="67"/>
      <c r="G143" s="67"/>
      <c r="H143" s="67"/>
      <c r="I143" s="67"/>
      <c r="J143" s="118"/>
      <c r="K143" s="67"/>
      <c r="L143" s="67"/>
      <c r="M143" s="67"/>
      <c r="N143" s="67"/>
      <c r="O143" s="64">
        <f t="shared" si="25"/>
        <v>0</v>
      </c>
      <c r="P143" s="64">
        <f t="shared" si="27"/>
        <v>0</v>
      </c>
    </row>
    <row r="144" spans="1:18" s="65" customFormat="1" ht="19.5" customHeight="1" thickBot="1">
      <c r="A144" s="198"/>
      <c r="B144" s="202"/>
      <c r="C144" s="68"/>
      <c r="D144" s="69" t="s">
        <v>19</v>
      </c>
      <c r="E144" s="110">
        <v>15.5</v>
      </c>
      <c r="F144" s="69">
        <v>15.5</v>
      </c>
      <c r="G144" s="85"/>
      <c r="H144" s="69"/>
      <c r="I144" s="69"/>
      <c r="J144" s="119"/>
      <c r="K144" s="69"/>
      <c r="L144" s="69"/>
      <c r="M144" s="69"/>
      <c r="N144" s="69"/>
      <c r="O144" s="64">
        <f t="shared" si="25"/>
        <v>0</v>
      </c>
      <c r="P144" s="64">
        <f t="shared" si="27"/>
        <v>0</v>
      </c>
    </row>
    <row r="145" spans="1:16" s="65" customFormat="1" ht="19.5" customHeight="1" thickBot="1">
      <c r="A145" s="223"/>
      <c r="B145" s="219" t="s">
        <v>20</v>
      </c>
      <c r="C145" s="220"/>
      <c r="D145" s="220"/>
      <c r="E145" s="111">
        <f>SUM(E140:E144)</f>
        <v>15.5</v>
      </c>
      <c r="F145" s="81">
        <f>SUM(F140:F144)</f>
        <v>15.5</v>
      </c>
      <c r="G145" s="81">
        <f>SUM(G140:G144)</f>
        <v>0</v>
      </c>
      <c r="H145" s="70">
        <f>SUM(H140:H144)</f>
        <v>0</v>
      </c>
      <c r="I145" s="70">
        <f t="shared" ref="I145:P145" si="28">SUM(I140:I144)</f>
        <v>0</v>
      </c>
      <c r="J145" s="120">
        <f t="shared" si="28"/>
        <v>0</v>
      </c>
      <c r="K145" s="70">
        <f t="shared" si="28"/>
        <v>0</v>
      </c>
      <c r="L145" s="70">
        <f t="shared" si="28"/>
        <v>0</v>
      </c>
      <c r="M145" s="70">
        <f t="shared" si="28"/>
        <v>0</v>
      </c>
      <c r="N145" s="70">
        <f t="shared" si="28"/>
        <v>0</v>
      </c>
      <c r="O145" s="70">
        <f t="shared" si="28"/>
        <v>0</v>
      </c>
      <c r="P145" s="70">
        <f t="shared" si="28"/>
        <v>0</v>
      </c>
    </row>
    <row r="146" spans="1:16" s="65" customFormat="1" ht="19.5" customHeight="1">
      <c r="A146" s="198">
        <v>24</v>
      </c>
      <c r="B146" s="200" t="s">
        <v>79</v>
      </c>
      <c r="C146" s="62">
        <f>E151+J151</f>
        <v>235</v>
      </c>
      <c r="D146" s="63" t="s">
        <v>15</v>
      </c>
      <c r="E146" s="112">
        <v>59.8</v>
      </c>
      <c r="F146" s="72">
        <v>14.531000000000001</v>
      </c>
      <c r="G146" s="77">
        <v>45.27</v>
      </c>
      <c r="H146" s="77">
        <v>1250</v>
      </c>
      <c r="I146" s="77">
        <v>1160</v>
      </c>
      <c r="J146" s="117"/>
      <c r="K146" s="63"/>
      <c r="L146" s="63"/>
      <c r="M146" s="63"/>
      <c r="N146" s="63"/>
      <c r="O146" s="64">
        <f t="shared" si="25"/>
        <v>45.27</v>
      </c>
      <c r="P146" s="64">
        <f t="shared" si="27"/>
        <v>1160</v>
      </c>
    </row>
    <row r="147" spans="1:16" s="65" customFormat="1" ht="19.5" customHeight="1">
      <c r="A147" s="198"/>
      <c r="B147" s="201"/>
      <c r="C147" s="66"/>
      <c r="D147" s="67" t="s">
        <v>16</v>
      </c>
      <c r="E147" s="114">
        <v>53.9</v>
      </c>
      <c r="F147" s="67">
        <v>51.2</v>
      </c>
      <c r="G147" s="67">
        <v>2</v>
      </c>
      <c r="H147" s="67">
        <v>69.7</v>
      </c>
      <c r="I147" s="86">
        <v>65</v>
      </c>
      <c r="J147" s="118"/>
      <c r="K147" s="67"/>
      <c r="L147" s="67"/>
      <c r="M147" s="67"/>
      <c r="N147" s="67"/>
      <c r="O147" s="64">
        <f t="shared" si="25"/>
        <v>2</v>
      </c>
      <c r="P147" s="64">
        <f t="shared" si="27"/>
        <v>65</v>
      </c>
    </row>
    <row r="148" spans="1:16" s="65" customFormat="1" ht="19.5" customHeight="1">
      <c r="A148" s="198"/>
      <c r="B148" s="201"/>
      <c r="C148" s="66"/>
      <c r="D148" s="67" t="s">
        <v>17</v>
      </c>
      <c r="E148" s="109"/>
      <c r="F148" s="67"/>
      <c r="G148" s="67"/>
      <c r="H148" s="67"/>
      <c r="I148" s="67"/>
      <c r="J148" s="118"/>
      <c r="K148" s="67"/>
      <c r="L148" s="67"/>
      <c r="M148" s="67"/>
      <c r="N148" s="67"/>
      <c r="O148" s="64">
        <f t="shared" si="25"/>
        <v>0</v>
      </c>
      <c r="P148" s="64">
        <f t="shared" si="27"/>
        <v>0</v>
      </c>
    </row>
    <row r="149" spans="1:16" s="65" customFormat="1" ht="19.5" customHeight="1">
      <c r="A149" s="198"/>
      <c r="B149" s="201"/>
      <c r="C149" s="66"/>
      <c r="D149" s="67" t="s">
        <v>18</v>
      </c>
      <c r="E149" s="109"/>
      <c r="F149" s="67"/>
      <c r="G149" s="67"/>
      <c r="H149" s="67"/>
      <c r="I149" s="67"/>
      <c r="J149" s="118"/>
      <c r="K149" s="67"/>
      <c r="L149" s="67"/>
      <c r="M149" s="67"/>
      <c r="N149" s="67"/>
      <c r="O149" s="64">
        <f t="shared" si="25"/>
        <v>0</v>
      </c>
      <c r="P149" s="64">
        <f t="shared" si="27"/>
        <v>0</v>
      </c>
    </row>
    <row r="150" spans="1:16" s="65" customFormat="1" ht="19.5" customHeight="1" thickBot="1">
      <c r="A150" s="198"/>
      <c r="B150" s="202"/>
      <c r="C150" s="68"/>
      <c r="D150" s="69" t="s">
        <v>19</v>
      </c>
      <c r="E150" s="110">
        <v>121.3</v>
      </c>
      <c r="F150" s="69">
        <v>121.3</v>
      </c>
      <c r="G150" s="85"/>
      <c r="H150" s="69"/>
      <c r="I150" s="69"/>
      <c r="J150" s="119"/>
      <c r="K150" s="69"/>
      <c r="L150" s="69"/>
      <c r="M150" s="69"/>
      <c r="N150" s="69"/>
      <c r="O150" s="64">
        <f t="shared" si="25"/>
        <v>0</v>
      </c>
      <c r="P150" s="64">
        <f t="shared" si="27"/>
        <v>0</v>
      </c>
    </row>
    <row r="151" spans="1:16" s="65" customFormat="1" ht="19.5" customHeight="1" thickBot="1">
      <c r="A151" s="223"/>
      <c r="B151" s="219" t="s">
        <v>20</v>
      </c>
      <c r="C151" s="220"/>
      <c r="D151" s="220"/>
      <c r="E151" s="111">
        <f>SUM(E146:E150)</f>
        <v>235</v>
      </c>
      <c r="F151" s="81">
        <f>SUM(F146:F150)</f>
        <v>187.03100000000001</v>
      </c>
      <c r="G151" s="81">
        <f>SUM(G146:G150)</f>
        <v>47.27</v>
      </c>
      <c r="H151" s="81">
        <f t="shared" ref="H151:P151" si="29">SUM(H146:H150)</f>
        <v>1319.7</v>
      </c>
      <c r="I151" s="81">
        <f t="shared" si="29"/>
        <v>1225</v>
      </c>
      <c r="J151" s="125">
        <f t="shared" si="29"/>
        <v>0</v>
      </c>
      <c r="K151" s="81">
        <f t="shared" si="29"/>
        <v>0</v>
      </c>
      <c r="L151" s="81">
        <f t="shared" si="29"/>
        <v>0</v>
      </c>
      <c r="M151" s="81">
        <f t="shared" si="29"/>
        <v>0</v>
      </c>
      <c r="N151" s="81">
        <f t="shared" si="29"/>
        <v>0</v>
      </c>
      <c r="O151" s="81">
        <f t="shared" si="29"/>
        <v>47.27</v>
      </c>
      <c r="P151" s="81">
        <f t="shared" si="29"/>
        <v>1225</v>
      </c>
    </row>
    <row r="152" spans="1:16" s="65" customFormat="1" ht="19.5" customHeight="1">
      <c r="A152" s="198">
        <v>25</v>
      </c>
      <c r="B152" s="200" t="s">
        <v>80</v>
      </c>
      <c r="C152" s="62">
        <f>E157+J157</f>
        <v>752.8900000000001</v>
      </c>
      <c r="D152" s="63" t="s">
        <v>15</v>
      </c>
      <c r="E152" s="108">
        <v>10.46</v>
      </c>
      <c r="F152" s="63">
        <v>0</v>
      </c>
      <c r="G152" s="63">
        <v>10.46</v>
      </c>
      <c r="H152" s="63">
        <v>200</v>
      </c>
      <c r="I152" s="63">
        <v>200</v>
      </c>
      <c r="J152" s="117"/>
      <c r="K152" s="63"/>
      <c r="L152" s="63"/>
      <c r="M152" s="63"/>
      <c r="N152" s="63"/>
      <c r="O152" s="64">
        <f t="shared" si="25"/>
        <v>10.46</v>
      </c>
      <c r="P152" s="64">
        <f t="shared" si="27"/>
        <v>200</v>
      </c>
    </row>
    <row r="153" spans="1:16" s="65" customFormat="1" ht="19.5" customHeight="1">
      <c r="A153" s="198"/>
      <c r="B153" s="201"/>
      <c r="C153" s="66"/>
      <c r="D153" s="67" t="s">
        <v>16</v>
      </c>
      <c r="E153" s="109">
        <v>2.6</v>
      </c>
      <c r="F153" s="67">
        <v>2.6</v>
      </c>
      <c r="G153" s="67"/>
      <c r="H153" s="67"/>
      <c r="I153" s="67"/>
      <c r="J153" s="118"/>
      <c r="K153" s="67"/>
      <c r="L153" s="67"/>
      <c r="M153" s="67"/>
      <c r="N153" s="67"/>
      <c r="O153" s="64">
        <f t="shared" si="25"/>
        <v>0</v>
      </c>
      <c r="P153" s="64">
        <f t="shared" si="27"/>
        <v>0</v>
      </c>
    </row>
    <row r="154" spans="1:16" s="65" customFormat="1" ht="19.5" customHeight="1">
      <c r="A154" s="198"/>
      <c r="B154" s="201"/>
      <c r="C154" s="66"/>
      <c r="D154" s="67" t="s">
        <v>17</v>
      </c>
      <c r="E154" s="109"/>
      <c r="F154" s="67"/>
      <c r="G154" s="67"/>
      <c r="H154" s="67"/>
      <c r="I154" s="67"/>
      <c r="J154" s="118"/>
      <c r="K154" s="67"/>
      <c r="L154" s="67"/>
      <c r="M154" s="67"/>
      <c r="N154" s="67"/>
      <c r="O154" s="64">
        <f t="shared" si="25"/>
        <v>0</v>
      </c>
      <c r="P154" s="64">
        <f t="shared" si="27"/>
        <v>0</v>
      </c>
    </row>
    <row r="155" spans="1:16" s="65" customFormat="1" ht="19.5" customHeight="1">
      <c r="A155" s="198"/>
      <c r="B155" s="201"/>
      <c r="C155" s="66"/>
      <c r="D155" s="67" t="s">
        <v>18</v>
      </c>
      <c r="E155" s="109">
        <v>12.82</v>
      </c>
      <c r="F155" s="67">
        <v>12.82</v>
      </c>
      <c r="G155" s="67"/>
      <c r="H155" s="67"/>
      <c r="I155" s="67"/>
      <c r="J155" s="121">
        <v>186.41</v>
      </c>
      <c r="K155" s="71">
        <v>186.41</v>
      </c>
      <c r="L155" s="67"/>
      <c r="M155" s="67"/>
      <c r="N155" s="67"/>
      <c r="O155" s="64">
        <f t="shared" si="25"/>
        <v>0</v>
      </c>
      <c r="P155" s="64">
        <f t="shared" si="27"/>
        <v>0</v>
      </c>
    </row>
    <row r="156" spans="1:16" s="65" customFormat="1" ht="19.5" customHeight="1" thickBot="1">
      <c r="A156" s="198"/>
      <c r="B156" s="202"/>
      <c r="C156" s="68"/>
      <c r="D156" s="69" t="s">
        <v>19</v>
      </c>
      <c r="E156" s="110">
        <v>245.54</v>
      </c>
      <c r="F156" s="69">
        <v>245.54</v>
      </c>
      <c r="G156" s="69"/>
      <c r="H156" s="69"/>
      <c r="I156" s="69"/>
      <c r="J156" s="121">
        <v>295.06</v>
      </c>
      <c r="K156" s="71">
        <v>295.06</v>
      </c>
      <c r="L156" s="69"/>
      <c r="M156" s="69"/>
      <c r="N156" s="69"/>
      <c r="O156" s="64">
        <f t="shared" si="25"/>
        <v>0</v>
      </c>
      <c r="P156" s="64">
        <f t="shared" si="27"/>
        <v>0</v>
      </c>
    </row>
    <row r="157" spans="1:16" s="65" customFormat="1" ht="19.5" customHeight="1" thickBot="1">
      <c r="A157" s="223"/>
      <c r="B157" s="219" t="s">
        <v>20</v>
      </c>
      <c r="C157" s="220"/>
      <c r="D157" s="220"/>
      <c r="E157" s="111">
        <f t="shared" ref="E157:P157" si="30">SUM(E152:E156)</f>
        <v>271.42</v>
      </c>
      <c r="F157" s="70">
        <f t="shared" si="30"/>
        <v>260.95999999999998</v>
      </c>
      <c r="G157" s="70">
        <f t="shared" si="30"/>
        <v>10.46</v>
      </c>
      <c r="H157" s="70">
        <f t="shared" si="30"/>
        <v>200</v>
      </c>
      <c r="I157" s="70">
        <f t="shared" si="30"/>
        <v>200</v>
      </c>
      <c r="J157" s="120">
        <f t="shared" si="30"/>
        <v>481.47</v>
      </c>
      <c r="K157" s="70">
        <f t="shared" si="30"/>
        <v>481.47</v>
      </c>
      <c r="L157" s="70">
        <f t="shared" si="30"/>
        <v>0</v>
      </c>
      <c r="M157" s="70">
        <f t="shared" si="30"/>
        <v>0</v>
      </c>
      <c r="N157" s="70">
        <f t="shared" si="30"/>
        <v>0</v>
      </c>
      <c r="O157" s="70">
        <f t="shared" si="30"/>
        <v>10.46</v>
      </c>
      <c r="P157" s="70">
        <f t="shared" si="30"/>
        <v>200</v>
      </c>
    </row>
    <row r="158" spans="1:16" s="65" customFormat="1" ht="19.5" customHeight="1">
      <c r="A158" s="198">
        <v>26</v>
      </c>
      <c r="B158" s="200" t="s">
        <v>81</v>
      </c>
      <c r="C158" s="62">
        <f>E163+J163</f>
        <v>221.1</v>
      </c>
      <c r="D158" s="63" t="s">
        <v>15</v>
      </c>
      <c r="E158" s="108">
        <v>71.599999999999994</v>
      </c>
      <c r="F158" s="77">
        <v>60.6</v>
      </c>
      <c r="G158" s="77">
        <v>11</v>
      </c>
      <c r="H158" s="77">
        <v>77.8</v>
      </c>
      <c r="I158" s="77">
        <v>77.8</v>
      </c>
      <c r="J158" s="117"/>
      <c r="K158" s="63"/>
      <c r="L158" s="63"/>
      <c r="M158" s="63"/>
      <c r="N158" s="63"/>
      <c r="O158" s="64">
        <f t="shared" si="25"/>
        <v>11</v>
      </c>
      <c r="P158" s="64">
        <f t="shared" si="27"/>
        <v>77.8</v>
      </c>
    </row>
    <row r="159" spans="1:16" s="65" customFormat="1" ht="19.5" customHeight="1">
      <c r="A159" s="198"/>
      <c r="B159" s="201"/>
      <c r="C159" s="66"/>
      <c r="D159" s="67" t="s">
        <v>16</v>
      </c>
      <c r="E159" s="109"/>
      <c r="F159" s="67"/>
      <c r="G159" s="67"/>
      <c r="H159" s="67"/>
      <c r="I159" s="67"/>
      <c r="J159" s="118"/>
      <c r="K159" s="67"/>
      <c r="L159" s="67"/>
      <c r="M159" s="67"/>
      <c r="N159" s="67"/>
      <c r="O159" s="64">
        <f t="shared" si="25"/>
        <v>0</v>
      </c>
      <c r="P159" s="64">
        <f t="shared" si="27"/>
        <v>0</v>
      </c>
    </row>
    <row r="160" spans="1:16" s="65" customFormat="1" ht="19.5" customHeight="1">
      <c r="A160" s="198"/>
      <c r="B160" s="201"/>
      <c r="C160" s="66"/>
      <c r="D160" s="67" t="s">
        <v>17</v>
      </c>
      <c r="E160" s="109"/>
      <c r="F160" s="67"/>
      <c r="G160" s="67"/>
      <c r="H160" s="67"/>
      <c r="I160" s="67"/>
      <c r="J160" s="118"/>
      <c r="K160" s="67"/>
      <c r="L160" s="67"/>
      <c r="M160" s="67"/>
      <c r="N160" s="67"/>
      <c r="O160" s="64">
        <f t="shared" si="25"/>
        <v>0</v>
      </c>
      <c r="P160" s="64">
        <f t="shared" si="27"/>
        <v>0</v>
      </c>
    </row>
    <row r="161" spans="1:18" s="65" customFormat="1" ht="19.5" customHeight="1">
      <c r="A161" s="198"/>
      <c r="B161" s="201"/>
      <c r="C161" s="66"/>
      <c r="D161" s="67" t="s">
        <v>18</v>
      </c>
      <c r="E161" s="109"/>
      <c r="F161" s="67"/>
      <c r="G161" s="67"/>
      <c r="H161" s="67"/>
      <c r="I161" s="67"/>
      <c r="J161" s="118"/>
      <c r="K161" s="67"/>
      <c r="L161" s="67"/>
      <c r="M161" s="67"/>
      <c r="N161" s="67"/>
      <c r="O161" s="64">
        <f t="shared" si="25"/>
        <v>0</v>
      </c>
      <c r="P161" s="64">
        <f t="shared" si="27"/>
        <v>0</v>
      </c>
    </row>
    <row r="162" spans="1:18" s="65" customFormat="1" ht="19.5" customHeight="1" thickBot="1">
      <c r="A162" s="198"/>
      <c r="B162" s="202"/>
      <c r="C162" s="68"/>
      <c r="D162" s="69" t="s">
        <v>19</v>
      </c>
      <c r="E162" s="110">
        <v>149.5</v>
      </c>
      <c r="F162" s="69">
        <v>114.88</v>
      </c>
      <c r="G162" s="69">
        <v>34.619999999999997</v>
      </c>
      <c r="H162" s="69">
        <v>365.9</v>
      </c>
      <c r="I162" s="69">
        <v>365.9</v>
      </c>
      <c r="J162" s="119"/>
      <c r="K162" s="69"/>
      <c r="L162" s="69"/>
      <c r="M162" s="69"/>
      <c r="N162" s="69"/>
      <c r="O162" s="64">
        <f t="shared" si="25"/>
        <v>34.619999999999997</v>
      </c>
      <c r="P162" s="64">
        <f t="shared" si="27"/>
        <v>365.9</v>
      </c>
    </row>
    <row r="163" spans="1:18" s="65" customFormat="1" ht="19.5" customHeight="1" thickBot="1">
      <c r="A163" s="223"/>
      <c r="B163" s="219" t="s">
        <v>20</v>
      </c>
      <c r="C163" s="220"/>
      <c r="D163" s="220"/>
      <c r="E163" s="111">
        <f>SUM(E158:E162)</f>
        <v>221.1</v>
      </c>
      <c r="F163" s="70">
        <f>SUM(F158:F162)</f>
        <v>175.48</v>
      </c>
      <c r="G163" s="81">
        <f>SUM(G158:G162)</f>
        <v>45.62</v>
      </c>
      <c r="H163" s="81">
        <f t="shared" ref="H163:P163" si="31">SUM(H158:H162)</f>
        <v>443.7</v>
      </c>
      <c r="I163" s="81">
        <f t="shared" si="31"/>
        <v>443.7</v>
      </c>
      <c r="J163" s="125">
        <f t="shared" si="31"/>
        <v>0</v>
      </c>
      <c r="K163" s="81">
        <f t="shared" si="31"/>
        <v>0</v>
      </c>
      <c r="L163" s="81">
        <f t="shared" si="31"/>
        <v>0</v>
      </c>
      <c r="M163" s="81">
        <f t="shared" si="31"/>
        <v>0</v>
      </c>
      <c r="N163" s="81">
        <f t="shared" si="31"/>
        <v>0</v>
      </c>
      <c r="O163" s="81">
        <f t="shared" si="31"/>
        <v>45.62</v>
      </c>
      <c r="P163" s="81">
        <f t="shared" si="31"/>
        <v>443.7</v>
      </c>
    </row>
    <row r="164" spans="1:18" s="65" customFormat="1" ht="19.5" customHeight="1">
      <c r="A164" s="198">
        <v>27</v>
      </c>
      <c r="B164" s="200" t="s">
        <v>82</v>
      </c>
      <c r="C164" s="62">
        <f>E169+J169</f>
        <v>133.07</v>
      </c>
      <c r="D164" s="63" t="s">
        <v>15</v>
      </c>
      <c r="E164" s="108">
        <v>52.06</v>
      </c>
      <c r="F164" s="77">
        <v>13.65</v>
      </c>
      <c r="G164" s="87">
        <v>38.4</v>
      </c>
      <c r="H164" s="87">
        <v>1550</v>
      </c>
      <c r="I164" s="87">
        <v>1883</v>
      </c>
      <c r="J164" s="117"/>
      <c r="K164" s="63"/>
      <c r="L164" s="63"/>
      <c r="M164" s="63"/>
      <c r="N164" s="63"/>
      <c r="O164" s="64">
        <f t="shared" si="25"/>
        <v>38.4</v>
      </c>
      <c r="P164" s="64">
        <f t="shared" si="27"/>
        <v>1883</v>
      </c>
      <c r="R164" s="79"/>
    </row>
    <row r="165" spans="1:18" s="65" customFormat="1" ht="19.5" customHeight="1">
      <c r="A165" s="198"/>
      <c r="B165" s="201"/>
      <c r="C165" s="66"/>
      <c r="D165" s="67" t="s">
        <v>16</v>
      </c>
      <c r="E165" s="109"/>
      <c r="F165" s="67"/>
      <c r="G165" s="67"/>
      <c r="H165" s="67"/>
      <c r="I165" s="67"/>
      <c r="J165" s="118"/>
      <c r="K165" s="67"/>
      <c r="L165" s="67"/>
      <c r="M165" s="67"/>
      <c r="N165" s="67"/>
      <c r="O165" s="64">
        <f t="shared" si="25"/>
        <v>0</v>
      </c>
      <c r="P165" s="64">
        <f t="shared" si="27"/>
        <v>0</v>
      </c>
    </row>
    <row r="166" spans="1:18" s="65" customFormat="1" ht="19.5" customHeight="1">
      <c r="A166" s="198"/>
      <c r="B166" s="201"/>
      <c r="C166" s="66"/>
      <c r="D166" s="67" t="s">
        <v>17</v>
      </c>
      <c r="E166" s="109"/>
      <c r="F166" s="67"/>
      <c r="G166" s="67"/>
      <c r="H166" s="67"/>
      <c r="I166" s="67"/>
      <c r="J166" s="118"/>
      <c r="K166" s="67"/>
      <c r="L166" s="67"/>
      <c r="M166" s="67"/>
      <c r="N166" s="67"/>
      <c r="O166" s="64">
        <f t="shared" si="25"/>
        <v>0</v>
      </c>
      <c r="P166" s="64">
        <f t="shared" si="27"/>
        <v>0</v>
      </c>
    </row>
    <row r="167" spans="1:18" s="65" customFormat="1" ht="19.5" customHeight="1">
      <c r="A167" s="198"/>
      <c r="B167" s="201"/>
      <c r="C167" s="66"/>
      <c r="D167" s="67" t="s">
        <v>18</v>
      </c>
      <c r="E167" s="109">
        <v>50.14</v>
      </c>
      <c r="F167" s="67">
        <v>50.14</v>
      </c>
      <c r="G167" s="67"/>
      <c r="H167" s="67"/>
      <c r="I167" s="67"/>
      <c r="J167" s="118"/>
      <c r="K167" s="67"/>
      <c r="L167" s="67"/>
      <c r="M167" s="67"/>
      <c r="N167" s="67"/>
      <c r="O167" s="64">
        <f t="shared" si="25"/>
        <v>0</v>
      </c>
      <c r="P167" s="64">
        <f t="shared" si="27"/>
        <v>0</v>
      </c>
    </row>
    <row r="168" spans="1:18" s="65" customFormat="1" ht="19.5" customHeight="1" thickBot="1">
      <c r="A168" s="198"/>
      <c r="B168" s="202"/>
      <c r="C168" s="68"/>
      <c r="D168" s="69" t="s">
        <v>19</v>
      </c>
      <c r="E168" s="110">
        <v>30.87</v>
      </c>
      <c r="F168" s="69">
        <v>30.87</v>
      </c>
      <c r="G168" s="69"/>
      <c r="H168" s="69"/>
      <c r="I168" s="69"/>
      <c r="J168" s="119"/>
      <c r="K168" s="69"/>
      <c r="L168" s="69"/>
      <c r="M168" s="69"/>
      <c r="N168" s="69"/>
      <c r="O168" s="64">
        <f t="shared" si="25"/>
        <v>0</v>
      </c>
      <c r="P168" s="64">
        <f t="shared" si="27"/>
        <v>0</v>
      </c>
    </row>
    <row r="169" spans="1:18" s="65" customFormat="1" ht="19.5" customHeight="1" thickBot="1">
      <c r="A169" s="223"/>
      <c r="B169" s="219" t="s">
        <v>20</v>
      </c>
      <c r="C169" s="220"/>
      <c r="D169" s="220"/>
      <c r="E169" s="111">
        <f>SUM(E164:E168)</f>
        <v>133.07</v>
      </c>
      <c r="F169" s="70">
        <f>SUM(F164:F168)</f>
        <v>94.66</v>
      </c>
      <c r="G169" s="81">
        <f>SUM(G164:G168)</f>
        <v>38.4</v>
      </c>
      <c r="H169" s="81">
        <f t="shared" ref="H169:P169" si="32">SUM(H164:H168)</f>
        <v>1550</v>
      </c>
      <c r="I169" s="81">
        <f t="shared" si="32"/>
        <v>1883</v>
      </c>
      <c r="J169" s="125">
        <f t="shared" si="32"/>
        <v>0</v>
      </c>
      <c r="K169" s="81">
        <f t="shared" si="32"/>
        <v>0</v>
      </c>
      <c r="L169" s="81">
        <f t="shared" si="32"/>
        <v>0</v>
      </c>
      <c r="M169" s="81">
        <f t="shared" si="32"/>
        <v>0</v>
      </c>
      <c r="N169" s="81">
        <f t="shared" si="32"/>
        <v>0</v>
      </c>
      <c r="O169" s="81">
        <f t="shared" si="32"/>
        <v>38.4</v>
      </c>
      <c r="P169" s="81">
        <f t="shared" si="32"/>
        <v>1883</v>
      </c>
    </row>
    <row r="170" spans="1:18" s="65" customFormat="1" ht="19.5" customHeight="1">
      <c r="A170" s="198">
        <v>28</v>
      </c>
      <c r="B170" s="200" t="s">
        <v>83</v>
      </c>
      <c r="C170" s="62">
        <f>E175+J175</f>
        <v>148.17000000000002</v>
      </c>
      <c r="D170" s="63" t="s">
        <v>15</v>
      </c>
      <c r="E170" s="108">
        <v>15.4</v>
      </c>
      <c r="F170" s="77">
        <v>12.01</v>
      </c>
      <c r="G170" s="77">
        <v>3.4</v>
      </c>
      <c r="H170" s="77">
        <v>50</v>
      </c>
      <c r="I170" s="77">
        <v>50</v>
      </c>
      <c r="J170" s="117"/>
      <c r="K170" s="63"/>
      <c r="L170" s="63"/>
      <c r="M170" s="63"/>
      <c r="N170" s="63"/>
      <c r="O170" s="64">
        <f t="shared" si="25"/>
        <v>3.4</v>
      </c>
      <c r="P170" s="64">
        <f t="shared" si="27"/>
        <v>50</v>
      </c>
    </row>
    <row r="171" spans="1:18" s="65" customFormat="1" ht="19.5" customHeight="1">
      <c r="A171" s="198"/>
      <c r="B171" s="201"/>
      <c r="C171" s="66"/>
      <c r="D171" s="67" t="s">
        <v>16</v>
      </c>
      <c r="E171" s="109">
        <v>23.02</v>
      </c>
      <c r="F171" s="67">
        <v>23.02</v>
      </c>
      <c r="G171" s="67"/>
      <c r="H171" s="67"/>
      <c r="I171" s="67"/>
      <c r="J171" s="118"/>
      <c r="K171" s="67"/>
      <c r="L171" s="67"/>
      <c r="M171" s="67"/>
      <c r="N171" s="67"/>
      <c r="O171" s="64">
        <f t="shared" si="25"/>
        <v>0</v>
      </c>
      <c r="P171" s="64">
        <f t="shared" si="27"/>
        <v>0</v>
      </c>
    </row>
    <row r="172" spans="1:18" s="65" customFormat="1" ht="19.5" customHeight="1">
      <c r="A172" s="198"/>
      <c r="B172" s="201"/>
      <c r="C172" s="66"/>
      <c r="D172" s="67" t="s">
        <v>17</v>
      </c>
      <c r="E172" s="109"/>
      <c r="F172" s="67"/>
      <c r="G172" s="67"/>
      <c r="H172" s="67"/>
      <c r="I172" s="67"/>
      <c r="J172" s="118"/>
      <c r="K172" s="67"/>
      <c r="L172" s="67"/>
      <c r="M172" s="67"/>
      <c r="N172" s="67"/>
      <c r="O172" s="64">
        <f t="shared" si="25"/>
        <v>0</v>
      </c>
      <c r="P172" s="64">
        <f t="shared" si="27"/>
        <v>0</v>
      </c>
    </row>
    <row r="173" spans="1:18" s="65" customFormat="1" ht="19.5" customHeight="1">
      <c r="A173" s="198"/>
      <c r="B173" s="201"/>
      <c r="C173" s="66"/>
      <c r="D173" s="67" t="s">
        <v>18</v>
      </c>
      <c r="E173" s="109"/>
      <c r="F173" s="67"/>
      <c r="G173" s="67"/>
      <c r="H173" s="67"/>
      <c r="I173" s="67"/>
      <c r="J173" s="118"/>
      <c r="K173" s="67"/>
      <c r="L173" s="67"/>
      <c r="M173" s="67"/>
      <c r="N173" s="67"/>
      <c r="O173" s="64">
        <f t="shared" si="25"/>
        <v>0</v>
      </c>
      <c r="P173" s="64">
        <f t="shared" si="27"/>
        <v>0</v>
      </c>
    </row>
    <row r="174" spans="1:18" s="65" customFormat="1" ht="19.5" customHeight="1" thickBot="1">
      <c r="A174" s="198"/>
      <c r="B174" s="202"/>
      <c r="C174" s="68"/>
      <c r="D174" s="69" t="s">
        <v>19</v>
      </c>
      <c r="E174" s="110">
        <v>109.75</v>
      </c>
      <c r="F174" s="69">
        <v>109.75</v>
      </c>
      <c r="G174" s="69"/>
      <c r="H174" s="69"/>
      <c r="I174" s="69"/>
      <c r="J174" s="119"/>
      <c r="K174" s="69"/>
      <c r="L174" s="69"/>
      <c r="M174" s="69"/>
      <c r="N174" s="69"/>
      <c r="O174" s="64">
        <f t="shared" si="25"/>
        <v>0</v>
      </c>
      <c r="P174" s="64">
        <f t="shared" si="27"/>
        <v>0</v>
      </c>
    </row>
    <row r="175" spans="1:18" s="65" customFormat="1" ht="19.5" customHeight="1" thickBot="1">
      <c r="A175" s="223"/>
      <c r="B175" s="219" t="s">
        <v>20</v>
      </c>
      <c r="C175" s="220"/>
      <c r="D175" s="220"/>
      <c r="E175" s="111">
        <f>SUM(E170:E174)</f>
        <v>148.17000000000002</v>
      </c>
      <c r="F175" s="70">
        <f>SUM(F170:F174)</f>
        <v>144.78</v>
      </c>
      <c r="G175" s="81">
        <f>SUM(G170:G174)</f>
        <v>3.4</v>
      </c>
      <c r="H175" s="81">
        <f t="shared" ref="H175:P175" si="33">SUM(H170:H174)</f>
        <v>50</v>
      </c>
      <c r="I175" s="81">
        <f t="shared" si="33"/>
        <v>50</v>
      </c>
      <c r="J175" s="125">
        <f t="shared" si="33"/>
        <v>0</v>
      </c>
      <c r="K175" s="81">
        <f t="shared" si="33"/>
        <v>0</v>
      </c>
      <c r="L175" s="81">
        <f t="shared" si="33"/>
        <v>0</v>
      </c>
      <c r="M175" s="81">
        <f t="shared" si="33"/>
        <v>0</v>
      </c>
      <c r="N175" s="81">
        <f t="shared" si="33"/>
        <v>0</v>
      </c>
      <c r="O175" s="81">
        <f t="shared" si="33"/>
        <v>3.4</v>
      </c>
      <c r="P175" s="81">
        <f t="shared" si="33"/>
        <v>50</v>
      </c>
    </row>
    <row r="176" spans="1:18" s="65" customFormat="1" ht="19.5" customHeight="1">
      <c r="A176" s="198">
        <v>29</v>
      </c>
      <c r="B176" s="200" t="s">
        <v>84</v>
      </c>
      <c r="C176" s="62">
        <f>E181+J181</f>
        <v>70.08</v>
      </c>
      <c r="D176" s="63" t="s">
        <v>15</v>
      </c>
      <c r="E176" s="108">
        <v>7.74</v>
      </c>
      <c r="F176" s="64">
        <v>0.04</v>
      </c>
      <c r="G176" s="77">
        <v>7.7</v>
      </c>
      <c r="H176" s="77">
        <v>150</v>
      </c>
      <c r="I176" s="77">
        <v>150</v>
      </c>
      <c r="J176" s="117"/>
      <c r="K176" s="63"/>
      <c r="L176" s="63"/>
      <c r="M176" s="63"/>
      <c r="N176" s="63"/>
      <c r="O176" s="64">
        <f t="shared" si="25"/>
        <v>7.7</v>
      </c>
      <c r="P176" s="64">
        <f t="shared" si="27"/>
        <v>150</v>
      </c>
    </row>
    <row r="177" spans="1:16" s="65" customFormat="1" ht="19.5" customHeight="1">
      <c r="A177" s="198"/>
      <c r="B177" s="201"/>
      <c r="C177" s="66"/>
      <c r="D177" s="67" t="s">
        <v>16</v>
      </c>
      <c r="E177" s="109"/>
      <c r="F177" s="67"/>
      <c r="G177" s="67"/>
      <c r="H177" s="67"/>
      <c r="I177" s="67"/>
      <c r="J177" s="118"/>
      <c r="K177" s="67"/>
      <c r="L177" s="67"/>
      <c r="M177" s="67"/>
      <c r="N177" s="67"/>
      <c r="O177" s="64">
        <f t="shared" si="25"/>
        <v>0</v>
      </c>
      <c r="P177" s="64">
        <f t="shared" si="27"/>
        <v>0</v>
      </c>
    </row>
    <row r="178" spans="1:16" s="65" customFormat="1" ht="19.5" customHeight="1">
      <c r="A178" s="198"/>
      <c r="B178" s="201"/>
      <c r="C178" s="66"/>
      <c r="D178" s="67" t="s">
        <v>17</v>
      </c>
      <c r="E178" s="109"/>
      <c r="F178" s="67"/>
      <c r="G178" s="67"/>
      <c r="H178" s="67"/>
      <c r="I178" s="67"/>
      <c r="J178" s="118"/>
      <c r="K178" s="67"/>
      <c r="L178" s="67"/>
      <c r="M178" s="67"/>
      <c r="N178" s="67"/>
      <c r="O178" s="64">
        <f t="shared" si="25"/>
        <v>0</v>
      </c>
      <c r="P178" s="64">
        <f t="shared" si="27"/>
        <v>0</v>
      </c>
    </row>
    <row r="179" spans="1:16" s="65" customFormat="1" ht="19.5" customHeight="1">
      <c r="A179" s="198"/>
      <c r="B179" s="201"/>
      <c r="C179" s="66"/>
      <c r="D179" s="67" t="s">
        <v>18</v>
      </c>
      <c r="E179" s="109"/>
      <c r="F179" s="67"/>
      <c r="G179" s="67"/>
      <c r="H179" s="67"/>
      <c r="I179" s="67"/>
      <c r="J179" s="118"/>
      <c r="K179" s="67"/>
      <c r="L179" s="67"/>
      <c r="M179" s="67"/>
      <c r="N179" s="67"/>
      <c r="O179" s="64">
        <f t="shared" si="25"/>
        <v>0</v>
      </c>
      <c r="P179" s="64">
        <f t="shared" si="27"/>
        <v>0</v>
      </c>
    </row>
    <row r="180" spans="1:16" s="65" customFormat="1" ht="19.5" customHeight="1" thickBot="1">
      <c r="A180" s="198"/>
      <c r="B180" s="202"/>
      <c r="C180" s="68"/>
      <c r="D180" s="69" t="s">
        <v>19</v>
      </c>
      <c r="E180" s="110">
        <v>62.34</v>
      </c>
      <c r="F180" s="69">
        <v>62.34</v>
      </c>
      <c r="G180" s="69"/>
      <c r="H180" s="69"/>
      <c r="I180" s="69"/>
      <c r="J180" s="119"/>
      <c r="K180" s="69"/>
      <c r="L180" s="69"/>
      <c r="M180" s="69"/>
      <c r="N180" s="69"/>
      <c r="O180" s="64">
        <f t="shared" si="25"/>
        <v>0</v>
      </c>
      <c r="P180" s="64">
        <f t="shared" si="27"/>
        <v>0</v>
      </c>
    </row>
    <row r="181" spans="1:16" s="65" customFormat="1" ht="19.5" customHeight="1" thickBot="1">
      <c r="A181" s="223"/>
      <c r="B181" s="219" t="s">
        <v>20</v>
      </c>
      <c r="C181" s="220"/>
      <c r="D181" s="220"/>
      <c r="E181" s="111">
        <f>SUM(E176:E180)</f>
        <v>70.08</v>
      </c>
      <c r="F181" s="70">
        <f>SUM(F176:F180)</f>
        <v>62.38</v>
      </c>
      <c r="G181" s="81">
        <f>SUM(G176:G180)</f>
        <v>7.7</v>
      </c>
      <c r="H181" s="81">
        <f t="shared" ref="H181:P181" si="34">SUM(H176:H180)</f>
        <v>150</v>
      </c>
      <c r="I181" s="81">
        <f t="shared" si="34"/>
        <v>150</v>
      </c>
      <c r="J181" s="125">
        <f t="shared" si="34"/>
        <v>0</v>
      </c>
      <c r="K181" s="81">
        <f t="shared" si="34"/>
        <v>0</v>
      </c>
      <c r="L181" s="81">
        <f t="shared" si="34"/>
        <v>0</v>
      </c>
      <c r="M181" s="81">
        <f t="shared" si="34"/>
        <v>0</v>
      </c>
      <c r="N181" s="81">
        <f t="shared" si="34"/>
        <v>0</v>
      </c>
      <c r="O181" s="81">
        <f t="shared" si="34"/>
        <v>7.7</v>
      </c>
      <c r="P181" s="81">
        <f t="shared" si="34"/>
        <v>150</v>
      </c>
    </row>
    <row r="182" spans="1:16" s="65" customFormat="1" ht="19.5" customHeight="1">
      <c r="A182" s="198">
        <v>30</v>
      </c>
      <c r="B182" s="221" t="s">
        <v>85</v>
      </c>
      <c r="C182" s="62">
        <f>E187+J187</f>
        <v>113.27</v>
      </c>
      <c r="D182" s="63" t="s">
        <v>15</v>
      </c>
      <c r="E182" s="108">
        <v>37.22</v>
      </c>
      <c r="F182" s="63">
        <v>0.9</v>
      </c>
      <c r="G182" s="63">
        <v>36.32</v>
      </c>
      <c r="H182" s="63">
        <v>877.37</v>
      </c>
      <c r="I182" s="63">
        <v>877.37</v>
      </c>
      <c r="J182" s="117"/>
      <c r="K182" s="63"/>
      <c r="L182" s="63"/>
      <c r="M182" s="63"/>
      <c r="N182" s="63"/>
      <c r="O182" s="64">
        <f t="shared" si="25"/>
        <v>36.32</v>
      </c>
      <c r="P182" s="64">
        <f t="shared" si="27"/>
        <v>877.37</v>
      </c>
    </row>
    <row r="183" spans="1:16" s="65" customFormat="1" ht="19.5" customHeight="1">
      <c r="A183" s="198"/>
      <c r="B183" s="214"/>
      <c r="C183" s="66"/>
      <c r="D183" s="67" t="s">
        <v>16</v>
      </c>
      <c r="E183" s="109">
        <v>2</v>
      </c>
      <c r="F183" s="67">
        <v>2</v>
      </c>
      <c r="G183" s="67"/>
      <c r="H183" s="67"/>
      <c r="I183" s="67"/>
      <c r="J183" s="118"/>
      <c r="K183" s="67"/>
      <c r="L183" s="67"/>
      <c r="M183" s="67"/>
      <c r="N183" s="67"/>
      <c r="O183" s="64">
        <f t="shared" si="25"/>
        <v>0</v>
      </c>
      <c r="P183" s="64">
        <f t="shared" si="27"/>
        <v>0</v>
      </c>
    </row>
    <row r="184" spans="1:16" s="65" customFormat="1" ht="19.5" customHeight="1">
      <c r="A184" s="198"/>
      <c r="B184" s="214"/>
      <c r="C184" s="66"/>
      <c r="D184" s="67" t="s">
        <v>17</v>
      </c>
      <c r="E184" s="109"/>
      <c r="F184" s="67"/>
      <c r="G184" s="67"/>
      <c r="H184" s="67"/>
      <c r="I184" s="67"/>
      <c r="J184" s="118"/>
      <c r="K184" s="67"/>
      <c r="L184" s="67"/>
      <c r="M184" s="67"/>
      <c r="N184" s="67"/>
      <c r="O184" s="64">
        <f t="shared" si="25"/>
        <v>0</v>
      </c>
      <c r="P184" s="64">
        <f t="shared" si="27"/>
        <v>0</v>
      </c>
    </row>
    <row r="185" spans="1:16" s="65" customFormat="1" ht="19.5" customHeight="1">
      <c r="A185" s="198"/>
      <c r="B185" s="214"/>
      <c r="C185" s="66"/>
      <c r="D185" s="67" t="s">
        <v>18</v>
      </c>
      <c r="E185" s="109"/>
      <c r="F185" s="67"/>
      <c r="G185" s="67"/>
      <c r="H185" s="67"/>
      <c r="I185" s="67"/>
      <c r="J185" s="118"/>
      <c r="K185" s="67"/>
      <c r="L185" s="67"/>
      <c r="M185" s="67"/>
      <c r="N185" s="67"/>
      <c r="O185" s="64">
        <f t="shared" si="25"/>
        <v>0</v>
      </c>
      <c r="P185" s="64">
        <f t="shared" si="27"/>
        <v>0</v>
      </c>
    </row>
    <row r="186" spans="1:16" s="65" customFormat="1" ht="19.5" customHeight="1" thickBot="1">
      <c r="A186" s="198"/>
      <c r="B186" s="215"/>
      <c r="C186" s="68"/>
      <c r="D186" s="69" t="s">
        <v>19</v>
      </c>
      <c r="E186" s="110">
        <v>74.05</v>
      </c>
      <c r="F186" s="69">
        <v>74.05</v>
      </c>
      <c r="G186" s="69"/>
      <c r="H186" s="69"/>
      <c r="I186" s="69"/>
      <c r="J186" s="119"/>
      <c r="K186" s="69"/>
      <c r="L186" s="69"/>
      <c r="M186" s="69"/>
      <c r="N186" s="69"/>
      <c r="O186" s="64">
        <f t="shared" si="25"/>
        <v>0</v>
      </c>
      <c r="P186" s="64">
        <f t="shared" si="27"/>
        <v>0</v>
      </c>
    </row>
    <row r="187" spans="1:16" s="65" customFormat="1" ht="19.5" customHeight="1" thickBot="1">
      <c r="A187" s="223"/>
      <c r="B187" s="219" t="s">
        <v>20</v>
      </c>
      <c r="C187" s="220"/>
      <c r="D187" s="220"/>
      <c r="E187" s="111">
        <f>SUM(E182:E186)</f>
        <v>113.27</v>
      </c>
      <c r="F187" s="70">
        <f>SUM(F182:F186)</f>
        <v>76.95</v>
      </c>
      <c r="G187" s="70">
        <f>SUM(G182:G186)</f>
        <v>36.32</v>
      </c>
      <c r="H187" s="70">
        <f>SUM(H182:H186)</f>
        <v>877.37</v>
      </c>
      <c r="I187" s="70">
        <f t="shared" ref="I187:P187" si="35">SUM(I182:I186)</f>
        <v>877.37</v>
      </c>
      <c r="J187" s="120">
        <f t="shared" si="35"/>
        <v>0</v>
      </c>
      <c r="K187" s="70">
        <f t="shared" si="35"/>
        <v>0</v>
      </c>
      <c r="L187" s="70">
        <f t="shared" si="35"/>
        <v>0</v>
      </c>
      <c r="M187" s="70">
        <f t="shared" si="35"/>
        <v>0</v>
      </c>
      <c r="N187" s="70">
        <f t="shared" si="35"/>
        <v>0</v>
      </c>
      <c r="O187" s="70">
        <f t="shared" si="35"/>
        <v>36.32</v>
      </c>
      <c r="P187" s="70">
        <f t="shared" si="35"/>
        <v>877.37</v>
      </c>
    </row>
    <row r="188" spans="1:16" s="65" customFormat="1" ht="19.5" customHeight="1">
      <c r="A188" s="198">
        <v>31</v>
      </c>
      <c r="B188" s="221" t="s">
        <v>86</v>
      </c>
      <c r="C188" s="62">
        <f>E193+J193</f>
        <v>763.43</v>
      </c>
      <c r="D188" s="63" t="s">
        <v>15</v>
      </c>
      <c r="E188" s="108">
        <v>482</v>
      </c>
      <c r="F188" s="63">
        <v>482</v>
      </c>
      <c r="G188" s="75">
        <v>482</v>
      </c>
      <c r="H188" s="75">
        <v>9941.4</v>
      </c>
      <c r="I188" s="75">
        <v>12056.4</v>
      </c>
      <c r="J188" s="117">
        <v>34.200000000000003</v>
      </c>
      <c r="K188" s="63">
        <v>34.200000000000003</v>
      </c>
      <c r="L188" s="63"/>
      <c r="M188" s="63"/>
      <c r="N188" s="63"/>
      <c r="O188" s="64">
        <f t="shared" si="25"/>
        <v>482</v>
      </c>
      <c r="P188" s="64">
        <f t="shared" si="27"/>
        <v>12056.4</v>
      </c>
    </row>
    <row r="189" spans="1:16" s="65" customFormat="1" ht="19.5" customHeight="1">
      <c r="A189" s="198"/>
      <c r="B189" s="214"/>
      <c r="C189" s="66"/>
      <c r="D189" s="67" t="s">
        <v>16</v>
      </c>
      <c r="E189" s="109">
        <v>79.400000000000006</v>
      </c>
      <c r="F189" s="67">
        <v>71.8</v>
      </c>
      <c r="G189" s="88">
        <v>7.6</v>
      </c>
      <c r="H189" s="88">
        <v>438.5</v>
      </c>
      <c r="I189" s="88">
        <v>438.5</v>
      </c>
      <c r="J189" s="118"/>
      <c r="K189" s="67"/>
      <c r="L189" s="67"/>
      <c r="M189" s="67"/>
      <c r="N189" s="67"/>
      <c r="O189" s="64">
        <f t="shared" si="25"/>
        <v>7.6</v>
      </c>
      <c r="P189" s="64">
        <f t="shared" si="27"/>
        <v>438.5</v>
      </c>
    </row>
    <row r="190" spans="1:16" s="65" customFormat="1" ht="19.5" customHeight="1">
      <c r="A190" s="198"/>
      <c r="B190" s="214"/>
      <c r="C190" s="66"/>
      <c r="D190" s="67" t="s">
        <v>17</v>
      </c>
      <c r="E190" s="109"/>
      <c r="F190" s="67"/>
      <c r="G190" s="67"/>
      <c r="H190" s="67"/>
      <c r="I190" s="67"/>
      <c r="J190" s="118"/>
      <c r="K190" s="67"/>
      <c r="L190" s="67"/>
      <c r="M190" s="67"/>
      <c r="N190" s="67"/>
      <c r="O190" s="64">
        <f t="shared" si="25"/>
        <v>0</v>
      </c>
      <c r="P190" s="64">
        <f t="shared" si="27"/>
        <v>0</v>
      </c>
    </row>
    <row r="191" spans="1:16" s="65" customFormat="1" ht="19.5" customHeight="1">
      <c r="A191" s="198"/>
      <c r="B191" s="214"/>
      <c r="C191" s="66"/>
      <c r="D191" s="67" t="s">
        <v>18</v>
      </c>
      <c r="E191" s="109"/>
      <c r="F191" s="67"/>
      <c r="G191" s="67"/>
      <c r="H191" s="67"/>
      <c r="I191" s="67"/>
      <c r="J191" s="118"/>
      <c r="K191" s="67"/>
      <c r="L191" s="67"/>
      <c r="M191" s="67"/>
      <c r="N191" s="67"/>
      <c r="O191" s="64">
        <f t="shared" si="25"/>
        <v>0</v>
      </c>
      <c r="P191" s="64">
        <f t="shared" si="27"/>
        <v>0</v>
      </c>
    </row>
    <row r="192" spans="1:16" s="65" customFormat="1" ht="19.5" customHeight="1" thickBot="1">
      <c r="A192" s="198"/>
      <c r="B192" s="215"/>
      <c r="C192" s="68"/>
      <c r="D192" s="69" t="s">
        <v>19</v>
      </c>
      <c r="E192" s="110">
        <v>139.13</v>
      </c>
      <c r="F192" s="69">
        <v>139.13</v>
      </c>
      <c r="G192" s="69"/>
      <c r="H192" s="69"/>
      <c r="I192" s="69"/>
      <c r="J192" s="119">
        <v>28.7</v>
      </c>
      <c r="K192" s="69">
        <v>28.7</v>
      </c>
      <c r="L192" s="69"/>
      <c r="M192" s="69"/>
      <c r="N192" s="69"/>
      <c r="O192" s="64">
        <f t="shared" si="25"/>
        <v>0</v>
      </c>
      <c r="P192" s="64">
        <f t="shared" si="27"/>
        <v>0</v>
      </c>
    </row>
    <row r="193" spans="1:16" s="65" customFormat="1" ht="19.5" customHeight="1" thickBot="1">
      <c r="A193" s="223"/>
      <c r="B193" s="219" t="s">
        <v>20</v>
      </c>
      <c r="C193" s="220"/>
      <c r="D193" s="220"/>
      <c r="E193" s="111">
        <f t="shared" ref="E193:P193" si="36">SUM(E188:E192)</f>
        <v>700.53</v>
      </c>
      <c r="F193" s="70">
        <f t="shared" si="36"/>
        <v>692.93</v>
      </c>
      <c r="G193" s="70">
        <f t="shared" si="36"/>
        <v>489.6</v>
      </c>
      <c r="H193" s="70">
        <f t="shared" si="36"/>
        <v>10379.9</v>
      </c>
      <c r="I193" s="70">
        <f t="shared" si="36"/>
        <v>12494.9</v>
      </c>
      <c r="J193" s="120">
        <f t="shared" si="36"/>
        <v>62.900000000000006</v>
      </c>
      <c r="K193" s="70">
        <f t="shared" si="36"/>
        <v>62.900000000000006</v>
      </c>
      <c r="L193" s="70">
        <f t="shared" si="36"/>
        <v>0</v>
      </c>
      <c r="M193" s="70">
        <f t="shared" si="36"/>
        <v>0</v>
      </c>
      <c r="N193" s="70">
        <f t="shared" si="36"/>
        <v>0</v>
      </c>
      <c r="O193" s="70">
        <f t="shared" si="36"/>
        <v>489.6</v>
      </c>
      <c r="P193" s="70">
        <f t="shared" si="36"/>
        <v>12494.9</v>
      </c>
    </row>
    <row r="194" spans="1:16" s="65" customFormat="1" ht="19.5" customHeight="1">
      <c r="A194" s="198">
        <v>32</v>
      </c>
      <c r="B194" s="221" t="s">
        <v>87</v>
      </c>
      <c r="C194" s="62">
        <f>E199+J199</f>
        <v>23.94</v>
      </c>
      <c r="D194" s="63" t="s">
        <v>15</v>
      </c>
      <c r="E194" s="108">
        <v>1.1000000000000001</v>
      </c>
      <c r="F194" s="63">
        <v>1.1000000000000001</v>
      </c>
      <c r="G194" s="63"/>
      <c r="H194" s="63"/>
      <c r="I194" s="63"/>
      <c r="J194" s="117"/>
      <c r="K194" s="63"/>
      <c r="L194" s="63"/>
      <c r="M194" s="63"/>
      <c r="N194" s="63"/>
      <c r="O194" s="64">
        <f t="shared" si="25"/>
        <v>0</v>
      </c>
      <c r="P194" s="64">
        <f t="shared" si="27"/>
        <v>0</v>
      </c>
    </row>
    <row r="195" spans="1:16" s="65" customFormat="1" ht="19.5" customHeight="1">
      <c r="A195" s="198"/>
      <c r="B195" s="214"/>
      <c r="C195" s="66"/>
      <c r="D195" s="67" t="s">
        <v>16</v>
      </c>
      <c r="E195" s="109"/>
      <c r="F195" s="67"/>
      <c r="G195" s="67"/>
      <c r="H195" s="67"/>
      <c r="I195" s="67"/>
      <c r="J195" s="118"/>
      <c r="K195" s="67"/>
      <c r="L195" s="67"/>
      <c r="M195" s="67"/>
      <c r="N195" s="67"/>
      <c r="O195" s="64">
        <f t="shared" si="25"/>
        <v>0</v>
      </c>
      <c r="P195" s="64">
        <f t="shared" si="27"/>
        <v>0</v>
      </c>
    </row>
    <row r="196" spans="1:16" s="65" customFormat="1" ht="19.5" customHeight="1">
      <c r="A196" s="198"/>
      <c r="B196" s="214"/>
      <c r="C196" s="66"/>
      <c r="D196" s="67" t="s">
        <v>17</v>
      </c>
      <c r="E196" s="109"/>
      <c r="F196" s="67"/>
      <c r="G196" s="67"/>
      <c r="H196" s="67"/>
      <c r="I196" s="67"/>
      <c r="J196" s="118"/>
      <c r="K196" s="67"/>
      <c r="L196" s="67"/>
      <c r="M196" s="67"/>
      <c r="N196" s="67"/>
      <c r="O196" s="64">
        <f t="shared" si="25"/>
        <v>0</v>
      </c>
      <c r="P196" s="64">
        <f t="shared" si="27"/>
        <v>0</v>
      </c>
    </row>
    <row r="197" spans="1:16" s="65" customFormat="1" ht="19.5" customHeight="1">
      <c r="A197" s="198"/>
      <c r="B197" s="214"/>
      <c r="C197" s="66"/>
      <c r="D197" s="67" t="s">
        <v>18</v>
      </c>
      <c r="E197" s="109"/>
      <c r="F197" s="67"/>
      <c r="G197" s="67"/>
      <c r="H197" s="67"/>
      <c r="I197" s="67"/>
      <c r="J197" s="118"/>
      <c r="K197" s="67"/>
      <c r="L197" s="67"/>
      <c r="M197" s="67"/>
      <c r="N197" s="67"/>
      <c r="O197" s="64">
        <f t="shared" si="25"/>
        <v>0</v>
      </c>
      <c r="P197" s="64">
        <f t="shared" si="27"/>
        <v>0</v>
      </c>
    </row>
    <row r="198" spans="1:16" s="65" customFormat="1" ht="19.5" customHeight="1" thickBot="1">
      <c r="A198" s="198"/>
      <c r="B198" s="215"/>
      <c r="C198" s="68"/>
      <c r="D198" s="69" t="s">
        <v>19</v>
      </c>
      <c r="E198" s="110">
        <v>22.84</v>
      </c>
      <c r="F198" s="69">
        <v>22.84</v>
      </c>
      <c r="G198" s="69"/>
      <c r="H198" s="69"/>
      <c r="I198" s="69"/>
      <c r="J198" s="119"/>
      <c r="K198" s="69"/>
      <c r="L198" s="69"/>
      <c r="M198" s="69"/>
      <c r="N198" s="69"/>
      <c r="O198" s="64">
        <f t="shared" si="25"/>
        <v>0</v>
      </c>
      <c r="P198" s="64">
        <f t="shared" si="27"/>
        <v>0</v>
      </c>
    </row>
    <row r="199" spans="1:16" s="65" customFormat="1" ht="19.5" customHeight="1" thickBot="1">
      <c r="A199" s="223"/>
      <c r="B199" s="219" t="s">
        <v>20</v>
      </c>
      <c r="C199" s="220"/>
      <c r="D199" s="220"/>
      <c r="E199" s="111">
        <f>SUM(E194:E198)</f>
        <v>23.94</v>
      </c>
      <c r="F199" s="70">
        <f>SUM(F194:F198)</f>
        <v>23.94</v>
      </c>
      <c r="G199" s="70">
        <f>SUM(G194:G198)</f>
        <v>0</v>
      </c>
      <c r="H199" s="70">
        <f t="shared" ref="H199:P199" si="37">SUM(H194:H198)</f>
        <v>0</v>
      </c>
      <c r="I199" s="70">
        <f t="shared" si="37"/>
        <v>0</v>
      </c>
      <c r="J199" s="120">
        <f t="shared" si="37"/>
        <v>0</v>
      </c>
      <c r="K199" s="70">
        <f t="shared" si="37"/>
        <v>0</v>
      </c>
      <c r="L199" s="70">
        <f t="shared" si="37"/>
        <v>0</v>
      </c>
      <c r="M199" s="70">
        <f t="shared" si="37"/>
        <v>0</v>
      </c>
      <c r="N199" s="70">
        <f t="shared" si="37"/>
        <v>0</v>
      </c>
      <c r="O199" s="70">
        <f t="shared" si="37"/>
        <v>0</v>
      </c>
      <c r="P199" s="70">
        <f t="shared" si="37"/>
        <v>0</v>
      </c>
    </row>
    <row r="200" spans="1:16" s="65" customFormat="1" ht="19.5" customHeight="1">
      <c r="A200" s="198">
        <v>33</v>
      </c>
      <c r="B200" s="221" t="s">
        <v>88</v>
      </c>
      <c r="C200" s="62">
        <f>E205+J205</f>
        <v>90.09</v>
      </c>
      <c r="D200" s="63" t="s">
        <v>15</v>
      </c>
      <c r="E200" s="108">
        <v>21</v>
      </c>
      <c r="F200" s="63"/>
      <c r="G200" s="63">
        <v>21</v>
      </c>
      <c r="H200" s="63">
        <v>450</v>
      </c>
      <c r="I200" s="63">
        <v>450</v>
      </c>
      <c r="J200" s="117"/>
      <c r="K200" s="63"/>
      <c r="L200" s="63"/>
      <c r="M200" s="63"/>
      <c r="N200" s="63"/>
      <c r="O200" s="64">
        <f>G200+L200</f>
        <v>21</v>
      </c>
      <c r="P200" s="64">
        <f t="shared" si="27"/>
        <v>450</v>
      </c>
    </row>
    <row r="201" spans="1:16" s="65" customFormat="1" ht="19.5" customHeight="1">
      <c r="A201" s="198"/>
      <c r="B201" s="214"/>
      <c r="C201" s="66"/>
      <c r="D201" s="67" t="s">
        <v>16</v>
      </c>
      <c r="E201" s="109"/>
      <c r="F201" s="67"/>
      <c r="G201" s="67"/>
      <c r="H201" s="67"/>
      <c r="I201" s="67"/>
      <c r="J201" s="118"/>
      <c r="K201" s="67"/>
      <c r="L201" s="67"/>
      <c r="M201" s="67"/>
      <c r="N201" s="67"/>
      <c r="O201" s="64">
        <f t="shared" ref="O201:O204" si="38">G201+L201</f>
        <v>0</v>
      </c>
      <c r="P201" s="64">
        <f t="shared" si="27"/>
        <v>0</v>
      </c>
    </row>
    <row r="202" spans="1:16" s="65" customFormat="1" ht="19.5" customHeight="1">
      <c r="A202" s="198"/>
      <c r="B202" s="214"/>
      <c r="C202" s="66"/>
      <c r="D202" s="67" t="s">
        <v>17</v>
      </c>
      <c r="E202" s="109"/>
      <c r="F202" s="67"/>
      <c r="G202" s="67"/>
      <c r="H202" s="67"/>
      <c r="I202" s="67"/>
      <c r="J202" s="118"/>
      <c r="K202" s="67"/>
      <c r="L202" s="67"/>
      <c r="M202" s="67"/>
      <c r="N202" s="67"/>
      <c r="O202" s="64">
        <f t="shared" si="38"/>
        <v>0</v>
      </c>
      <c r="P202" s="64">
        <f t="shared" si="27"/>
        <v>0</v>
      </c>
    </row>
    <row r="203" spans="1:16" s="65" customFormat="1" ht="19.5" customHeight="1">
      <c r="A203" s="198"/>
      <c r="B203" s="214"/>
      <c r="C203" s="66"/>
      <c r="D203" s="67" t="s">
        <v>18</v>
      </c>
      <c r="E203" s="109"/>
      <c r="F203" s="67"/>
      <c r="G203" s="67"/>
      <c r="H203" s="67"/>
      <c r="I203" s="67"/>
      <c r="J203" s="118"/>
      <c r="K203" s="67"/>
      <c r="L203" s="67"/>
      <c r="M203" s="67"/>
      <c r="N203" s="67"/>
      <c r="O203" s="64">
        <f t="shared" si="38"/>
        <v>0</v>
      </c>
      <c r="P203" s="64">
        <f t="shared" si="27"/>
        <v>0</v>
      </c>
    </row>
    <row r="204" spans="1:16" s="65" customFormat="1" ht="19.5" customHeight="1" thickBot="1">
      <c r="A204" s="198"/>
      <c r="B204" s="215"/>
      <c r="C204" s="68"/>
      <c r="D204" s="69" t="s">
        <v>19</v>
      </c>
      <c r="E204" s="110">
        <v>69.09</v>
      </c>
      <c r="F204" s="69">
        <v>66.599999999999994</v>
      </c>
      <c r="G204" s="69">
        <v>2.4</v>
      </c>
      <c r="H204" s="69"/>
      <c r="I204" s="69"/>
      <c r="J204" s="119"/>
      <c r="K204" s="69"/>
      <c r="L204" s="69"/>
      <c r="M204" s="69"/>
      <c r="N204" s="69"/>
      <c r="O204" s="64">
        <f t="shared" si="38"/>
        <v>2.4</v>
      </c>
      <c r="P204" s="64">
        <f t="shared" si="27"/>
        <v>0</v>
      </c>
    </row>
    <row r="205" spans="1:16" s="65" customFormat="1" ht="19.5" customHeight="1" thickBot="1">
      <c r="A205" s="223"/>
      <c r="B205" s="219" t="s">
        <v>20</v>
      </c>
      <c r="C205" s="220"/>
      <c r="D205" s="220"/>
      <c r="E205" s="111">
        <f t="shared" ref="E205:P205" si="39">SUM(E200:E204)</f>
        <v>90.09</v>
      </c>
      <c r="F205" s="70">
        <f t="shared" si="39"/>
        <v>66.599999999999994</v>
      </c>
      <c r="G205" s="70">
        <f t="shared" si="39"/>
        <v>23.4</v>
      </c>
      <c r="H205" s="70">
        <f t="shared" si="39"/>
        <v>450</v>
      </c>
      <c r="I205" s="70">
        <f t="shared" si="39"/>
        <v>450</v>
      </c>
      <c r="J205" s="120">
        <f t="shared" si="39"/>
        <v>0</v>
      </c>
      <c r="K205" s="70">
        <f t="shared" si="39"/>
        <v>0</v>
      </c>
      <c r="L205" s="70">
        <f t="shared" si="39"/>
        <v>0</v>
      </c>
      <c r="M205" s="70">
        <f t="shared" si="39"/>
        <v>0</v>
      </c>
      <c r="N205" s="70">
        <f t="shared" si="39"/>
        <v>0</v>
      </c>
      <c r="O205" s="70">
        <f t="shared" si="39"/>
        <v>23.4</v>
      </c>
      <c r="P205" s="70">
        <f t="shared" si="39"/>
        <v>450</v>
      </c>
    </row>
    <row r="206" spans="1:16" s="65" customFormat="1" ht="19.5" customHeight="1">
      <c r="A206" s="198">
        <v>34</v>
      </c>
      <c r="B206" s="221" t="s">
        <v>22</v>
      </c>
      <c r="C206" s="62">
        <f>E211+J211</f>
        <v>164.12</v>
      </c>
      <c r="D206" s="63" t="s">
        <v>15</v>
      </c>
      <c r="E206" s="108">
        <v>88.7</v>
      </c>
      <c r="F206" s="63">
        <v>0.9</v>
      </c>
      <c r="G206" s="75">
        <v>87.8</v>
      </c>
      <c r="H206" s="75">
        <v>3485.6</v>
      </c>
      <c r="I206" s="75"/>
      <c r="J206" s="117"/>
      <c r="K206" s="63"/>
      <c r="L206" s="63"/>
      <c r="M206" s="63"/>
      <c r="N206" s="63"/>
      <c r="O206" s="64">
        <f>G206+L206</f>
        <v>87.8</v>
      </c>
      <c r="P206" s="64">
        <f t="shared" ref="P206:P269" si="40">I206+N206</f>
        <v>0</v>
      </c>
    </row>
    <row r="207" spans="1:16" s="65" customFormat="1" ht="19.5" customHeight="1">
      <c r="A207" s="198"/>
      <c r="B207" s="214"/>
      <c r="C207" s="66"/>
      <c r="D207" s="67" t="s">
        <v>16</v>
      </c>
      <c r="E207" s="109">
        <v>3.7</v>
      </c>
      <c r="F207" s="67">
        <v>3.74</v>
      </c>
      <c r="G207" s="67"/>
      <c r="H207" s="67"/>
      <c r="I207" s="67"/>
      <c r="J207" s="118"/>
      <c r="K207" s="67"/>
      <c r="L207" s="67"/>
      <c r="M207" s="67"/>
      <c r="N207" s="67"/>
      <c r="O207" s="64">
        <f t="shared" ref="O207:O210" si="41">G207+L207</f>
        <v>0</v>
      </c>
      <c r="P207" s="64">
        <f t="shared" si="40"/>
        <v>0</v>
      </c>
    </row>
    <row r="208" spans="1:16" s="65" customFormat="1" ht="19.5" customHeight="1">
      <c r="A208" s="198"/>
      <c r="B208" s="214"/>
      <c r="C208" s="66"/>
      <c r="D208" s="67" t="s">
        <v>17</v>
      </c>
      <c r="E208" s="109"/>
      <c r="F208" s="67"/>
      <c r="G208" s="67"/>
      <c r="H208" s="67"/>
      <c r="I208" s="67"/>
      <c r="J208" s="118"/>
      <c r="K208" s="67"/>
      <c r="L208" s="67"/>
      <c r="M208" s="67"/>
      <c r="N208" s="67"/>
      <c r="O208" s="64">
        <f t="shared" si="41"/>
        <v>0</v>
      </c>
      <c r="P208" s="64">
        <f t="shared" si="40"/>
        <v>0</v>
      </c>
    </row>
    <row r="209" spans="1:16" s="65" customFormat="1" ht="19.5" customHeight="1">
      <c r="A209" s="198"/>
      <c r="B209" s="214"/>
      <c r="C209" s="66"/>
      <c r="D209" s="67" t="s">
        <v>18</v>
      </c>
      <c r="E209" s="109"/>
      <c r="F209" s="67"/>
      <c r="G209" s="67"/>
      <c r="H209" s="67"/>
      <c r="I209" s="67"/>
      <c r="J209" s="118"/>
      <c r="K209" s="67"/>
      <c r="L209" s="67"/>
      <c r="M209" s="67"/>
      <c r="N209" s="67"/>
      <c r="O209" s="64">
        <f t="shared" si="41"/>
        <v>0</v>
      </c>
      <c r="P209" s="64">
        <f t="shared" si="40"/>
        <v>0</v>
      </c>
    </row>
    <row r="210" spans="1:16" s="65" customFormat="1" ht="19.5" customHeight="1" thickBot="1">
      <c r="A210" s="198"/>
      <c r="B210" s="215"/>
      <c r="C210" s="68"/>
      <c r="D210" s="69" t="s">
        <v>19</v>
      </c>
      <c r="E210" s="110">
        <v>71.72</v>
      </c>
      <c r="F210" s="69">
        <v>71.72</v>
      </c>
      <c r="G210" s="69"/>
      <c r="H210" s="69"/>
      <c r="I210" s="69"/>
      <c r="J210" s="119"/>
      <c r="K210" s="69"/>
      <c r="L210" s="69"/>
      <c r="M210" s="69"/>
      <c r="N210" s="69"/>
      <c r="O210" s="64">
        <f t="shared" si="41"/>
        <v>0</v>
      </c>
      <c r="P210" s="64">
        <f t="shared" si="40"/>
        <v>0</v>
      </c>
    </row>
    <row r="211" spans="1:16" s="65" customFormat="1" ht="19.5" customHeight="1" thickBot="1">
      <c r="A211" s="223"/>
      <c r="B211" s="219" t="s">
        <v>20</v>
      </c>
      <c r="C211" s="220"/>
      <c r="D211" s="220"/>
      <c r="E211" s="111">
        <f>SUM(E206:E210)</f>
        <v>164.12</v>
      </c>
      <c r="F211" s="70">
        <f>SUM(F206:F210)</f>
        <v>76.36</v>
      </c>
      <c r="G211" s="70">
        <f>SUM(G206:G210)</f>
        <v>87.8</v>
      </c>
      <c r="H211" s="70">
        <f t="shared" ref="H211:P211" si="42">SUM(H206:H210)</f>
        <v>3485.6</v>
      </c>
      <c r="I211" s="70">
        <f t="shared" si="42"/>
        <v>0</v>
      </c>
      <c r="J211" s="120">
        <f t="shared" si="42"/>
        <v>0</v>
      </c>
      <c r="K211" s="70">
        <f t="shared" si="42"/>
        <v>0</v>
      </c>
      <c r="L211" s="70">
        <f t="shared" si="42"/>
        <v>0</v>
      </c>
      <c r="M211" s="70">
        <f t="shared" si="42"/>
        <v>0</v>
      </c>
      <c r="N211" s="70">
        <f t="shared" si="42"/>
        <v>0</v>
      </c>
      <c r="O211" s="70">
        <f t="shared" si="42"/>
        <v>87.8</v>
      </c>
      <c r="P211" s="70">
        <f t="shared" si="42"/>
        <v>0</v>
      </c>
    </row>
    <row r="212" spans="1:16" s="65" customFormat="1" ht="19.5" customHeight="1">
      <c r="A212" s="198">
        <v>35</v>
      </c>
      <c r="B212" s="221" t="s">
        <v>89</v>
      </c>
      <c r="C212" s="62">
        <f>E217+J217</f>
        <v>302.27</v>
      </c>
      <c r="D212" s="63" t="s">
        <v>15</v>
      </c>
      <c r="E212" s="108">
        <v>37.93</v>
      </c>
      <c r="F212" s="63">
        <v>13.53</v>
      </c>
      <c r="G212" s="63">
        <v>24.4</v>
      </c>
      <c r="H212" s="63">
        <v>651.20000000000005</v>
      </c>
      <c r="I212" s="63">
        <v>419</v>
      </c>
      <c r="J212" s="117"/>
      <c r="K212" s="63"/>
      <c r="L212" s="63"/>
      <c r="M212" s="63"/>
      <c r="N212" s="63"/>
      <c r="O212" s="64">
        <f>G212+L212</f>
        <v>24.4</v>
      </c>
      <c r="P212" s="64">
        <f t="shared" si="40"/>
        <v>419</v>
      </c>
    </row>
    <row r="213" spans="1:16" s="65" customFormat="1" ht="19.5" customHeight="1">
      <c r="A213" s="198"/>
      <c r="B213" s="214"/>
      <c r="C213" s="66"/>
      <c r="D213" s="67" t="s">
        <v>16</v>
      </c>
      <c r="E213" s="109"/>
      <c r="F213" s="67"/>
      <c r="G213" s="67"/>
      <c r="H213" s="67"/>
      <c r="I213" s="67"/>
      <c r="J213" s="118"/>
      <c r="K213" s="67"/>
      <c r="L213" s="67"/>
      <c r="M213" s="67"/>
      <c r="N213" s="67"/>
      <c r="O213" s="64">
        <f t="shared" ref="O213:O216" si="43">G213+L213</f>
        <v>0</v>
      </c>
      <c r="P213" s="64">
        <f t="shared" si="40"/>
        <v>0</v>
      </c>
    </row>
    <row r="214" spans="1:16" s="65" customFormat="1" ht="19.5" customHeight="1">
      <c r="A214" s="198"/>
      <c r="B214" s="214"/>
      <c r="C214" s="66"/>
      <c r="D214" s="67" t="s">
        <v>17</v>
      </c>
      <c r="E214" s="109"/>
      <c r="F214" s="67"/>
      <c r="G214" s="67"/>
      <c r="H214" s="67"/>
      <c r="I214" s="67"/>
      <c r="J214" s="118"/>
      <c r="K214" s="67"/>
      <c r="L214" s="67"/>
      <c r="M214" s="67"/>
      <c r="N214" s="67"/>
      <c r="O214" s="64">
        <f t="shared" si="43"/>
        <v>0</v>
      </c>
      <c r="P214" s="64">
        <f t="shared" si="40"/>
        <v>0</v>
      </c>
    </row>
    <row r="215" spans="1:16" s="65" customFormat="1" ht="19.5" customHeight="1">
      <c r="A215" s="198"/>
      <c r="B215" s="214"/>
      <c r="C215" s="66"/>
      <c r="D215" s="67" t="s">
        <v>18</v>
      </c>
      <c r="E215" s="109"/>
      <c r="F215" s="67"/>
      <c r="G215" s="67"/>
      <c r="H215" s="67"/>
      <c r="I215" s="67"/>
      <c r="J215" s="118"/>
      <c r="K215" s="67"/>
      <c r="L215" s="67"/>
      <c r="M215" s="67"/>
      <c r="N215" s="67"/>
      <c r="O215" s="64">
        <f t="shared" si="43"/>
        <v>0</v>
      </c>
      <c r="P215" s="64">
        <f t="shared" si="40"/>
        <v>0</v>
      </c>
    </row>
    <row r="216" spans="1:16" s="65" customFormat="1" ht="19.5" customHeight="1" thickBot="1">
      <c r="A216" s="198"/>
      <c r="B216" s="215"/>
      <c r="C216" s="68"/>
      <c r="D216" s="69" t="s">
        <v>19</v>
      </c>
      <c r="E216" s="110">
        <v>264.33999999999997</v>
      </c>
      <c r="F216" s="69">
        <v>242.54</v>
      </c>
      <c r="G216" s="69">
        <v>21.8</v>
      </c>
      <c r="H216" s="80">
        <v>69</v>
      </c>
      <c r="I216" s="80">
        <v>35</v>
      </c>
      <c r="J216" s="119"/>
      <c r="K216" s="69"/>
      <c r="L216" s="69"/>
      <c r="M216" s="69"/>
      <c r="N216" s="69"/>
      <c r="O216" s="64">
        <f t="shared" si="43"/>
        <v>21.8</v>
      </c>
      <c r="P216" s="64">
        <f t="shared" si="40"/>
        <v>35</v>
      </c>
    </row>
    <row r="217" spans="1:16" s="65" customFormat="1" ht="19.5" customHeight="1" thickBot="1">
      <c r="A217" s="223"/>
      <c r="B217" s="219" t="s">
        <v>20</v>
      </c>
      <c r="C217" s="220"/>
      <c r="D217" s="220"/>
      <c r="E217" s="111">
        <f>SUM(E212:E216)</f>
        <v>302.27</v>
      </c>
      <c r="F217" s="70">
        <f>SUM(F212:F216)</f>
        <v>256.07</v>
      </c>
      <c r="G217" s="70">
        <f>SUM(G212:G216)</f>
        <v>46.2</v>
      </c>
      <c r="H217" s="70">
        <f>SUM(H212:H216)</f>
        <v>720.2</v>
      </c>
      <c r="I217" s="70">
        <f>SUM(I212:I216)</f>
        <v>454</v>
      </c>
      <c r="J217" s="120">
        <f t="shared" ref="J217:P217" si="44">SUM(J212:J216)</f>
        <v>0</v>
      </c>
      <c r="K217" s="70">
        <f t="shared" si="44"/>
        <v>0</v>
      </c>
      <c r="L217" s="70">
        <f t="shared" si="44"/>
        <v>0</v>
      </c>
      <c r="M217" s="70">
        <f t="shared" si="44"/>
        <v>0</v>
      </c>
      <c r="N217" s="70">
        <f t="shared" si="44"/>
        <v>0</v>
      </c>
      <c r="O217" s="70">
        <f t="shared" si="44"/>
        <v>46.2</v>
      </c>
      <c r="P217" s="70">
        <f t="shared" si="44"/>
        <v>454</v>
      </c>
    </row>
    <row r="218" spans="1:16" s="65" customFormat="1" ht="19.5" customHeight="1">
      <c r="A218" s="198">
        <v>36</v>
      </c>
      <c r="B218" s="221" t="s">
        <v>55</v>
      </c>
      <c r="C218" s="62">
        <f>E223+J223</f>
        <v>38.769999999999996</v>
      </c>
      <c r="D218" s="63" t="s">
        <v>15</v>
      </c>
      <c r="E218" s="108">
        <v>17.899999999999999</v>
      </c>
      <c r="F218" s="63">
        <v>0.8</v>
      </c>
      <c r="G218" s="63">
        <v>17.100000000000001</v>
      </c>
      <c r="H218" s="63">
        <v>200</v>
      </c>
      <c r="I218" s="63">
        <v>200</v>
      </c>
      <c r="J218" s="117"/>
      <c r="K218" s="63"/>
      <c r="L218" s="63"/>
      <c r="M218" s="63"/>
      <c r="N218" s="63"/>
      <c r="O218" s="64">
        <f>G218+L218</f>
        <v>17.100000000000001</v>
      </c>
      <c r="P218" s="64">
        <f t="shared" si="40"/>
        <v>200</v>
      </c>
    </row>
    <row r="219" spans="1:16" s="65" customFormat="1" ht="19.5" customHeight="1">
      <c r="A219" s="198"/>
      <c r="B219" s="214"/>
      <c r="C219" s="66"/>
      <c r="D219" s="67" t="s">
        <v>16</v>
      </c>
      <c r="E219" s="109"/>
      <c r="F219" s="67"/>
      <c r="G219" s="67"/>
      <c r="H219" s="67"/>
      <c r="I219" s="67"/>
      <c r="J219" s="118"/>
      <c r="K219" s="67"/>
      <c r="L219" s="67"/>
      <c r="M219" s="67"/>
      <c r="N219" s="67"/>
      <c r="O219" s="64">
        <f t="shared" ref="O219:O222" si="45">G219+L219</f>
        <v>0</v>
      </c>
      <c r="P219" s="64">
        <f t="shared" si="40"/>
        <v>0</v>
      </c>
    </row>
    <row r="220" spans="1:16" s="65" customFormat="1" ht="19.5" customHeight="1">
      <c r="A220" s="198"/>
      <c r="B220" s="214"/>
      <c r="C220" s="66"/>
      <c r="D220" s="67" t="s">
        <v>17</v>
      </c>
      <c r="E220" s="109"/>
      <c r="F220" s="67"/>
      <c r="G220" s="67"/>
      <c r="H220" s="67"/>
      <c r="I220" s="67"/>
      <c r="J220" s="118"/>
      <c r="K220" s="67"/>
      <c r="L220" s="67"/>
      <c r="M220" s="67"/>
      <c r="N220" s="67"/>
      <c r="O220" s="64">
        <f t="shared" si="45"/>
        <v>0</v>
      </c>
      <c r="P220" s="64">
        <f t="shared" si="40"/>
        <v>0</v>
      </c>
    </row>
    <row r="221" spans="1:16" s="65" customFormat="1" ht="19.5" customHeight="1">
      <c r="A221" s="198"/>
      <c r="B221" s="214"/>
      <c r="C221" s="66"/>
      <c r="D221" s="67" t="s">
        <v>18</v>
      </c>
      <c r="E221" s="109"/>
      <c r="F221" s="67"/>
      <c r="G221" s="67"/>
      <c r="H221" s="67"/>
      <c r="I221" s="67"/>
      <c r="J221" s="118"/>
      <c r="K221" s="67"/>
      <c r="L221" s="67"/>
      <c r="M221" s="67"/>
      <c r="N221" s="67"/>
      <c r="O221" s="64">
        <f t="shared" si="45"/>
        <v>0</v>
      </c>
      <c r="P221" s="64">
        <f t="shared" si="40"/>
        <v>0</v>
      </c>
    </row>
    <row r="222" spans="1:16" s="65" customFormat="1" ht="19.5" customHeight="1" thickBot="1">
      <c r="A222" s="198"/>
      <c r="B222" s="215"/>
      <c r="C222" s="68"/>
      <c r="D222" s="69" t="s">
        <v>19</v>
      </c>
      <c r="E222" s="110">
        <v>20.87</v>
      </c>
      <c r="F222" s="69">
        <v>20.87</v>
      </c>
      <c r="G222" s="69"/>
      <c r="H222" s="69"/>
      <c r="I222" s="69"/>
      <c r="J222" s="119"/>
      <c r="K222" s="69"/>
      <c r="L222" s="69"/>
      <c r="M222" s="69"/>
      <c r="N222" s="69"/>
      <c r="O222" s="64">
        <f t="shared" si="45"/>
        <v>0</v>
      </c>
      <c r="P222" s="64">
        <f t="shared" si="40"/>
        <v>0</v>
      </c>
    </row>
    <row r="223" spans="1:16" s="65" customFormat="1" ht="19.5" customHeight="1" thickBot="1">
      <c r="A223" s="223"/>
      <c r="B223" s="219" t="s">
        <v>20</v>
      </c>
      <c r="C223" s="220"/>
      <c r="D223" s="220"/>
      <c r="E223" s="111">
        <f>SUM(E218:E222)</f>
        <v>38.769999999999996</v>
      </c>
      <c r="F223" s="70">
        <f>SUM(F218:F222)</f>
        <v>21.67</v>
      </c>
      <c r="G223" s="70">
        <f>SUM(G218:G222)</f>
        <v>17.100000000000001</v>
      </c>
      <c r="H223" s="70">
        <f t="shared" ref="H223:P223" si="46">SUM(H218:H222)</f>
        <v>200</v>
      </c>
      <c r="I223" s="70">
        <f t="shared" si="46"/>
        <v>200</v>
      </c>
      <c r="J223" s="120">
        <f t="shared" si="46"/>
        <v>0</v>
      </c>
      <c r="K223" s="70">
        <f t="shared" si="46"/>
        <v>0</v>
      </c>
      <c r="L223" s="70">
        <f t="shared" si="46"/>
        <v>0</v>
      </c>
      <c r="M223" s="70">
        <f t="shared" si="46"/>
        <v>0</v>
      </c>
      <c r="N223" s="70">
        <f t="shared" si="46"/>
        <v>0</v>
      </c>
      <c r="O223" s="70">
        <f t="shared" si="46"/>
        <v>17.100000000000001</v>
      </c>
      <c r="P223" s="70">
        <f t="shared" si="46"/>
        <v>200</v>
      </c>
    </row>
    <row r="224" spans="1:16" s="65" customFormat="1" ht="19.5" customHeight="1">
      <c r="A224" s="198">
        <v>37</v>
      </c>
      <c r="B224" s="221" t="s">
        <v>90</v>
      </c>
      <c r="C224" s="62">
        <f>E229+J229</f>
        <v>147.09</v>
      </c>
      <c r="D224" s="63" t="s">
        <v>15</v>
      </c>
      <c r="E224" s="108">
        <v>14.6</v>
      </c>
      <c r="F224" s="63"/>
      <c r="G224" s="63">
        <v>14.6</v>
      </c>
      <c r="H224" s="63">
        <v>174</v>
      </c>
      <c r="I224" s="63">
        <v>219.2</v>
      </c>
      <c r="J224" s="117"/>
      <c r="K224" s="63"/>
      <c r="L224" s="63"/>
      <c r="M224" s="63"/>
      <c r="N224" s="63"/>
      <c r="O224" s="64">
        <f>G224+L224</f>
        <v>14.6</v>
      </c>
      <c r="P224" s="64">
        <f t="shared" si="40"/>
        <v>219.2</v>
      </c>
    </row>
    <row r="225" spans="1:17" s="65" customFormat="1" ht="19.5" customHeight="1">
      <c r="A225" s="198"/>
      <c r="B225" s="214"/>
      <c r="C225" s="66"/>
      <c r="D225" s="67" t="s">
        <v>16</v>
      </c>
      <c r="E225" s="109">
        <v>13</v>
      </c>
      <c r="F225" s="67"/>
      <c r="G225" s="67">
        <v>13</v>
      </c>
      <c r="H225" s="67">
        <v>384.7</v>
      </c>
      <c r="I225" s="67">
        <v>325.5</v>
      </c>
      <c r="J225" s="118"/>
      <c r="K225" s="67"/>
      <c r="L225" s="67"/>
      <c r="M225" s="67"/>
      <c r="N225" s="67"/>
      <c r="O225" s="64">
        <f t="shared" ref="O225:O228" si="47">G225+L225</f>
        <v>13</v>
      </c>
      <c r="P225" s="64">
        <f t="shared" si="40"/>
        <v>325.5</v>
      </c>
    </row>
    <row r="226" spans="1:17" s="65" customFormat="1" ht="19.5" customHeight="1">
      <c r="A226" s="198"/>
      <c r="B226" s="214"/>
      <c r="C226" s="66"/>
      <c r="D226" s="67" t="s">
        <v>17</v>
      </c>
      <c r="E226" s="109"/>
      <c r="F226" s="67"/>
      <c r="G226" s="67"/>
      <c r="H226" s="67"/>
      <c r="I226" s="67"/>
      <c r="J226" s="118"/>
      <c r="K226" s="67"/>
      <c r="L226" s="67"/>
      <c r="M226" s="67"/>
      <c r="N226" s="67"/>
      <c r="O226" s="64">
        <f t="shared" si="47"/>
        <v>0</v>
      </c>
      <c r="P226" s="64">
        <f t="shared" si="40"/>
        <v>0</v>
      </c>
    </row>
    <row r="227" spans="1:17" s="65" customFormat="1" ht="19.5" customHeight="1">
      <c r="A227" s="198"/>
      <c r="B227" s="214"/>
      <c r="C227" s="66"/>
      <c r="D227" s="67" t="s">
        <v>18</v>
      </c>
      <c r="E227" s="109"/>
      <c r="F227" s="67"/>
      <c r="G227" s="67"/>
      <c r="H227" s="67"/>
      <c r="I227" s="67"/>
      <c r="J227" s="118"/>
      <c r="K227" s="67"/>
      <c r="L227" s="67"/>
      <c r="M227" s="67"/>
      <c r="N227" s="67"/>
      <c r="O227" s="64">
        <f t="shared" si="47"/>
        <v>0</v>
      </c>
      <c r="P227" s="64">
        <f t="shared" si="40"/>
        <v>0</v>
      </c>
    </row>
    <row r="228" spans="1:17" s="65" customFormat="1" ht="19.5" customHeight="1" thickBot="1">
      <c r="A228" s="198"/>
      <c r="B228" s="215"/>
      <c r="C228" s="68"/>
      <c r="D228" s="69" t="s">
        <v>19</v>
      </c>
      <c r="E228" s="110">
        <v>119.49</v>
      </c>
      <c r="F228" s="69">
        <v>119.49</v>
      </c>
      <c r="G228" s="69"/>
      <c r="H228" s="69"/>
      <c r="I228" s="69"/>
      <c r="J228" s="119"/>
      <c r="K228" s="69"/>
      <c r="L228" s="69"/>
      <c r="M228" s="69"/>
      <c r="N228" s="69"/>
      <c r="O228" s="64">
        <f t="shared" si="47"/>
        <v>0</v>
      </c>
      <c r="P228" s="64">
        <f t="shared" si="40"/>
        <v>0</v>
      </c>
    </row>
    <row r="229" spans="1:17" s="65" customFormat="1" ht="19.5" customHeight="1" thickBot="1">
      <c r="A229" s="223"/>
      <c r="B229" s="219" t="s">
        <v>20</v>
      </c>
      <c r="C229" s="220"/>
      <c r="D229" s="220"/>
      <c r="E229" s="111">
        <f>SUM(E224:E228)</f>
        <v>147.09</v>
      </c>
      <c r="F229" s="70">
        <f>SUM(F224:F228)</f>
        <v>119.49</v>
      </c>
      <c r="G229" s="70">
        <f>SUM(G224:G228)</f>
        <v>27.6</v>
      </c>
      <c r="H229" s="70">
        <f t="shared" ref="H229:P229" si="48">SUM(H224:H228)</f>
        <v>558.70000000000005</v>
      </c>
      <c r="I229" s="70">
        <f t="shared" si="48"/>
        <v>544.70000000000005</v>
      </c>
      <c r="J229" s="120">
        <f t="shared" si="48"/>
        <v>0</v>
      </c>
      <c r="K229" s="70">
        <f t="shared" si="48"/>
        <v>0</v>
      </c>
      <c r="L229" s="70">
        <f t="shared" si="48"/>
        <v>0</v>
      </c>
      <c r="M229" s="70">
        <f t="shared" si="48"/>
        <v>0</v>
      </c>
      <c r="N229" s="70">
        <f t="shared" si="48"/>
        <v>0</v>
      </c>
      <c r="O229" s="70">
        <f t="shared" si="48"/>
        <v>27.6</v>
      </c>
      <c r="P229" s="70">
        <f t="shared" si="48"/>
        <v>544.70000000000005</v>
      </c>
    </row>
    <row r="230" spans="1:17" s="65" customFormat="1" ht="19.5" customHeight="1">
      <c r="A230" s="198">
        <v>38</v>
      </c>
      <c r="B230" s="221" t="s">
        <v>91</v>
      </c>
      <c r="C230" s="62">
        <f>E235+J235</f>
        <v>300.42999999999995</v>
      </c>
      <c r="D230" s="63" t="s">
        <v>15</v>
      </c>
      <c r="E230" s="108">
        <v>93.36</v>
      </c>
      <c r="F230" s="63">
        <v>37.36</v>
      </c>
      <c r="G230" s="63">
        <v>56</v>
      </c>
      <c r="H230" s="63">
        <v>1000</v>
      </c>
      <c r="I230" s="63">
        <v>1000</v>
      </c>
      <c r="J230" s="117">
        <v>29.9</v>
      </c>
      <c r="K230" s="63">
        <v>29.9</v>
      </c>
      <c r="L230" s="63"/>
      <c r="M230" s="63"/>
      <c r="N230" s="63"/>
      <c r="O230" s="64">
        <f>G230+L230</f>
        <v>56</v>
      </c>
      <c r="P230" s="64">
        <f t="shared" si="40"/>
        <v>1000</v>
      </c>
    </row>
    <row r="231" spans="1:17" s="65" customFormat="1" ht="19.5" customHeight="1">
      <c r="A231" s="198"/>
      <c r="B231" s="214"/>
      <c r="C231" s="66"/>
      <c r="D231" s="67" t="s">
        <v>16</v>
      </c>
      <c r="E231" s="109"/>
      <c r="F231" s="67"/>
      <c r="G231" s="67"/>
      <c r="H231" s="67"/>
      <c r="I231" s="67"/>
      <c r="J231" s="118"/>
      <c r="K231" s="67"/>
      <c r="L231" s="67"/>
      <c r="M231" s="67"/>
      <c r="N231" s="67"/>
      <c r="O231" s="64">
        <f t="shared" ref="O231:O234" si="49">G231+L231</f>
        <v>0</v>
      </c>
      <c r="P231" s="64">
        <f t="shared" si="40"/>
        <v>0</v>
      </c>
    </row>
    <row r="232" spans="1:17" s="65" customFormat="1" ht="19.5" customHeight="1">
      <c r="A232" s="198"/>
      <c r="B232" s="214"/>
      <c r="C232" s="66"/>
      <c r="D232" s="67" t="s">
        <v>17</v>
      </c>
      <c r="E232" s="109"/>
      <c r="F232" s="67"/>
      <c r="G232" s="67"/>
      <c r="H232" s="67"/>
      <c r="I232" s="67"/>
      <c r="J232" s="118"/>
      <c r="K232" s="67"/>
      <c r="L232" s="67"/>
      <c r="M232" s="67"/>
      <c r="N232" s="67"/>
      <c r="O232" s="64">
        <f t="shared" si="49"/>
        <v>0</v>
      </c>
      <c r="P232" s="64">
        <f t="shared" si="40"/>
        <v>0</v>
      </c>
    </row>
    <row r="233" spans="1:17" s="65" customFormat="1" ht="19.5" customHeight="1">
      <c r="A233" s="198"/>
      <c r="B233" s="214"/>
      <c r="C233" s="66"/>
      <c r="D233" s="67" t="s">
        <v>18</v>
      </c>
      <c r="E233" s="109">
        <v>21.97</v>
      </c>
      <c r="F233" s="67">
        <v>21.97</v>
      </c>
      <c r="G233" s="67"/>
      <c r="H233" s="67"/>
      <c r="I233" s="67"/>
      <c r="J233" s="118"/>
      <c r="K233" s="67"/>
      <c r="L233" s="67"/>
      <c r="M233" s="67"/>
      <c r="N233" s="67"/>
      <c r="O233" s="64">
        <f t="shared" si="49"/>
        <v>0</v>
      </c>
      <c r="P233" s="64">
        <f t="shared" si="40"/>
        <v>0</v>
      </c>
    </row>
    <row r="234" spans="1:17" s="65" customFormat="1" ht="19.5" customHeight="1" thickBot="1">
      <c r="A234" s="198"/>
      <c r="B234" s="215"/>
      <c r="C234" s="68"/>
      <c r="D234" s="69" t="s">
        <v>19</v>
      </c>
      <c r="E234" s="110">
        <v>155.19999999999999</v>
      </c>
      <c r="F234" s="69">
        <v>149.4</v>
      </c>
      <c r="G234" s="69">
        <v>5.8</v>
      </c>
      <c r="H234" s="69">
        <v>25000</v>
      </c>
      <c r="I234" s="69">
        <v>25000</v>
      </c>
      <c r="J234" s="119"/>
      <c r="K234" s="69"/>
      <c r="L234" s="69"/>
      <c r="M234" s="69"/>
      <c r="N234" s="69"/>
      <c r="O234" s="64">
        <f t="shared" si="49"/>
        <v>5.8</v>
      </c>
      <c r="P234" s="64">
        <f t="shared" si="40"/>
        <v>25000</v>
      </c>
    </row>
    <row r="235" spans="1:17" s="65" customFormat="1" ht="19.5" customHeight="1" thickBot="1">
      <c r="A235" s="223"/>
      <c r="B235" s="219" t="s">
        <v>20</v>
      </c>
      <c r="C235" s="220"/>
      <c r="D235" s="220"/>
      <c r="E235" s="111">
        <f t="shared" ref="E235:P235" si="50">SUM(E230:E234)</f>
        <v>270.52999999999997</v>
      </c>
      <c r="F235" s="70">
        <f t="shared" si="50"/>
        <v>208.73000000000002</v>
      </c>
      <c r="G235" s="70">
        <f t="shared" si="50"/>
        <v>61.8</v>
      </c>
      <c r="H235" s="70">
        <f t="shared" si="50"/>
        <v>26000</v>
      </c>
      <c r="I235" s="70">
        <f t="shared" si="50"/>
        <v>26000</v>
      </c>
      <c r="J235" s="120">
        <f t="shared" si="50"/>
        <v>29.9</v>
      </c>
      <c r="K235" s="70">
        <f t="shared" si="50"/>
        <v>29.9</v>
      </c>
      <c r="L235" s="70">
        <f t="shared" si="50"/>
        <v>0</v>
      </c>
      <c r="M235" s="70">
        <f t="shared" si="50"/>
        <v>0</v>
      </c>
      <c r="N235" s="70">
        <f t="shared" si="50"/>
        <v>0</v>
      </c>
      <c r="O235" s="70">
        <f t="shared" si="50"/>
        <v>61.8</v>
      </c>
      <c r="P235" s="70">
        <f t="shared" si="50"/>
        <v>26000</v>
      </c>
    </row>
    <row r="236" spans="1:17" s="65" customFormat="1" ht="19.5" customHeight="1">
      <c r="A236" s="198">
        <v>39</v>
      </c>
      <c r="B236" s="200" t="s">
        <v>92</v>
      </c>
      <c r="C236" s="62">
        <f>E241+J241</f>
        <v>299.77</v>
      </c>
      <c r="D236" s="63" t="s">
        <v>15</v>
      </c>
      <c r="E236" s="108">
        <v>82.7</v>
      </c>
      <c r="G236" s="63">
        <v>82.7</v>
      </c>
      <c r="H236" s="63">
        <v>1442</v>
      </c>
      <c r="I236" s="63">
        <v>813</v>
      </c>
      <c r="J236" s="117"/>
      <c r="K236" s="63"/>
      <c r="L236" s="63"/>
      <c r="M236" s="63"/>
      <c r="N236" s="63"/>
      <c r="O236" s="64">
        <f>G236+L236</f>
        <v>82.7</v>
      </c>
      <c r="P236" s="64">
        <f t="shared" si="40"/>
        <v>813</v>
      </c>
    </row>
    <row r="237" spans="1:17" s="65" customFormat="1" ht="19.5" customHeight="1">
      <c r="A237" s="198"/>
      <c r="B237" s="201"/>
      <c r="C237" s="66"/>
      <c r="D237" s="67" t="s">
        <v>16</v>
      </c>
      <c r="E237" s="109"/>
      <c r="F237" s="67"/>
      <c r="G237" s="67"/>
      <c r="H237" s="67"/>
      <c r="I237" s="67"/>
      <c r="J237" s="118"/>
      <c r="K237" s="67"/>
      <c r="L237" s="67"/>
      <c r="M237" s="67"/>
      <c r="N237" s="67"/>
      <c r="O237" s="64">
        <f t="shared" ref="O237:O240" si="51">G237+L237</f>
        <v>0</v>
      </c>
      <c r="P237" s="64">
        <f t="shared" si="40"/>
        <v>0</v>
      </c>
    </row>
    <row r="238" spans="1:17" s="65" customFormat="1" ht="19.5" customHeight="1">
      <c r="A238" s="198"/>
      <c r="B238" s="201"/>
      <c r="C238" s="66"/>
      <c r="D238" s="67" t="s">
        <v>17</v>
      </c>
      <c r="E238" s="109"/>
      <c r="F238" s="67"/>
      <c r="G238" s="67"/>
      <c r="H238" s="67"/>
      <c r="I238" s="67"/>
      <c r="J238" s="118"/>
      <c r="K238" s="67"/>
      <c r="L238" s="67"/>
      <c r="M238" s="67"/>
      <c r="N238" s="67"/>
      <c r="O238" s="64">
        <f t="shared" si="51"/>
        <v>0</v>
      </c>
      <c r="P238" s="64">
        <f t="shared" si="40"/>
        <v>0</v>
      </c>
    </row>
    <row r="239" spans="1:17" s="65" customFormat="1" ht="19.5" customHeight="1">
      <c r="A239" s="198"/>
      <c r="B239" s="201"/>
      <c r="C239" s="66"/>
      <c r="D239" s="67" t="s">
        <v>18</v>
      </c>
      <c r="E239" s="109"/>
      <c r="F239" s="67"/>
      <c r="G239" s="67"/>
      <c r="H239" s="67"/>
      <c r="I239" s="67"/>
      <c r="J239" s="118"/>
      <c r="K239" s="67"/>
      <c r="L239" s="67"/>
      <c r="M239" s="67"/>
      <c r="N239" s="67"/>
      <c r="O239" s="64">
        <f t="shared" si="51"/>
        <v>0</v>
      </c>
      <c r="P239" s="64">
        <f t="shared" si="40"/>
        <v>0</v>
      </c>
    </row>
    <row r="240" spans="1:17" s="65" customFormat="1" ht="19.5" customHeight="1" thickBot="1">
      <c r="A240" s="198"/>
      <c r="B240" s="202"/>
      <c r="C240" s="68"/>
      <c r="D240" s="69" t="s">
        <v>19</v>
      </c>
      <c r="E240" s="110">
        <v>217.07</v>
      </c>
      <c r="F240" s="65">
        <v>189.5</v>
      </c>
      <c r="G240" s="80">
        <v>27.5</v>
      </c>
      <c r="H240" s="80">
        <v>108</v>
      </c>
      <c r="I240" s="72">
        <v>96</v>
      </c>
      <c r="J240" s="119"/>
      <c r="K240" s="69"/>
      <c r="L240" s="69"/>
      <c r="M240" s="69"/>
      <c r="N240" s="69"/>
      <c r="O240" s="64">
        <f t="shared" si="51"/>
        <v>27.5</v>
      </c>
      <c r="P240" s="64">
        <f t="shared" si="40"/>
        <v>96</v>
      </c>
      <c r="Q240" s="79"/>
    </row>
    <row r="241" spans="1:16" s="65" customFormat="1" ht="19.5" customHeight="1" thickBot="1">
      <c r="A241" s="223"/>
      <c r="B241" s="219" t="s">
        <v>20</v>
      </c>
      <c r="C241" s="220"/>
      <c r="D241" s="220"/>
      <c r="E241" s="111">
        <f>SUM(E236:E240)</f>
        <v>299.77</v>
      </c>
      <c r="F241" s="70">
        <f>SUM(F236:F240)</f>
        <v>189.5</v>
      </c>
      <c r="G241" s="70">
        <f>SUM(G236:G240)</f>
        <v>110.2</v>
      </c>
      <c r="H241" s="70">
        <f>SUM(H236:H240)</f>
        <v>1550</v>
      </c>
      <c r="I241" s="70">
        <f t="shared" ref="I241:P241" si="52">SUM(I236:I240)</f>
        <v>909</v>
      </c>
      <c r="J241" s="120">
        <f t="shared" si="52"/>
        <v>0</v>
      </c>
      <c r="K241" s="70">
        <f t="shared" si="52"/>
        <v>0</v>
      </c>
      <c r="L241" s="70">
        <f t="shared" si="52"/>
        <v>0</v>
      </c>
      <c r="M241" s="70">
        <f t="shared" si="52"/>
        <v>0</v>
      </c>
      <c r="N241" s="70">
        <f t="shared" si="52"/>
        <v>0</v>
      </c>
      <c r="O241" s="70">
        <f t="shared" si="52"/>
        <v>110.2</v>
      </c>
      <c r="P241" s="70">
        <f t="shared" si="52"/>
        <v>909</v>
      </c>
    </row>
    <row r="242" spans="1:16" s="65" customFormat="1" ht="19.5" customHeight="1">
      <c r="A242" s="198">
        <v>40</v>
      </c>
      <c r="B242" s="200" t="s">
        <v>93</v>
      </c>
      <c r="C242" s="62">
        <f>E247+J247</f>
        <v>164.76</v>
      </c>
      <c r="D242" s="63" t="s">
        <v>15</v>
      </c>
      <c r="E242" s="108">
        <v>19.82</v>
      </c>
      <c r="F242" s="63">
        <v>4.72</v>
      </c>
      <c r="G242" s="63">
        <v>15.1</v>
      </c>
      <c r="H242" s="63">
        <v>230</v>
      </c>
      <c r="I242" s="63">
        <v>230</v>
      </c>
      <c r="J242" s="117"/>
      <c r="K242" s="63"/>
      <c r="L242" s="63"/>
      <c r="M242" s="63"/>
      <c r="N242" s="63"/>
      <c r="O242" s="64">
        <f>G242+L242</f>
        <v>15.1</v>
      </c>
      <c r="P242" s="64">
        <f t="shared" si="40"/>
        <v>230</v>
      </c>
    </row>
    <row r="243" spans="1:16" s="65" customFormat="1" ht="19.5" customHeight="1">
      <c r="A243" s="198"/>
      <c r="B243" s="201"/>
      <c r="C243" s="66"/>
      <c r="D243" s="67" t="s">
        <v>16</v>
      </c>
      <c r="E243" s="109"/>
      <c r="F243" s="67"/>
      <c r="G243" s="67"/>
      <c r="H243" s="67"/>
      <c r="I243" s="67"/>
      <c r="J243" s="118"/>
      <c r="K243" s="67"/>
      <c r="L243" s="67"/>
      <c r="M243" s="67"/>
      <c r="N243" s="67"/>
      <c r="O243" s="64">
        <f t="shared" ref="O243:O246" si="53">G243+L243</f>
        <v>0</v>
      </c>
      <c r="P243" s="64">
        <f t="shared" si="40"/>
        <v>0</v>
      </c>
    </row>
    <row r="244" spans="1:16" s="65" customFormat="1" ht="19.5" customHeight="1">
      <c r="A244" s="198"/>
      <c r="B244" s="201"/>
      <c r="C244" s="66"/>
      <c r="D244" s="67" t="s">
        <v>17</v>
      </c>
      <c r="E244" s="109"/>
      <c r="F244" s="67"/>
      <c r="G244" s="67"/>
      <c r="H244" s="67"/>
      <c r="I244" s="67"/>
      <c r="J244" s="118"/>
      <c r="K244" s="67"/>
      <c r="L244" s="67"/>
      <c r="M244" s="67"/>
      <c r="N244" s="67"/>
      <c r="O244" s="64">
        <f t="shared" si="53"/>
        <v>0</v>
      </c>
      <c r="P244" s="64">
        <f t="shared" si="40"/>
        <v>0</v>
      </c>
    </row>
    <row r="245" spans="1:16" s="65" customFormat="1" ht="19.5" customHeight="1">
      <c r="A245" s="198"/>
      <c r="B245" s="201"/>
      <c r="C245" s="66"/>
      <c r="D245" s="67" t="s">
        <v>18</v>
      </c>
      <c r="E245" s="109">
        <v>42.73</v>
      </c>
      <c r="F245" s="67">
        <v>40.729999999999997</v>
      </c>
      <c r="G245" s="88">
        <v>2</v>
      </c>
      <c r="H245" s="88">
        <v>47.2</v>
      </c>
      <c r="I245" s="88">
        <v>47.2</v>
      </c>
      <c r="J245" s="118"/>
      <c r="K245" s="67"/>
      <c r="L245" s="67"/>
      <c r="M245" s="67"/>
      <c r="N245" s="67"/>
      <c r="O245" s="64">
        <f t="shared" si="53"/>
        <v>2</v>
      </c>
      <c r="P245" s="64">
        <f t="shared" si="40"/>
        <v>47.2</v>
      </c>
    </row>
    <row r="246" spans="1:16" s="65" customFormat="1" ht="19.5" customHeight="1" thickBot="1">
      <c r="A246" s="198"/>
      <c r="B246" s="202"/>
      <c r="C246" s="68"/>
      <c r="D246" s="69" t="s">
        <v>19</v>
      </c>
      <c r="E246" s="110">
        <v>94.65</v>
      </c>
      <c r="F246" s="80">
        <v>94.65</v>
      </c>
      <c r="G246" s="80"/>
      <c r="H246" s="72"/>
      <c r="I246" s="72"/>
      <c r="J246" s="126">
        <v>7.56</v>
      </c>
      <c r="K246" s="72">
        <v>7.56</v>
      </c>
      <c r="L246" s="69"/>
      <c r="M246" s="69"/>
      <c r="N246" s="69"/>
      <c r="O246" s="64">
        <f t="shared" si="53"/>
        <v>0</v>
      </c>
      <c r="P246" s="64">
        <f t="shared" si="40"/>
        <v>0</v>
      </c>
    </row>
    <row r="247" spans="1:16" s="65" customFormat="1" ht="19.5" customHeight="1" thickBot="1">
      <c r="A247" s="199"/>
      <c r="B247" s="219" t="s">
        <v>20</v>
      </c>
      <c r="C247" s="220"/>
      <c r="D247" s="225"/>
      <c r="E247" s="115">
        <f t="shared" ref="E247:P247" si="54">SUM(E242:E246)</f>
        <v>157.19999999999999</v>
      </c>
      <c r="F247" s="89">
        <f t="shared" si="54"/>
        <v>140.1</v>
      </c>
      <c r="G247" s="89">
        <f t="shared" si="54"/>
        <v>17.100000000000001</v>
      </c>
      <c r="H247" s="89">
        <f t="shared" si="54"/>
        <v>277.2</v>
      </c>
      <c r="I247" s="89">
        <f t="shared" si="54"/>
        <v>277.2</v>
      </c>
      <c r="J247" s="127">
        <f t="shared" si="54"/>
        <v>7.56</v>
      </c>
      <c r="K247" s="89">
        <f t="shared" si="54"/>
        <v>7.56</v>
      </c>
      <c r="L247" s="89">
        <f t="shared" si="54"/>
        <v>0</v>
      </c>
      <c r="M247" s="89">
        <f t="shared" si="54"/>
        <v>0</v>
      </c>
      <c r="N247" s="89">
        <f t="shared" si="54"/>
        <v>0</v>
      </c>
      <c r="O247" s="89">
        <f t="shared" si="54"/>
        <v>17.100000000000001</v>
      </c>
      <c r="P247" s="90">
        <f t="shared" si="54"/>
        <v>277.2</v>
      </c>
    </row>
    <row r="248" spans="1:16" s="65" customFormat="1" ht="19.5" customHeight="1">
      <c r="A248" s="197">
        <v>41</v>
      </c>
      <c r="B248" s="200" t="s">
        <v>94</v>
      </c>
      <c r="C248" s="66">
        <f>E253+J253</f>
        <v>724.15</v>
      </c>
      <c r="D248" s="63" t="s">
        <v>15</v>
      </c>
      <c r="E248" s="108">
        <v>258.64999999999998</v>
      </c>
      <c r="F248" s="63">
        <v>257.5</v>
      </c>
      <c r="G248" s="63">
        <v>1.1399999999999999</v>
      </c>
      <c r="H248" s="63">
        <v>127.1</v>
      </c>
      <c r="I248" s="63">
        <v>127.1</v>
      </c>
      <c r="J248" s="117"/>
      <c r="K248" s="63"/>
      <c r="L248" s="63"/>
      <c r="M248" s="63"/>
      <c r="N248" s="63"/>
      <c r="O248" s="64">
        <f>G248+L248</f>
        <v>1.1399999999999999</v>
      </c>
      <c r="P248" s="64">
        <f t="shared" si="40"/>
        <v>127.1</v>
      </c>
    </row>
    <row r="249" spans="1:16" s="65" customFormat="1" ht="19.5" customHeight="1">
      <c r="A249" s="198"/>
      <c r="B249" s="201"/>
      <c r="C249" s="66"/>
      <c r="D249" s="67" t="s">
        <v>16</v>
      </c>
      <c r="E249" s="109"/>
      <c r="F249" s="67"/>
      <c r="G249" s="67"/>
      <c r="H249" s="67"/>
      <c r="I249" s="67"/>
      <c r="J249" s="118"/>
      <c r="K249" s="67"/>
      <c r="L249" s="67"/>
      <c r="M249" s="67"/>
      <c r="N249" s="67"/>
      <c r="O249" s="64">
        <f t="shared" ref="O249:O252" si="55">G249+L249</f>
        <v>0</v>
      </c>
      <c r="P249" s="64">
        <f t="shared" si="40"/>
        <v>0</v>
      </c>
    </row>
    <row r="250" spans="1:16" s="65" customFormat="1" ht="19.5" customHeight="1">
      <c r="A250" s="198"/>
      <c r="B250" s="201"/>
      <c r="C250" s="66"/>
      <c r="D250" s="67" t="s">
        <v>17</v>
      </c>
      <c r="E250" s="109"/>
      <c r="F250" s="67"/>
      <c r="G250" s="67"/>
      <c r="H250" s="67"/>
      <c r="I250" s="67"/>
      <c r="J250" s="118"/>
      <c r="K250" s="67"/>
      <c r="L250" s="67"/>
      <c r="M250" s="67"/>
      <c r="N250" s="67"/>
      <c r="O250" s="64">
        <f t="shared" si="55"/>
        <v>0</v>
      </c>
      <c r="P250" s="64">
        <f t="shared" si="40"/>
        <v>0</v>
      </c>
    </row>
    <row r="251" spans="1:16" s="65" customFormat="1" ht="19.5" customHeight="1">
      <c r="A251" s="198"/>
      <c r="B251" s="201"/>
      <c r="C251" s="66"/>
      <c r="D251" s="67" t="s">
        <v>18</v>
      </c>
      <c r="E251" s="109">
        <v>113.9</v>
      </c>
      <c r="F251" s="67">
        <v>113.9</v>
      </c>
      <c r="G251" s="67"/>
      <c r="H251" s="67"/>
      <c r="I251" s="67"/>
      <c r="J251" s="118"/>
      <c r="K251" s="67"/>
      <c r="L251" s="67"/>
      <c r="M251" s="67"/>
      <c r="N251" s="67"/>
      <c r="O251" s="64">
        <f t="shared" si="55"/>
        <v>0</v>
      </c>
      <c r="P251" s="64">
        <f t="shared" si="40"/>
        <v>0</v>
      </c>
    </row>
    <row r="252" spans="1:16" s="65" customFormat="1" ht="19.5" customHeight="1" thickBot="1">
      <c r="A252" s="198"/>
      <c r="B252" s="202"/>
      <c r="C252" s="68"/>
      <c r="D252" s="69" t="s">
        <v>19</v>
      </c>
      <c r="E252" s="110">
        <v>351.6</v>
      </c>
      <c r="F252" s="80">
        <v>351.6</v>
      </c>
      <c r="G252" s="80"/>
      <c r="H252" s="72"/>
      <c r="I252" s="72"/>
      <c r="J252" s="119"/>
      <c r="K252" s="69"/>
      <c r="L252" s="69"/>
      <c r="M252" s="69"/>
      <c r="N252" s="69"/>
      <c r="O252" s="64">
        <f t="shared" si="55"/>
        <v>0</v>
      </c>
      <c r="P252" s="64">
        <f t="shared" si="40"/>
        <v>0</v>
      </c>
    </row>
    <row r="253" spans="1:16" s="65" customFormat="1" ht="19.5" customHeight="1" thickBot="1">
      <c r="A253" s="223"/>
      <c r="B253" s="219" t="s">
        <v>20</v>
      </c>
      <c r="C253" s="220"/>
      <c r="D253" s="220"/>
      <c r="E253" s="111">
        <f>SUM(E248:E252)</f>
        <v>724.15</v>
      </c>
      <c r="F253" s="70">
        <f>SUM(F248:F252)</f>
        <v>723</v>
      </c>
      <c r="G253" s="70">
        <f>SUM(G248:G252)</f>
        <v>1.1399999999999999</v>
      </c>
      <c r="H253" s="70">
        <f>SUM(H248:H252)</f>
        <v>127.1</v>
      </c>
      <c r="I253" s="70">
        <f t="shared" ref="I253:P253" si="56">SUM(I248:I252)</f>
        <v>127.1</v>
      </c>
      <c r="J253" s="120">
        <f t="shared" si="56"/>
        <v>0</v>
      </c>
      <c r="K253" s="70">
        <f t="shared" si="56"/>
        <v>0</v>
      </c>
      <c r="L253" s="70">
        <f t="shared" si="56"/>
        <v>0</v>
      </c>
      <c r="M253" s="70">
        <f t="shared" si="56"/>
        <v>0</v>
      </c>
      <c r="N253" s="70">
        <f t="shared" si="56"/>
        <v>0</v>
      </c>
      <c r="O253" s="70">
        <f t="shared" si="56"/>
        <v>1.1399999999999999</v>
      </c>
      <c r="P253" s="70">
        <f t="shared" si="56"/>
        <v>127.1</v>
      </c>
    </row>
    <row r="254" spans="1:16" s="65" customFormat="1" ht="19.5" customHeight="1">
      <c r="A254" s="197">
        <v>42</v>
      </c>
      <c r="B254" s="200" t="s">
        <v>95</v>
      </c>
      <c r="C254" s="62">
        <f>E259+J259</f>
        <v>80.34</v>
      </c>
      <c r="D254" s="63" t="s">
        <v>15</v>
      </c>
      <c r="E254" s="108">
        <v>38.04</v>
      </c>
      <c r="F254" s="63">
        <v>0.24</v>
      </c>
      <c r="G254" s="75">
        <v>37.799999999999997</v>
      </c>
      <c r="H254" s="75">
        <v>550</v>
      </c>
      <c r="I254" s="75">
        <v>500</v>
      </c>
      <c r="J254" s="117"/>
      <c r="K254" s="63"/>
      <c r="L254" s="63"/>
      <c r="M254" s="63"/>
      <c r="N254" s="63"/>
      <c r="O254" s="72">
        <f>G254+L254</f>
        <v>37.799999999999997</v>
      </c>
      <c r="P254" s="64">
        <f t="shared" si="40"/>
        <v>500</v>
      </c>
    </row>
    <row r="255" spans="1:16" s="65" customFormat="1" ht="19.5" customHeight="1">
      <c r="A255" s="198"/>
      <c r="B255" s="201"/>
      <c r="C255" s="66"/>
      <c r="D255" s="67" t="s">
        <v>16</v>
      </c>
      <c r="E255" s="109"/>
      <c r="F255" s="67"/>
      <c r="G255" s="67"/>
      <c r="H255" s="67"/>
      <c r="I255" s="67"/>
      <c r="J255" s="118"/>
      <c r="K255" s="67"/>
      <c r="L255" s="67"/>
      <c r="M255" s="67"/>
      <c r="N255" s="67"/>
      <c r="O255" s="72">
        <f t="shared" ref="O255:O258" si="57">G255+L255</f>
        <v>0</v>
      </c>
      <c r="P255" s="64">
        <f t="shared" si="40"/>
        <v>0</v>
      </c>
    </row>
    <row r="256" spans="1:16" s="65" customFormat="1" ht="19.5" customHeight="1">
      <c r="A256" s="198"/>
      <c r="B256" s="201"/>
      <c r="C256" s="66"/>
      <c r="D256" s="67" t="s">
        <v>17</v>
      </c>
      <c r="E256" s="109"/>
      <c r="F256" s="67"/>
      <c r="G256" s="67"/>
      <c r="H256" s="67"/>
      <c r="I256" s="67"/>
      <c r="J256" s="118"/>
      <c r="K256" s="67"/>
      <c r="L256" s="67"/>
      <c r="M256" s="67"/>
      <c r="N256" s="67"/>
      <c r="O256" s="72">
        <f t="shared" si="57"/>
        <v>0</v>
      </c>
      <c r="P256" s="64">
        <f t="shared" si="40"/>
        <v>0</v>
      </c>
    </row>
    <row r="257" spans="1:16" s="65" customFormat="1" ht="19.5" customHeight="1">
      <c r="A257" s="198"/>
      <c r="B257" s="201"/>
      <c r="C257" s="66"/>
      <c r="D257" s="67" t="s">
        <v>18</v>
      </c>
      <c r="E257" s="109"/>
      <c r="F257" s="67"/>
      <c r="G257" s="67"/>
      <c r="H257" s="67"/>
      <c r="I257" s="67"/>
      <c r="J257" s="118"/>
      <c r="K257" s="67"/>
      <c r="L257" s="67"/>
      <c r="M257" s="67"/>
      <c r="N257" s="67"/>
      <c r="O257" s="72">
        <f t="shared" si="57"/>
        <v>0</v>
      </c>
      <c r="P257" s="64">
        <f t="shared" si="40"/>
        <v>0</v>
      </c>
    </row>
    <row r="258" spans="1:16" s="65" customFormat="1" ht="19.5" customHeight="1" thickBot="1">
      <c r="A258" s="198"/>
      <c r="B258" s="202"/>
      <c r="C258" s="68"/>
      <c r="D258" s="69" t="s">
        <v>19</v>
      </c>
      <c r="E258" s="110">
        <v>42.3</v>
      </c>
      <c r="F258" s="80">
        <v>42.3</v>
      </c>
      <c r="G258" s="80"/>
      <c r="H258" s="72"/>
      <c r="I258" s="72"/>
      <c r="J258" s="119"/>
      <c r="K258" s="69"/>
      <c r="L258" s="69"/>
      <c r="M258" s="69"/>
      <c r="N258" s="69"/>
      <c r="O258" s="72">
        <f t="shared" si="57"/>
        <v>0</v>
      </c>
      <c r="P258" s="64">
        <f t="shared" si="40"/>
        <v>0</v>
      </c>
    </row>
    <row r="259" spans="1:16" s="65" customFormat="1" ht="19.5" customHeight="1" thickBot="1">
      <c r="A259" s="223"/>
      <c r="B259" s="219" t="s">
        <v>20</v>
      </c>
      <c r="C259" s="220"/>
      <c r="D259" s="220"/>
      <c r="E259" s="111">
        <f>SUM(E254:E258)</f>
        <v>80.34</v>
      </c>
      <c r="F259" s="70">
        <f>SUM(F254:F258)</f>
        <v>42.54</v>
      </c>
      <c r="G259" s="70">
        <f>SUM(G254:G258)</f>
        <v>37.799999999999997</v>
      </c>
      <c r="H259" s="70">
        <f t="shared" ref="H259:P259" si="58">SUM(H254:H258)</f>
        <v>550</v>
      </c>
      <c r="I259" s="70">
        <f t="shared" si="58"/>
        <v>500</v>
      </c>
      <c r="J259" s="120">
        <f t="shared" si="58"/>
        <v>0</v>
      </c>
      <c r="K259" s="70">
        <f t="shared" si="58"/>
        <v>0</v>
      </c>
      <c r="L259" s="70">
        <f t="shared" si="58"/>
        <v>0</v>
      </c>
      <c r="M259" s="70">
        <f t="shared" si="58"/>
        <v>0</v>
      </c>
      <c r="N259" s="70">
        <f t="shared" si="58"/>
        <v>0</v>
      </c>
      <c r="O259" s="70">
        <f t="shared" si="58"/>
        <v>37.799999999999997</v>
      </c>
      <c r="P259" s="70">
        <f t="shared" si="58"/>
        <v>500</v>
      </c>
    </row>
    <row r="260" spans="1:16" s="65" customFormat="1" ht="19.5" customHeight="1">
      <c r="A260" s="197">
        <v>43</v>
      </c>
      <c r="B260" s="200" t="s">
        <v>96</v>
      </c>
      <c r="C260" s="62">
        <f>E265+J265</f>
        <v>284.31</v>
      </c>
      <c r="D260" s="63" t="s">
        <v>15</v>
      </c>
      <c r="E260" s="108">
        <v>51.95</v>
      </c>
      <c r="F260" s="63">
        <f>E260-G260</f>
        <v>37.650000000000006</v>
      </c>
      <c r="G260" s="75">
        <v>14.3</v>
      </c>
      <c r="H260" s="75">
        <v>1154.01</v>
      </c>
      <c r="I260" s="75"/>
      <c r="J260" s="117"/>
      <c r="K260" s="63"/>
      <c r="L260" s="63"/>
      <c r="M260" s="63"/>
      <c r="N260" s="63"/>
      <c r="O260" s="72">
        <f>G260+L260</f>
        <v>14.3</v>
      </c>
      <c r="P260" s="64">
        <f t="shared" si="40"/>
        <v>0</v>
      </c>
    </row>
    <row r="261" spans="1:16" s="65" customFormat="1" ht="19.5" customHeight="1">
      <c r="A261" s="198"/>
      <c r="B261" s="201"/>
      <c r="C261" s="66"/>
      <c r="D261" s="67" t="s">
        <v>16</v>
      </c>
      <c r="E261" s="109">
        <v>9.16</v>
      </c>
      <c r="F261" s="67">
        <v>9.16</v>
      </c>
      <c r="G261" s="67"/>
      <c r="H261" s="67"/>
      <c r="I261" s="67"/>
      <c r="J261" s="118"/>
      <c r="K261" s="67"/>
      <c r="L261" s="67"/>
      <c r="M261" s="67"/>
      <c r="N261" s="67"/>
      <c r="O261" s="72">
        <f t="shared" ref="O261:O264" si="59">G261+L261</f>
        <v>0</v>
      </c>
      <c r="P261" s="64">
        <f t="shared" si="40"/>
        <v>0</v>
      </c>
    </row>
    <row r="262" spans="1:16" s="65" customFormat="1" ht="19.5" customHeight="1">
      <c r="A262" s="198"/>
      <c r="B262" s="201"/>
      <c r="C262" s="66"/>
      <c r="D262" s="67" t="s">
        <v>17</v>
      </c>
      <c r="E262" s="109"/>
      <c r="F262" s="67"/>
      <c r="G262" s="67"/>
      <c r="H262" s="67"/>
      <c r="I262" s="67"/>
      <c r="J262" s="118"/>
      <c r="K262" s="67"/>
      <c r="L262" s="67"/>
      <c r="M262" s="67"/>
      <c r="N262" s="67"/>
      <c r="O262" s="72">
        <f t="shared" si="59"/>
        <v>0</v>
      </c>
      <c r="P262" s="64">
        <f t="shared" si="40"/>
        <v>0</v>
      </c>
    </row>
    <row r="263" spans="1:16" s="65" customFormat="1" ht="19.5" customHeight="1">
      <c r="A263" s="198"/>
      <c r="B263" s="201"/>
      <c r="C263" s="66"/>
      <c r="D263" s="67" t="s">
        <v>18</v>
      </c>
      <c r="E263" s="109">
        <v>130.69999999999999</v>
      </c>
      <c r="F263" s="67">
        <v>130.69999999999999</v>
      </c>
      <c r="G263" s="67"/>
      <c r="H263" s="67"/>
      <c r="I263" s="67"/>
      <c r="J263" s="118"/>
      <c r="K263" s="67"/>
      <c r="L263" s="67"/>
      <c r="M263" s="67"/>
      <c r="N263" s="67"/>
      <c r="O263" s="72">
        <f t="shared" si="59"/>
        <v>0</v>
      </c>
      <c r="P263" s="64">
        <f t="shared" si="40"/>
        <v>0</v>
      </c>
    </row>
    <row r="264" spans="1:16" s="65" customFormat="1" ht="19.5" customHeight="1" thickBot="1">
      <c r="A264" s="198"/>
      <c r="B264" s="202"/>
      <c r="C264" s="68"/>
      <c r="D264" s="69" t="s">
        <v>19</v>
      </c>
      <c r="E264" s="110">
        <v>92.5</v>
      </c>
      <c r="F264" s="80">
        <v>92.5</v>
      </c>
      <c r="G264" s="80"/>
      <c r="H264" s="72"/>
      <c r="I264" s="72"/>
      <c r="J264" s="119"/>
      <c r="K264" s="69"/>
      <c r="L264" s="69"/>
      <c r="M264" s="69"/>
      <c r="N264" s="69"/>
      <c r="O264" s="72">
        <f t="shared" si="59"/>
        <v>0</v>
      </c>
      <c r="P264" s="64">
        <f t="shared" si="40"/>
        <v>0</v>
      </c>
    </row>
    <row r="265" spans="1:16" s="65" customFormat="1" ht="19.5" customHeight="1" thickBot="1">
      <c r="A265" s="223"/>
      <c r="B265" s="219" t="s">
        <v>20</v>
      </c>
      <c r="C265" s="220"/>
      <c r="D265" s="220"/>
      <c r="E265" s="111">
        <f>SUM(E260:E264)</f>
        <v>284.31</v>
      </c>
      <c r="F265" s="70">
        <f>SUM(F260:F264)</f>
        <v>270.01</v>
      </c>
      <c r="G265" s="70">
        <f>SUM(G260:G264)</f>
        <v>14.3</v>
      </c>
      <c r="H265" s="70">
        <f t="shared" ref="H265:P265" si="60">SUM(H260:H264)</f>
        <v>1154.01</v>
      </c>
      <c r="I265" s="70">
        <f t="shared" si="60"/>
        <v>0</v>
      </c>
      <c r="J265" s="120">
        <f t="shared" si="60"/>
        <v>0</v>
      </c>
      <c r="K265" s="70">
        <f t="shared" si="60"/>
        <v>0</v>
      </c>
      <c r="L265" s="70">
        <f t="shared" si="60"/>
        <v>0</v>
      </c>
      <c r="M265" s="70">
        <f t="shared" si="60"/>
        <v>0</v>
      </c>
      <c r="N265" s="70">
        <f t="shared" si="60"/>
        <v>0</v>
      </c>
      <c r="O265" s="70">
        <f t="shared" si="60"/>
        <v>14.3</v>
      </c>
      <c r="P265" s="70">
        <f t="shared" si="60"/>
        <v>0</v>
      </c>
    </row>
    <row r="266" spans="1:16" s="65" customFormat="1" ht="19.5" customHeight="1">
      <c r="A266" s="197">
        <v>44</v>
      </c>
      <c r="B266" s="200" t="s">
        <v>97</v>
      </c>
      <c r="C266" s="62">
        <f>E271+J271</f>
        <v>58</v>
      </c>
      <c r="D266" s="63" t="s">
        <v>15</v>
      </c>
      <c r="E266" s="108">
        <v>14.7</v>
      </c>
      <c r="F266" s="63">
        <v>3.7</v>
      </c>
      <c r="G266" s="63">
        <v>11</v>
      </c>
      <c r="H266" s="63">
        <v>200</v>
      </c>
      <c r="I266" s="63">
        <v>200</v>
      </c>
      <c r="J266" s="117"/>
      <c r="K266" s="63"/>
      <c r="L266" s="63"/>
      <c r="M266" s="63"/>
      <c r="N266" s="63"/>
      <c r="O266" s="72">
        <f>G266+L266</f>
        <v>11</v>
      </c>
      <c r="P266" s="64">
        <f t="shared" si="40"/>
        <v>200</v>
      </c>
    </row>
    <row r="267" spans="1:16" s="65" customFormat="1" ht="19.5" customHeight="1">
      <c r="A267" s="198"/>
      <c r="B267" s="201"/>
      <c r="C267" s="66"/>
      <c r="D267" s="67" t="s">
        <v>16</v>
      </c>
      <c r="E267" s="109"/>
      <c r="F267" s="67"/>
      <c r="G267" s="67"/>
      <c r="H267" s="67"/>
      <c r="I267" s="67"/>
      <c r="J267" s="118"/>
      <c r="K267" s="67"/>
      <c r="L267" s="67"/>
      <c r="M267" s="67"/>
      <c r="N267" s="67"/>
      <c r="O267" s="72">
        <f t="shared" ref="O267:O270" si="61">G267+L267</f>
        <v>0</v>
      </c>
      <c r="P267" s="64">
        <f t="shared" si="40"/>
        <v>0</v>
      </c>
    </row>
    <row r="268" spans="1:16" s="65" customFormat="1" ht="19.5" customHeight="1">
      <c r="A268" s="198"/>
      <c r="B268" s="201"/>
      <c r="C268" s="66"/>
      <c r="D268" s="67" t="s">
        <v>17</v>
      </c>
      <c r="E268" s="109"/>
      <c r="F268" s="67"/>
      <c r="G268" s="67"/>
      <c r="H268" s="67"/>
      <c r="I268" s="67"/>
      <c r="J268" s="118"/>
      <c r="K268" s="67"/>
      <c r="L268" s="67"/>
      <c r="M268" s="67"/>
      <c r="N268" s="67"/>
      <c r="O268" s="72">
        <f t="shared" si="61"/>
        <v>0</v>
      </c>
      <c r="P268" s="64">
        <f t="shared" si="40"/>
        <v>0</v>
      </c>
    </row>
    <row r="269" spans="1:16" s="65" customFormat="1" ht="19.5" customHeight="1">
      <c r="A269" s="198"/>
      <c r="B269" s="201"/>
      <c r="C269" s="66"/>
      <c r="D269" s="67" t="s">
        <v>18</v>
      </c>
      <c r="E269" s="109"/>
      <c r="F269" s="67"/>
      <c r="G269" s="67"/>
      <c r="H269" s="67"/>
      <c r="I269" s="67"/>
      <c r="J269" s="118"/>
      <c r="K269" s="67"/>
      <c r="L269" s="67"/>
      <c r="M269" s="67"/>
      <c r="N269" s="67"/>
      <c r="O269" s="72">
        <f t="shared" si="61"/>
        <v>0</v>
      </c>
      <c r="P269" s="64">
        <f t="shared" si="40"/>
        <v>0</v>
      </c>
    </row>
    <row r="270" spans="1:16" s="65" customFormat="1" ht="19.5" customHeight="1" thickBot="1">
      <c r="A270" s="198"/>
      <c r="B270" s="202"/>
      <c r="C270" s="68"/>
      <c r="D270" s="69" t="s">
        <v>19</v>
      </c>
      <c r="E270" s="110">
        <v>43.3</v>
      </c>
      <c r="F270" s="80">
        <v>43</v>
      </c>
      <c r="G270" s="80"/>
      <c r="H270" s="72"/>
      <c r="I270" s="72"/>
      <c r="J270" s="119"/>
      <c r="K270" s="69"/>
      <c r="L270" s="69"/>
      <c r="M270" s="69"/>
      <c r="N270" s="69"/>
      <c r="O270" s="72">
        <f t="shared" si="61"/>
        <v>0</v>
      </c>
      <c r="P270" s="64">
        <f t="shared" ref="P270:P333" si="62">I270+N270</f>
        <v>0</v>
      </c>
    </row>
    <row r="271" spans="1:16" s="65" customFormat="1" ht="19.5" customHeight="1" thickBot="1">
      <c r="A271" s="223"/>
      <c r="B271" s="219" t="s">
        <v>20</v>
      </c>
      <c r="C271" s="220"/>
      <c r="D271" s="220"/>
      <c r="E271" s="111">
        <f>SUM(E266:E270)</f>
        <v>58</v>
      </c>
      <c r="F271" s="70">
        <f>SUM(F266:F270)</f>
        <v>46.7</v>
      </c>
      <c r="G271" s="70">
        <f>SUM(G266:G270)</f>
        <v>11</v>
      </c>
      <c r="H271" s="70">
        <f>SUM(H266:H270)</f>
        <v>200</v>
      </c>
      <c r="I271" s="70">
        <f t="shared" ref="I271:P271" si="63">SUM(I266:I270)</f>
        <v>200</v>
      </c>
      <c r="J271" s="120">
        <f t="shared" si="63"/>
        <v>0</v>
      </c>
      <c r="K271" s="70">
        <f t="shared" si="63"/>
        <v>0</v>
      </c>
      <c r="L271" s="70">
        <f t="shared" si="63"/>
        <v>0</v>
      </c>
      <c r="M271" s="70">
        <f t="shared" si="63"/>
        <v>0</v>
      </c>
      <c r="N271" s="70">
        <f t="shared" si="63"/>
        <v>0</v>
      </c>
      <c r="O271" s="70">
        <f t="shared" si="63"/>
        <v>11</v>
      </c>
      <c r="P271" s="70">
        <f t="shared" si="63"/>
        <v>200</v>
      </c>
    </row>
    <row r="272" spans="1:16" s="65" customFormat="1" ht="19.5" customHeight="1">
      <c r="A272" s="197">
        <v>45</v>
      </c>
      <c r="B272" s="200" t="s">
        <v>98</v>
      </c>
      <c r="C272" s="62">
        <f>E277+J277</f>
        <v>67.260000000000005</v>
      </c>
      <c r="D272" s="63" t="s">
        <v>15</v>
      </c>
      <c r="E272" s="108">
        <v>17.2</v>
      </c>
      <c r="F272" s="63">
        <v>16.100000000000001</v>
      </c>
      <c r="G272" s="63">
        <v>1.1000000000000001</v>
      </c>
      <c r="H272" s="63">
        <v>8.3000000000000007</v>
      </c>
      <c r="I272" s="63">
        <v>8.3000000000000007</v>
      </c>
      <c r="J272" s="117"/>
      <c r="K272" s="63"/>
      <c r="L272" s="63"/>
      <c r="M272" s="63"/>
      <c r="N272" s="63"/>
      <c r="O272" s="72">
        <f>G272+L272</f>
        <v>1.1000000000000001</v>
      </c>
      <c r="P272" s="64">
        <f t="shared" si="62"/>
        <v>8.3000000000000007</v>
      </c>
    </row>
    <row r="273" spans="1:16" s="65" customFormat="1" ht="19.5" customHeight="1">
      <c r="A273" s="198"/>
      <c r="B273" s="201"/>
      <c r="C273" s="66"/>
      <c r="D273" s="67" t="s">
        <v>16</v>
      </c>
      <c r="E273" s="109"/>
      <c r="F273" s="67"/>
      <c r="G273" s="67"/>
      <c r="H273" s="67"/>
      <c r="I273" s="67"/>
      <c r="J273" s="118"/>
      <c r="K273" s="67"/>
      <c r="L273" s="67"/>
      <c r="M273" s="67"/>
      <c r="N273" s="67"/>
      <c r="O273" s="72">
        <f t="shared" ref="O273:O276" si="64">G273+L273</f>
        <v>0</v>
      </c>
      <c r="P273" s="64">
        <f t="shared" si="62"/>
        <v>0</v>
      </c>
    </row>
    <row r="274" spans="1:16" s="65" customFormat="1" ht="19.5" customHeight="1">
      <c r="A274" s="198"/>
      <c r="B274" s="201"/>
      <c r="C274" s="66"/>
      <c r="D274" s="67" t="s">
        <v>17</v>
      </c>
      <c r="E274" s="109"/>
      <c r="F274" s="67"/>
      <c r="G274" s="67"/>
      <c r="H274" s="67"/>
      <c r="I274" s="67"/>
      <c r="J274" s="118"/>
      <c r="K274" s="67"/>
      <c r="L274" s="67"/>
      <c r="M274" s="67"/>
      <c r="N274" s="67"/>
      <c r="O274" s="72">
        <f t="shared" si="64"/>
        <v>0</v>
      </c>
      <c r="P274" s="64">
        <f t="shared" si="62"/>
        <v>0</v>
      </c>
    </row>
    <row r="275" spans="1:16" s="65" customFormat="1" ht="19.5" customHeight="1">
      <c r="A275" s="198"/>
      <c r="B275" s="201"/>
      <c r="C275" s="66"/>
      <c r="D275" s="67" t="s">
        <v>18</v>
      </c>
      <c r="E275" s="109"/>
      <c r="F275" s="67"/>
      <c r="G275" s="67"/>
      <c r="H275" s="67"/>
      <c r="I275" s="67"/>
      <c r="J275" s="118"/>
      <c r="K275" s="67"/>
      <c r="L275" s="67"/>
      <c r="M275" s="67"/>
      <c r="N275" s="67"/>
      <c r="O275" s="72">
        <f t="shared" si="64"/>
        <v>0</v>
      </c>
      <c r="P275" s="64">
        <f t="shared" si="62"/>
        <v>0</v>
      </c>
    </row>
    <row r="276" spans="1:16" s="65" customFormat="1" ht="19.5" customHeight="1" thickBot="1">
      <c r="A276" s="198"/>
      <c r="B276" s="202"/>
      <c r="C276" s="68"/>
      <c r="D276" s="69" t="s">
        <v>19</v>
      </c>
      <c r="E276" s="110">
        <v>50.06</v>
      </c>
      <c r="F276" s="80">
        <v>50.06</v>
      </c>
      <c r="G276" s="80"/>
      <c r="H276" s="72"/>
      <c r="I276" s="72"/>
      <c r="J276" s="119"/>
      <c r="K276" s="69"/>
      <c r="L276" s="69"/>
      <c r="M276" s="69"/>
      <c r="N276" s="69"/>
      <c r="O276" s="72">
        <f t="shared" si="64"/>
        <v>0</v>
      </c>
      <c r="P276" s="64">
        <f t="shared" si="62"/>
        <v>0</v>
      </c>
    </row>
    <row r="277" spans="1:16" s="65" customFormat="1" ht="19.5" customHeight="1" thickBot="1">
      <c r="A277" s="223"/>
      <c r="B277" s="219" t="s">
        <v>20</v>
      </c>
      <c r="C277" s="220"/>
      <c r="D277" s="220"/>
      <c r="E277" s="111">
        <f>SUM(E272:E276)</f>
        <v>67.260000000000005</v>
      </c>
      <c r="F277" s="70">
        <f>SUM(F272:F276)</f>
        <v>66.16</v>
      </c>
      <c r="G277" s="70">
        <f>SUM(G272:G276)</f>
        <v>1.1000000000000001</v>
      </c>
      <c r="H277" s="70">
        <f>SUM(H272:H276)</f>
        <v>8.3000000000000007</v>
      </c>
      <c r="I277" s="70">
        <f t="shared" ref="I277:P277" si="65">SUM(I272:I276)</f>
        <v>8.3000000000000007</v>
      </c>
      <c r="J277" s="120">
        <f t="shared" si="65"/>
        <v>0</v>
      </c>
      <c r="K277" s="70">
        <f t="shared" si="65"/>
        <v>0</v>
      </c>
      <c r="L277" s="70">
        <f t="shared" si="65"/>
        <v>0</v>
      </c>
      <c r="M277" s="70">
        <f t="shared" si="65"/>
        <v>0</v>
      </c>
      <c r="N277" s="70">
        <f t="shared" si="65"/>
        <v>0</v>
      </c>
      <c r="O277" s="70">
        <f t="shared" si="65"/>
        <v>1.1000000000000001</v>
      </c>
      <c r="P277" s="70">
        <f t="shared" si="65"/>
        <v>8.3000000000000007</v>
      </c>
    </row>
    <row r="278" spans="1:16" s="65" customFormat="1" ht="19.5" customHeight="1">
      <c r="A278" s="197">
        <v>46</v>
      </c>
      <c r="B278" s="200" t="s">
        <v>63</v>
      </c>
      <c r="C278" s="62">
        <f>E283+J283</f>
        <v>125.55</v>
      </c>
      <c r="D278" s="63" t="s">
        <v>15</v>
      </c>
      <c r="E278" s="108">
        <v>18.25</v>
      </c>
      <c r="F278" s="63"/>
      <c r="G278" s="63">
        <v>18.25</v>
      </c>
      <c r="H278" s="63">
        <v>500</v>
      </c>
      <c r="I278" s="63">
        <v>500</v>
      </c>
      <c r="J278" s="117"/>
      <c r="K278" s="63"/>
      <c r="L278" s="63"/>
      <c r="M278" s="63"/>
      <c r="N278" s="63"/>
      <c r="O278" s="72">
        <f>G278+L278</f>
        <v>18.25</v>
      </c>
      <c r="P278" s="64">
        <f t="shared" si="62"/>
        <v>500</v>
      </c>
    </row>
    <row r="279" spans="1:16" s="65" customFormat="1" ht="19.5" customHeight="1">
      <c r="A279" s="198"/>
      <c r="B279" s="201"/>
      <c r="C279" s="66"/>
      <c r="D279" s="67" t="s">
        <v>16</v>
      </c>
      <c r="E279" s="109">
        <v>1</v>
      </c>
      <c r="F279" s="67">
        <v>1</v>
      </c>
      <c r="G279" s="67"/>
      <c r="H279" s="67"/>
      <c r="I279" s="67"/>
      <c r="J279" s="118"/>
      <c r="K279" s="67"/>
      <c r="L279" s="67"/>
      <c r="M279" s="67"/>
      <c r="N279" s="67"/>
      <c r="O279" s="72">
        <f t="shared" ref="O279:O282" si="66">G279+L279</f>
        <v>0</v>
      </c>
      <c r="P279" s="64">
        <f t="shared" si="62"/>
        <v>0</v>
      </c>
    </row>
    <row r="280" spans="1:16" s="65" customFormat="1" ht="19.5" customHeight="1">
      <c r="A280" s="198"/>
      <c r="B280" s="201"/>
      <c r="C280" s="66"/>
      <c r="D280" s="67" t="s">
        <v>17</v>
      </c>
      <c r="E280" s="109"/>
      <c r="F280" s="67"/>
      <c r="G280" s="67"/>
      <c r="H280" s="67"/>
      <c r="I280" s="67"/>
      <c r="J280" s="118"/>
      <c r="K280" s="67"/>
      <c r="L280" s="67"/>
      <c r="M280" s="67"/>
      <c r="N280" s="67"/>
      <c r="O280" s="72">
        <f t="shared" si="66"/>
        <v>0</v>
      </c>
      <c r="P280" s="64">
        <f t="shared" si="62"/>
        <v>0</v>
      </c>
    </row>
    <row r="281" spans="1:16" s="65" customFormat="1" ht="19.5" customHeight="1">
      <c r="A281" s="198"/>
      <c r="B281" s="201"/>
      <c r="C281" s="66"/>
      <c r="D281" s="67" t="s">
        <v>18</v>
      </c>
      <c r="E281" s="109"/>
      <c r="F281" s="67"/>
      <c r="G281" s="67"/>
      <c r="H281" s="67"/>
      <c r="I281" s="67"/>
      <c r="J281" s="118"/>
      <c r="K281" s="67"/>
      <c r="L281" s="67"/>
      <c r="M281" s="67"/>
      <c r="N281" s="67"/>
      <c r="O281" s="72">
        <f t="shared" si="66"/>
        <v>0</v>
      </c>
      <c r="P281" s="64">
        <f t="shared" si="62"/>
        <v>0</v>
      </c>
    </row>
    <row r="282" spans="1:16" s="65" customFormat="1" ht="19.5" customHeight="1" thickBot="1">
      <c r="A282" s="198"/>
      <c r="B282" s="202"/>
      <c r="C282" s="68"/>
      <c r="D282" s="69" t="s">
        <v>19</v>
      </c>
      <c r="E282" s="110">
        <v>55.6</v>
      </c>
      <c r="F282" s="80">
        <v>55.6</v>
      </c>
      <c r="G282" s="80"/>
      <c r="H282" s="72"/>
      <c r="I282" s="72"/>
      <c r="J282" s="119">
        <v>50.7</v>
      </c>
      <c r="K282" s="69">
        <v>50.7</v>
      </c>
      <c r="L282" s="69"/>
      <c r="M282" s="69"/>
      <c r="N282" s="69"/>
      <c r="O282" s="72">
        <f t="shared" si="66"/>
        <v>0</v>
      </c>
      <c r="P282" s="64">
        <f t="shared" si="62"/>
        <v>0</v>
      </c>
    </row>
    <row r="283" spans="1:16" s="65" customFormat="1" ht="19.5" customHeight="1" thickBot="1">
      <c r="A283" s="223"/>
      <c r="B283" s="219" t="s">
        <v>20</v>
      </c>
      <c r="C283" s="220"/>
      <c r="D283" s="220"/>
      <c r="E283" s="111">
        <f t="shared" ref="E283:P283" si="67">SUM(E278:E282)</f>
        <v>74.849999999999994</v>
      </c>
      <c r="F283" s="70">
        <f t="shared" si="67"/>
        <v>56.6</v>
      </c>
      <c r="G283" s="70">
        <f t="shared" si="67"/>
        <v>18.25</v>
      </c>
      <c r="H283" s="70">
        <f t="shared" si="67"/>
        <v>500</v>
      </c>
      <c r="I283" s="70">
        <f t="shared" si="67"/>
        <v>500</v>
      </c>
      <c r="J283" s="120">
        <f t="shared" si="67"/>
        <v>50.7</v>
      </c>
      <c r="K283" s="70">
        <f t="shared" si="67"/>
        <v>50.7</v>
      </c>
      <c r="L283" s="70">
        <f t="shared" si="67"/>
        <v>0</v>
      </c>
      <c r="M283" s="70">
        <f t="shared" si="67"/>
        <v>0</v>
      </c>
      <c r="N283" s="70">
        <f t="shared" si="67"/>
        <v>0</v>
      </c>
      <c r="O283" s="70">
        <f t="shared" si="67"/>
        <v>18.25</v>
      </c>
      <c r="P283" s="70">
        <f t="shared" si="67"/>
        <v>500</v>
      </c>
    </row>
    <row r="284" spans="1:16" s="65" customFormat="1" ht="19.5" customHeight="1">
      <c r="A284" s="197">
        <v>47</v>
      </c>
      <c r="B284" s="200" t="s">
        <v>99</v>
      </c>
      <c r="C284" s="62">
        <f>E289+J289</f>
        <v>234.8</v>
      </c>
      <c r="D284" s="63" t="s">
        <v>15</v>
      </c>
      <c r="E284" s="108">
        <v>45.6</v>
      </c>
      <c r="F284" s="63">
        <f>E284-G284</f>
        <v>43.76</v>
      </c>
      <c r="G284" s="63">
        <v>1.84</v>
      </c>
      <c r="H284" s="63">
        <v>30</v>
      </c>
      <c r="I284" s="63">
        <v>30</v>
      </c>
      <c r="J284" s="117"/>
      <c r="K284" s="63"/>
      <c r="L284" s="63"/>
      <c r="M284" s="63"/>
      <c r="N284" s="63"/>
      <c r="O284" s="72">
        <f>G284+L284</f>
        <v>1.84</v>
      </c>
      <c r="P284" s="64">
        <f t="shared" si="62"/>
        <v>30</v>
      </c>
    </row>
    <row r="285" spans="1:16" s="65" customFormat="1" ht="19.5" customHeight="1">
      <c r="A285" s="198"/>
      <c r="B285" s="201"/>
      <c r="C285" s="66"/>
      <c r="D285" s="67" t="s">
        <v>16</v>
      </c>
      <c r="E285" s="109"/>
      <c r="F285" s="67"/>
      <c r="G285" s="67"/>
      <c r="H285" s="67"/>
      <c r="I285" s="67"/>
      <c r="J285" s="118"/>
      <c r="K285" s="67"/>
      <c r="L285" s="67"/>
      <c r="M285" s="67"/>
      <c r="N285" s="67"/>
      <c r="O285" s="72">
        <f t="shared" ref="O285:O288" si="68">G285+L285</f>
        <v>0</v>
      </c>
      <c r="P285" s="64">
        <f t="shared" si="62"/>
        <v>0</v>
      </c>
    </row>
    <row r="286" spans="1:16" s="65" customFormat="1" ht="19.5" customHeight="1">
      <c r="A286" s="198"/>
      <c r="B286" s="201"/>
      <c r="C286" s="66"/>
      <c r="D286" s="67" t="s">
        <v>17</v>
      </c>
      <c r="E286" s="109"/>
      <c r="F286" s="67"/>
      <c r="G286" s="67"/>
      <c r="H286" s="67"/>
      <c r="I286" s="67"/>
      <c r="J286" s="118"/>
      <c r="K286" s="67"/>
      <c r="L286" s="67"/>
      <c r="M286" s="67"/>
      <c r="N286" s="67"/>
      <c r="O286" s="72">
        <f t="shared" si="68"/>
        <v>0</v>
      </c>
      <c r="P286" s="64">
        <f t="shared" si="62"/>
        <v>0</v>
      </c>
    </row>
    <row r="287" spans="1:16" s="65" customFormat="1" ht="19.5" customHeight="1">
      <c r="A287" s="198"/>
      <c r="B287" s="201"/>
      <c r="C287" s="66"/>
      <c r="D287" s="67" t="s">
        <v>18</v>
      </c>
      <c r="E287" s="109">
        <v>27.8</v>
      </c>
      <c r="F287" s="67">
        <v>27.8</v>
      </c>
      <c r="G287" s="67"/>
      <c r="H287" s="67"/>
      <c r="I287" s="67"/>
      <c r="J287" s="118"/>
      <c r="K287" s="67"/>
      <c r="L287" s="67"/>
      <c r="M287" s="67"/>
      <c r="N287" s="67"/>
      <c r="O287" s="72">
        <f t="shared" si="68"/>
        <v>0</v>
      </c>
      <c r="P287" s="64">
        <f t="shared" si="62"/>
        <v>0</v>
      </c>
    </row>
    <row r="288" spans="1:16" s="65" customFormat="1" ht="19.5" customHeight="1" thickBot="1">
      <c r="A288" s="198"/>
      <c r="B288" s="202"/>
      <c r="C288" s="68"/>
      <c r="D288" s="69" t="s">
        <v>19</v>
      </c>
      <c r="E288" s="110">
        <v>161.4</v>
      </c>
      <c r="F288" s="80">
        <v>161.4</v>
      </c>
      <c r="G288" s="80"/>
      <c r="H288" s="72"/>
      <c r="I288" s="72"/>
      <c r="J288" s="119"/>
      <c r="K288" s="69"/>
      <c r="L288" s="69"/>
      <c r="M288" s="69"/>
      <c r="N288" s="69"/>
      <c r="O288" s="72">
        <f t="shared" si="68"/>
        <v>0</v>
      </c>
      <c r="P288" s="64">
        <f t="shared" si="62"/>
        <v>0</v>
      </c>
    </row>
    <row r="289" spans="1:16" s="65" customFormat="1" ht="19.5" customHeight="1" thickBot="1">
      <c r="A289" s="223"/>
      <c r="B289" s="219" t="s">
        <v>20</v>
      </c>
      <c r="C289" s="220"/>
      <c r="D289" s="220"/>
      <c r="E289" s="111">
        <f>SUM(E284:E288)</f>
        <v>234.8</v>
      </c>
      <c r="F289" s="70">
        <f>SUM(F284:F288)</f>
        <v>232.96</v>
      </c>
      <c r="G289" s="70">
        <f>SUM(G284:G288)</f>
        <v>1.84</v>
      </c>
      <c r="H289" s="70">
        <f>SUM(H284:H288)</f>
        <v>30</v>
      </c>
      <c r="I289" s="70">
        <f t="shared" ref="I289:P289" si="69">SUM(I284:I288)</f>
        <v>30</v>
      </c>
      <c r="J289" s="120">
        <f t="shared" si="69"/>
        <v>0</v>
      </c>
      <c r="K289" s="70">
        <f t="shared" si="69"/>
        <v>0</v>
      </c>
      <c r="L289" s="70">
        <f t="shared" si="69"/>
        <v>0</v>
      </c>
      <c r="M289" s="70">
        <f t="shared" si="69"/>
        <v>0</v>
      </c>
      <c r="N289" s="70">
        <f t="shared" si="69"/>
        <v>0</v>
      </c>
      <c r="O289" s="70">
        <f t="shared" si="69"/>
        <v>1.84</v>
      </c>
      <c r="P289" s="70">
        <f t="shared" si="69"/>
        <v>30</v>
      </c>
    </row>
    <row r="290" spans="1:16" s="65" customFormat="1" ht="19.5" customHeight="1">
      <c r="A290" s="197">
        <v>48</v>
      </c>
      <c r="B290" s="200" t="s">
        <v>100</v>
      </c>
      <c r="C290" s="62">
        <f>E295+J295</f>
        <v>119.5</v>
      </c>
      <c r="D290" s="63" t="s">
        <v>15</v>
      </c>
      <c r="E290" s="108">
        <v>43</v>
      </c>
      <c r="F290" s="63">
        <v>20.885000000000002</v>
      </c>
      <c r="G290" s="63">
        <v>20.885000000000002</v>
      </c>
      <c r="H290" s="63">
        <v>350</v>
      </c>
      <c r="I290" s="63">
        <v>270.8</v>
      </c>
      <c r="J290" s="117"/>
      <c r="K290" s="63"/>
      <c r="L290" s="63"/>
      <c r="M290" s="63"/>
      <c r="N290" s="63"/>
      <c r="O290" s="72">
        <f t="shared" ref="O290:O312" si="70">G290</f>
        <v>20.885000000000002</v>
      </c>
      <c r="P290" s="64">
        <f t="shared" si="62"/>
        <v>270.8</v>
      </c>
    </row>
    <row r="291" spans="1:16" s="65" customFormat="1" ht="19.5" customHeight="1">
      <c r="A291" s="198"/>
      <c r="B291" s="201"/>
      <c r="C291" s="66"/>
      <c r="D291" s="67" t="s">
        <v>16</v>
      </c>
      <c r="E291" s="109"/>
      <c r="F291" s="67"/>
      <c r="G291" s="67"/>
      <c r="H291" s="67"/>
      <c r="I291" s="67"/>
      <c r="J291" s="118"/>
      <c r="K291" s="67"/>
      <c r="L291" s="67"/>
      <c r="M291" s="67"/>
      <c r="N291" s="67"/>
      <c r="O291" s="72">
        <f t="shared" si="70"/>
        <v>0</v>
      </c>
      <c r="P291" s="64">
        <f t="shared" si="62"/>
        <v>0</v>
      </c>
    </row>
    <row r="292" spans="1:16" s="65" customFormat="1" ht="19.5" customHeight="1">
      <c r="A292" s="198"/>
      <c r="B292" s="201"/>
      <c r="C292" s="66"/>
      <c r="D292" s="67" t="s">
        <v>17</v>
      </c>
      <c r="E292" s="109"/>
      <c r="F292" s="67"/>
      <c r="G292" s="67"/>
      <c r="H292" s="67"/>
      <c r="I292" s="67"/>
      <c r="J292" s="118"/>
      <c r="K292" s="67"/>
      <c r="L292" s="67"/>
      <c r="M292" s="67"/>
      <c r="N292" s="67"/>
      <c r="O292" s="72">
        <f t="shared" si="70"/>
        <v>0</v>
      </c>
      <c r="P292" s="64">
        <f t="shared" si="62"/>
        <v>0</v>
      </c>
    </row>
    <row r="293" spans="1:16" s="65" customFormat="1" ht="19.5" customHeight="1">
      <c r="A293" s="198"/>
      <c r="B293" s="201"/>
      <c r="C293" s="66"/>
      <c r="D293" s="67" t="s">
        <v>18</v>
      </c>
      <c r="E293" s="109"/>
      <c r="F293" s="67"/>
      <c r="G293" s="67"/>
      <c r="H293" s="67"/>
      <c r="I293" s="67"/>
      <c r="J293" s="118"/>
      <c r="K293" s="67"/>
      <c r="L293" s="67"/>
      <c r="M293" s="67"/>
      <c r="N293" s="67"/>
      <c r="O293" s="72">
        <f t="shared" si="70"/>
        <v>0</v>
      </c>
      <c r="P293" s="64">
        <f t="shared" si="62"/>
        <v>0</v>
      </c>
    </row>
    <row r="294" spans="1:16" s="65" customFormat="1" ht="19.5" customHeight="1" thickBot="1">
      <c r="A294" s="198"/>
      <c r="B294" s="202"/>
      <c r="C294" s="68"/>
      <c r="D294" s="69" t="s">
        <v>19</v>
      </c>
      <c r="E294" s="110">
        <v>76.5</v>
      </c>
      <c r="F294" s="80">
        <v>76.5</v>
      </c>
      <c r="G294" s="80"/>
      <c r="H294" s="72"/>
      <c r="I294" s="72"/>
      <c r="J294" s="119"/>
      <c r="K294" s="69"/>
      <c r="L294" s="69"/>
      <c r="M294" s="69"/>
      <c r="N294" s="69"/>
      <c r="O294" s="72">
        <f t="shared" si="70"/>
        <v>0</v>
      </c>
      <c r="P294" s="64">
        <f t="shared" si="62"/>
        <v>0</v>
      </c>
    </row>
    <row r="295" spans="1:16" s="65" customFormat="1" ht="19.5" customHeight="1" thickBot="1">
      <c r="A295" s="223"/>
      <c r="B295" s="219" t="s">
        <v>20</v>
      </c>
      <c r="C295" s="220"/>
      <c r="D295" s="220"/>
      <c r="E295" s="111">
        <f>SUM(E290:E294)</f>
        <v>119.5</v>
      </c>
      <c r="F295" s="70">
        <f>SUM(F290:F294)</f>
        <v>97.385000000000005</v>
      </c>
      <c r="G295" s="70">
        <f>SUM(G290:G294)</f>
        <v>20.885000000000002</v>
      </c>
      <c r="H295" s="70">
        <f>SUM(H290:H294)</f>
        <v>350</v>
      </c>
      <c r="I295" s="70">
        <f t="shared" ref="I295:P295" si="71">SUM(I290:I294)</f>
        <v>270.8</v>
      </c>
      <c r="J295" s="120">
        <f t="shared" si="71"/>
        <v>0</v>
      </c>
      <c r="K295" s="70">
        <f t="shared" si="71"/>
        <v>0</v>
      </c>
      <c r="L295" s="70">
        <f t="shared" si="71"/>
        <v>0</v>
      </c>
      <c r="M295" s="70">
        <f t="shared" si="71"/>
        <v>0</v>
      </c>
      <c r="N295" s="70">
        <f t="shared" si="71"/>
        <v>0</v>
      </c>
      <c r="O295" s="70">
        <f t="shared" si="71"/>
        <v>20.885000000000002</v>
      </c>
      <c r="P295" s="70">
        <f t="shared" si="71"/>
        <v>270.8</v>
      </c>
    </row>
    <row r="296" spans="1:16" s="65" customFormat="1" ht="19.5" customHeight="1">
      <c r="A296" s="197">
        <v>49</v>
      </c>
      <c r="B296" s="200" t="s">
        <v>101</v>
      </c>
      <c r="C296" s="62">
        <f>E301+J301</f>
        <v>125.57000000000001</v>
      </c>
      <c r="D296" s="63" t="s">
        <v>15</v>
      </c>
      <c r="E296" s="108">
        <v>15</v>
      </c>
      <c r="F296" s="63">
        <v>11</v>
      </c>
      <c r="G296" s="63">
        <v>4</v>
      </c>
      <c r="H296" s="63">
        <v>120</v>
      </c>
      <c r="I296" s="63">
        <v>120</v>
      </c>
      <c r="J296" s="117"/>
      <c r="K296" s="63"/>
      <c r="L296" s="63"/>
      <c r="M296" s="63"/>
      <c r="N296" s="63"/>
      <c r="O296" s="72">
        <f t="shared" si="70"/>
        <v>4</v>
      </c>
      <c r="P296" s="64">
        <f t="shared" si="62"/>
        <v>120</v>
      </c>
    </row>
    <row r="297" spans="1:16" s="65" customFormat="1" ht="19.5" customHeight="1">
      <c r="A297" s="198"/>
      <c r="B297" s="201"/>
      <c r="C297" s="66"/>
      <c r="D297" s="67" t="s">
        <v>16</v>
      </c>
      <c r="E297" s="109">
        <v>2.5</v>
      </c>
      <c r="F297" s="67">
        <v>2.5</v>
      </c>
      <c r="G297" s="67"/>
      <c r="H297" s="67"/>
      <c r="I297" s="67"/>
      <c r="J297" s="118"/>
      <c r="K297" s="67"/>
      <c r="L297" s="67"/>
      <c r="M297" s="67"/>
      <c r="N297" s="67"/>
      <c r="O297" s="72">
        <f t="shared" si="70"/>
        <v>0</v>
      </c>
      <c r="P297" s="64">
        <f t="shared" si="62"/>
        <v>0</v>
      </c>
    </row>
    <row r="298" spans="1:16" s="65" customFormat="1" ht="19.5" customHeight="1">
      <c r="A298" s="198"/>
      <c r="B298" s="201"/>
      <c r="C298" s="66"/>
      <c r="D298" s="67" t="s">
        <v>17</v>
      </c>
      <c r="E298" s="109"/>
      <c r="F298" s="67"/>
      <c r="G298" s="67"/>
      <c r="H298" s="67"/>
      <c r="I298" s="67"/>
      <c r="J298" s="118"/>
      <c r="K298" s="67"/>
      <c r="L298" s="67"/>
      <c r="M298" s="67"/>
      <c r="N298" s="67"/>
      <c r="O298" s="72">
        <f t="shared" si="70"/>
        <v>0</v>
      </c>
      <c r="P298" s="64">
        <f t="shared" si="62"/>
        <v>0</v>
      </c>
    </row>
    <row r="299" spans="1:16" s="65" customFormat="1" ht="19.5" customHeight="1">
      <c r="A299" s="198"/>
      <c r="B299" s="201"/>
      <c r="C299" s="66"/>
      <c r="D299" s="67" t="s">
        <v>18</v>
      </c>
      <c r="E299" s="109">
        <v>27.7</v>
      </c>
      <c r="F299" s="67">
        <v>27.7</v>
      </c>
      <c r="G299" s="67"/>
      <c r="H299" s="67"/>
      <c r="I299" s="67"/>
      <c r="J299" s="118">
        <v>17.3</v>
      </c>
      <c r="K299" s="67">
        <v>17.3</v>
      </c>
      <c r="L299" s="67"/>
      <c r="M299" s="67"/>
      <c r="N299" s="67"/>
      <c r="O299" s="72">
        <f t="shared" si="70"/>
        <v>0</v>
      </c>
      <c r="P299" s="64">
        <f t="shared" si="62"/>
        <v>0</v>
      </c>
    </row>
    <row r="300" spans="1:16" s="65" customFormat="1" ht="19.5" customHeight="1" thickBot="1">
      <c r="A300" s="198"/>
      <c r="B300" s="202"/>
      <c r="C300" s="68"/>
      <c r="D300" s="69" t="s">
        <v>19</v>
      </c>
      <c r="E300" s="110">
        <v>63.07</v>
      </c>
      <c r="F300" s="80">
        <v>63.07</v>
      </c>
      <c r="G300" s="80"/>
      <c r="H300" s="72"/>
      <c r="I300" s="72"/>
      <c r="J300" s="119"/>
      <c r="K300" s="69"/>
      <c r="L300" s="69"/>
      <c r="M300" s="69"/>
      <c r="N300" s="69"/>
      <c r="O300" s="72">
        <f t="shared" si="70"/>
        <v>0</v>
      </c>
      <c r="P300" s="64">
        <f t="shared" si="62"/>
        <v>0</v>
      </c>
    </row>
    <row r="301" spans="1:16" s="65" customFormat="1" ht="19.5" customHeight="1" thickBot="1">
      <c r="A301" s="223"/>
      <c r="B301" s="219" t="s">
        <v>20</v>
      </c>
      <c r="C301" s="220"/>
      <c r="D301" s="220"/>
      <c r="E301" s="111">
        <f t="shared" ref="E301:P301" si="72">SUM(E296:E300)</f>
        <v>108.27000000000001</v>
      </c>
      <c r="F301" s="70">
        <f t="shared" si="72"/>
        <v>104.27000000000001</v>
      </c>
      <c r="G301" s="70">
        <f t="shared" si="72"/>
        <v>4</v>
      </c>
      <c r="H301" s="70">
        <f t="shared" si="72"/>
        <v>120</v>
      </c>
      <c r="I301" s="70">
        <f t="shared" si="72"/>
        <v>120</v>
      </c>
      <c r="J301" s="120">
        <f t="shared" si="72"/>
        <v>17.3</v>
      </c>
      <c r="K301" s="70">
        <f t="shared" si="72"/>
        <v>17.3</v>
      </c>
      <c r="L301" s="70">
        <f t="shared" si="72"/>
        <v>0</v>
      </c>
      <c r="M301" s="70">
        <f t="shared" si="72"/>
        <v>0</v>
      </c>
      <c r="N301" s="70">
        <f t="shared" si="72"/>
        <v>0</v>
      </c>
      <c r="O301" s="70">
        <f t="shared" si="72"/>
        <v>4</v>
      </c>
      <c r="P301" s="70">
        <f t="shared" si="72"/>
        <v>120</v>
      </c>
    </row>
    <row r="302" spans="1:16" s="65" customFormat="1" ht="19.5" customHeight="1">
      <c r="A302" s="197">
        <v>50</v>
      </c>
      <c r="B302" s="200" t="s">
        <v>102</v>
      </c>
      <c r="C302" s="62">
        <f>E307+J307</f>
        <v>402.21999999999997</v>
      </c>
      <c r="D302" s="63" t="s">
        <v>15</v>
      </c>
      <c r="E302" s="108">
        <v>159.66</v>
      </c>
      <c r="F302" s="63">
        <f>E302-G302</f>
        <v>89.66</v>
      </c>
      <c r="G302" s="63">
        <v>70</v>
      </c>
      <c r="H302" s="63">
        <v>1189.2</v>
      </c>
      <c r="I302" s="63">
        <v>1189.2</v>
      </c>
      <c r="J302" s="117"/>
      <c r="K302" s="63"/>
      <c r="L302" s="63"/>
      <c r="M302" s="63"/>
      <c r="N302" s="63"/>
      <c r="O302" s="72">
        <f t="shared" si="70"/>
        <v>70</v>
      </c>
      <c r="P302" s="64">
        <f t="shared" si="62"/>
        <v>1189.2</v>
      </c>
    </row>
    <row r="303" spans="1:16" s="65" customFormat="1" ht="19.5" customHeight="1">
      <c r="A303" s="198"/>
      <c r="B303" s="201"/>
      <c r="C303" s="66"/>
      <c r="D303" s="67" t="s">
        <v>16</v>
      </c>
      <c r="E303" s="109"/>
      <c r="F303" s="67"/>
      <c r="G303" s="67"/>
      <c r="H303" s="67"/>
      <c r="I303" s="67"/>
      <c r="J303" s="118"/>
      <c r="K303" s="67"/>
      <c r="L303" s="67"/>
      <c r="M303" s="67"/>
      <c r="N303" s="67"/>
      <c r="O303" s="72">
        <f t="shared" si="70"/>
        <v>0</v>
      </c>
      <c r="P303" s="64">
        <f t="shared" si="62"/>
        <v>0</v>
      </c>
    </row>
    <row r="304" spans="1:16" s="65" customFormat="1" ht="19.5" customHeight="1">
      <c r="A304" s="198"/>
      <c r="B304" s="201"/>
      <c r="C304" s="66"/>
      <c r="D304" s="67" t="s">
        <v>17</v>
      </c>
      <c r="E304" s="109"/>
      <c r="F304" s="67"/>
      <c r="G304" s="67"/>
      <c r="H304" s="67"/>
      <c r="I304" s="67"/>
      <c r="J304" s="118"/>
      <c r="K304" s="67"/>
      <c r="L304" s="67"/>
      <c r="M304" s="67"/>
      <c r="N304" s="67"/>
      <c r="O304" s="72">
        <f t="shared" si="70"/>
        <v>0</v>
      </c>
      <c r="P304" s="64">
        <f t="shared" si="62"/>
        <v>0</v>
      </c>
    </row>
    <row r="305" spans="1:16" s="65" customFormat="1" ht="19.5" customHeight="1">
      <c r="A305" s="198"/>
      <c r="B305" s="201"/>
      <c r="C305" s="66"/>
      <c r="D305" s="67" t="s">
        <v>18</v>
      </c>
      <c r="E305" s="109">
        <v>18.239999999999998</v>
      </c>
      <c r="F305" s="67">
        <v>18.239999999999998</v>
      </c>
      <c r="G305" s="67"/>
      <c r="H305" s="67"/>
      <c r="I305" s="67"/>
      <c r="J305" s="118"/>
      <c r="K305" s="67"/>
      <c r="L305" s="67"/>
      <c r="M305" s="67"/>
      <c r="N305" s="67"/>
      <c r="O305" s="72">
        <f t="shared" si="70"/>
        <v>0</v>
      </c>
      <c r="P305" s="64">
        <f t="shared" si="62"/>
        <v>0</v>
      </c>
    </row>
    <row r="306" spans="1:16" s="65" customFormat="1" ht="19.5" customHeight="1" thickBot="1">
      <c r="A306" s="198"/>
      <c r="B306" s="202"/>
      <c r="C306" s="68"/>
      <c r="D306" s="69" t="s">
        <v>19</v>
      </c>
      <c r="E306" s="110">
        <v>213.62</v>
      </c>
      <c r="F306" s="80">
        <v>213.62</v>
      </c>
      <c r="G306" s="80"/>
      <c r="H306" s="72"/>
      <c r="I306" s="72"/>
      <c r="J306" s="119">
        <v>10.7</v>
      </c>
      <c r="K306" s="69">
        <v>10.7</v>
      </c>
      <c r="L306" s="69"/>
      <c r="M306" s="69"/>
      <c r="N306" s="69"/>
      <c r="O306" s="72">
        <f t="shared" si="70"/>
        <v>0</v>
      </c>
      <c r="P306" s="64">
        <f t="shared" si="62"/>
        <v>0</v>
      </c>
    </row>
    <row r="307" spans="1:16" s="65" customFormat="1" ht="19.5" customHeight="1" thickBot="1">
      <c r="A307" s="223"/>
      <c r="B307" s="219" t="s">
        <v>20</v>
      </c>
      <c r="C307" s="220"/>
      <c r="D307" s="220"/>
      <c r="E307" s="111">
        <f t="shared" ref="E307:P307" si="73">SUM(E302:E306)</f>
        <v>391.52</v>
      </c>
      <c r="F307" s="70">
        <f t="shared" si="73"/>
        <v>321.52</v>
      </c>
      <c r="G307" s="70">
        <f t="shared" si="73"/>
        <v>70</v>
      </c>
      <c r="H307" s="70">
        <f t="shared" si="73"/>
        <v>1189.2</v>
      </c>
      <c r="I307" s="70">
        <f t="shared" si="73"/>
        <v>1189.2</v>
      </c>
      <c r="J307" s="120">
        <f t="shared" si="73"/>
        <v>10.7</v>
      </c>
      <c r="K307" s="70">
        <f t="shared" si="73"/>
        <v>10.7</v>
      </c>
      <c r="L307" s="70">
        <f t="shared" si="73"/>
        <v>0</v>
      </c>
      <c r="M307" s="70">
        <f t="shared" si="73"/>
        <v>0</v>
      </c>
      <c r="N307" s="70">
        <f t="shared" si="73"/>
        <v>0</v>
      </c>
      <c r="O307" s="70">
        <f t="shared" si="73"/>
        <v>70</v>
      </c>
      <c r="P307" s="70">
        <f t="shared" si="73"/>
        <v>1189.2</v>
      </c>
    </row>
    <row r="308" spans="1:16" s="65" customFormat="1" ht="19.5" customHeight="1">
      <c r="A308" s="224">
        <v>51</v>
      </c>
      <c r="B308" s="221" t="s">
        <v>103</v>
      </c>
      <c r="C308" s="62">
        <f>E313+J313</f>
        <v>697</v>
      </c>
      <c r="D308" s="63" t="s">
        <v>15</v>
      </c>
      <c r="E308" s="108">
        <v>254.04</v>
      </c>
      <c r="F308" s="64">
        <v>53.5</v>
      </c>
      <c r="G308" s="64">
        <v>33.01</v>
      </c>
      <c r="H308" s="63">
        <v>695.9</v>
      </c>
      <c r="I308" s="63">
        <v>695.9</v>
      </c>
      <c r="J308" s="117"/>
      <c r="K308" s="63"/>
      <c r="L308" s="63"/>
      <c r="M308" s="63"/>
      <c r="N308" s="63"/>
      <c r="O308" s="72">
        <f t="shared" si="70"/>
        <v>33.01</v>
      </c>
      <c r="P308" s="64">
        <f t="shared" si="62"/>
        <v>695.9</v>
      </c>
    </row>
    <row r="309" spans="1:16" s="65" customFormat="1" ht="19.5" customHeight="1">
      <c r="A309" s="212"/>
      <c r="B309" s="214"/>
      <c r="C309" s="66"/>
      <c r="D309" s="67" t="s">
        <v>16</v>
      </c>
      <c r="E309" s="109">
        <v>0.56000000000000005</v>
      </c>
      <c r="F309" s="67">
        <v>0.56000000000000005</v>
      </c>
      <c r="G309" s="67"/>
      <c r="H309" s="67"/>
      <c r="I309" s="67"/>
      <c r="J309" s="118"/>
      <c r="K309" s="67"/>
      <c r="L309" s="67"/>
      <c r="M309" s="67"/>
      <c r="N309" s="67"/>
      <c r="O309" s="72">
        <f t="shared" si="70"/>
        <v>0</v>
      </c>
      <c r="P309" s="64">
        <f t="shared" si="62"/>
        <v>0</v>
      </c>
    </row>
    <row r="310" spans="1:16" s="65" customFormat="1" ht="19.5" customHeight="1">
      <c r="A310" s="212"/>
      <c r="B310" s="214"/>
      <c r="C310" s="66"/>
      <c r="D310" s="67" t="s">
        <v>17</v>
      </c>
      <c r="E310" s="109"/>
      <c r="F310" s="67"/>
      <c r="G310" s="67"/>
      <c r="H310" s="67"/>
      <c r="I310" s="67"/>
      <c r="J310" s="118"/>
      <c r="K310" s="67"/>
      <c r="L310" s="67"/>
      <c r="M310" s="67"/>
      <c r="N310" s="67"/>
      <c r="O310" s="72">
        <f t="shared" si="70"/>
        <v>0</v>
      </c>
      <c r="P310" s="64">
        <f t="shared" si="62"/>
        <v>0</v>
      </c>
    </row>
    <row r="311" spans="1:16" s="65" customFormat="1" ht="19.5" customHeight="1">
      <c r="A311" s="212"/>
      <c r="B311" s="214"/>
      <c r="C311" s="66"/>
      <c r="D311" s="67" t="s">
        <v>18</v>
      </c>
      <c r="E311" s="109">
        <v>187.8</v>
      </c>
      <c r="F311" s="67">
        <v>187.8</v>
      </c>
      <c r="G311" s="67"/>
      <c r="H311" s="67"/>
      <c r="I311" s="67"/>
      <c r="J311" s="118"/>
      <c r="K311" s="67"/>
      <c r="L311" s="67"/>
      <c r="M311" s="67"/>
      <c r="N311" s="67"/>
      <c r="O311" s="72">
        <f t="shared" si="70"/>
        <v>0</v>
      </c>
      <c r="P311" s="64">
        <f t="shared" si="62"/>
        <v>0</v>
      </c>
    </row>
    <row r="312" spans="1:16" s="65" customFormat="1" ht="19.5" customHeight="1" thickBot="1">
      <c r="A312" s="212"/>
      <c r="B312" s="215"/>
      <c r="C312" s="68"/>
      <c r="D312" s="69" t="s">
        <v>19</v>
      </c>
      <c r="E312" s="110">
        <v>254.6</v>
      </c>
      <c r="F312" s="69">
        <v>254.6</v>
      </c>
      <c r="G312" s="69"/>
      <c r="H312" s="69"/>
      <c r="I312" s="69"/>
      <c r="J312" s="119"/>
      <c r="K312" s="69"/>
      <c r="L312" s="69"/>
      <c r="M312" s="69"/>
      <c r="N312" s="69"/>
      <c r="O312" s="72">
        <f t="shared" si="70"/>
        <v>0</v>
      </c>
      <c r="P312" s="64">
        <f t="shared" si="62"/>
        <v>0</v>
      </c>
    </row>
    <row r="313" spans="1:16" s="65" customFormat="1" ht="19.5" customHeight="1" thickBot="1">
      <c r="A313" s="213"/>
      <c r="B313" s="216" t="s">
        <v>20</v>
      </c>
      <c r="C313" s="217"/>
      <c r="D313" s="218"/>
      <c r="E313" s="111">
        <f>SUM(E308:E312)</f>
        <v>697</v>
      </c>
      <c r="F313" s="70">
        <f>SUM(F308:F312)</f>
        <v>496.46000000000004</v>
      </c>
      <c r="G313" s="70">
        <f>SUM(G308:G312)</f>
        <v>33.01</v>
      </c>
      <c r="H313" s="70">
        <f>SUM(H308:H312)</f>
        <v>695.9</v>
      </c>
      <c r="I313" s="70">
        <f t="shared" ref="I313:P313" si="74">SUM(I308:I312)</f>
        <v>695.9</v>
      </c>
      <c r="J313" s="120">
        <f t="shared" si="74"/>
        <v>0</v>
      </c>
      <c r="K313" s="70">
        <f t="shared" si="74"/>
        <v>0</v>
      </c>
      <c r="L313" s="70">
        <f t="shared" si="74"/>
        <v>0</v>
      </c>
      <c r="M313" s="70">
        <f t="shared" si="74"/>
        <v>0</v>
      </c>
      <c r="N313" s="70">
        <f t="shared" si="74"/>
        <v>0</v>
      </c>
      <c r="O313" s="70">
        <f t="shared" si="74"/>
        <v>33.01</v>
      </c>
      <c r="P313" s="70">
        <f t="shared" si="74"/>
        <v>695.9</v>
      </c>
    </row>
    <row r="314" spans="1:16" s="65" customFormat="1" ht="19.5" customHeight="1">
      <c r="A314" s="197">
        <v>52</v>
      </c>
      <c r="B314" s="200" t="s">
        <v>104</v>
      </c>
      <c r="C314" s="62">
        <f>E319+J319</f>
        <v>68.41</v>
      </c>
      <c r="D314" s="63" t="s">
        <v>15</v>
      </c>
      <c r="E314" s="108">
        <v>12.59</v>
      </c>
      <c r="F314" s="63">
        <v>12.59</v>
      </c>
      <c r="G314" s="63"/>
      <c r="H314" s="63"/>
      <c r="I314" s="63"/>
      <c r="J314" s="117"/>
      <c r="K314" s="63"/>
      <c r="L314" s="63"/>
      <c r="M314" s="63"/>
      <c r="N314" s="63"/>
      <c r="O314" s="72">
        <f t="shared" ref="O314:O377" si="75">G314</f>
        <v>0</v>
      </c>
      <c r="P314" s="64">
        <f t="shared" si="62"/>
        <v>0</v>
      </c>
    </row>
    <row r="315" spans="1:16" s="65" customFormat="1" ht="19.5" customHeight="1">
      <c r="A315" s="198"/>
      <c r="B315" s="201"/>
      <c r="C315" s="66"/>
      <c r="D315" s="67" t="s">
        <v>16</v>
      </c>
      <c r="E315" s="109">
        <v>0.56999999999999995</v>
      </c>
      <c r="F315" s="67">
        <v>0.56999999999999995</v>
      </c>
      <c r="G315" s="67"/>
      <c r="H315" s="67"/>
      <c r="I315" s="67"/>
      <c r="J315" s="118"/>
      <c r="K315" s="67"/>
      <c r="L315" s="67"/>
      <c r="M315" s="67"/>
      <c r="N315" s="67"/>
      <c r="O315" s="72">
        <f t="shared" si="75"/>
        <v>0</v>
      </c>
      <c r="P315" s="64">
        <f t="shared" si="62"/>
        <v>0</v>
      </c>
    </row>
    <row r="316" spans="1:16" s="65" customFormat="1" ht="19.5" customHeight="1">
      <c r="A316" s="198"/>
      <c r="B316" s="201"/>
      <c r="C316" s="66"/>
      <c r="D316" s="67" t="s">
        <v>17</v>
      </c>
      <c r="E316" s="109"/>
      <c r="F316" s="67"/>
      <c r="G316" s="67"/>
      <c r="H316" s="67"/>
      <c r="I316" s="67"/>
      <c r="J316" s="118"/>
      <c r="K316" s="67"/>
      <c r="L316" s="67"/>
      <c r="M316" s="67"/>
      <c r="N316" s="67"/>
      <c r="O316" s="72">
        <f t="shared" si="75"/>
        <v>0</v>
      </c>
      <c r="P316" s="64">
        <f t="shared" si="62"/>
        <v>0</v>
      </c>
    </row>
    <row r="317" spans="1:16" s="65" customFormat="1" ht="19.5" customHeight="1">
      <c r="A317" s="198"/>
      <c r="B317" s="201"/>
      <c r="C317" s="66"/>
      <c r="D317" s="67" t="s">
        <v>18</v>
      </c>
      <c r="E317" s="109"/>
      <c r="F317" s="67"/>
      <c r="G317" s="67"/>
      <c r="H317" s="67"/>
      <c r="I317" s="67"/>
      <c r="J317" s="118"/>
      <c r="K317" s="67"/>
      <c r="L317" s="67"/>
      <c r="M317" s="67"/>
      <c r="N317" s="67"/>
      <c r="O317" s="72">
        <f t="shared" si="75"/>
        <v>0</v>
      </c>
      <c r="P317" s="64">
        <f t="shared" si="62"/>
        <v>0</v>
      </c>
    </row>
    <row r="318" spans="1:16" s="65" customFormat="1" ht="19.5" customHeight="1" thickBot="1">
      <c r="A318" s="198"/>
      <c r="B318" s="202"/>
      <c r="C318" s="68"/>
      <c r="D318" s="69" t="s">
        <v>19</v>
      </c>
      <c r="E318" s="110">
        <v>55.25</v>
      </c>
      <c r="F318" s="80">
        <v>40.049999999999997</v>
      </c>
      <c r="G318" s="91">
        <f>E318-F318</f>
        <v>15.200000000000003</v>
      </c>
      <c r="H318" s="92">
        <v>34.9</v>
      </c>
      <c r="I318" s="92"/>
      <c r="J318" s="119"/>
      <c r="K318" s="69"/>
      <c r="L318" s="69"/>
      <c r="M318" s="69"/>
      <c r="N318" s="69"/>
      <c r="O318" s="72">
        <f t="shared" si="75"/>
        <v>15.200000000000003</v>
      </c>
      <c r="P318" s="64">
        <f t="shared" si="62"/>
        <v>0</v>
      </c>
    </row>
    <row r="319" spans="1:16" s="65" customFormat="1" ht="19.5" customHeight="1" thickBot="1">
      <c r="A319" s="223"/>
      <c r="B319" s="219" t="s">
        <v>20</v>
      </c>
      <c r="C319" s="220"/>
      <c r="D319" s="220"/>
      <c r="E319" s="111">
        <f>SUM(E314:E318)</f>
        <v>68.41</v>
      </c>
      <c r="F319" s="70">
        <f>SUM(F314:F318)</f>
        <v>53.209999999999994</v>
      </c>
      <c r="G319" s="70">
        <f>SUM(G314:G318)</f>
        <v>15.200000000000003</v>
      </c>
      <c r="H319" s="70">
        <f>SUM(H314:H318)</f>
        <v>34.9</v>
      </c>
      <c r="I319" s="70">
        <f>SUM(I314:I318)</f>
        <v>0</v>
      </c>
      <c r="J319" s="120">
        <f t="shared" ref="J319:P319" si="76">SUM(J314:J318)</f>
        <v>0</v>
      </c>
      <c r="K319" s="70">
        <f t="shared" si="76"/>
        <v>0</v>
      </c>
      <c r="L319" s="70">
        <f t="shared" si="76"/>
        <v>0</v>
      </c>
      <c r="M319" s="70">
        <f t="shared" si="76"/>
        <v>0</v>
      </c>
      <c r="N319" s="70">
        <f t="shared" si="76"/>
        <v>0</v>
      </c>
      <c r="O319" s="70">
        <f t="shared" si="76"/>
        <v>15.200000000000003</v>
      </c>
      <c r="P319" s="70">
        <f t="shared" si="76"/>
        <v>0</v>
      </c>
    </row>
    <row r="320" spans="1:16" s="65" customFormat="1" ht="19.5" customHeight="1">
      <c r="A320" s="197">
        <v>53</v>
      </c>
      <c r="B320" s="200" t="s">
        <v>105</v>
      </c>
      <c r="C320" s="62">
        <f>E325+J325</f>
        <v>68.5</v>
      </c>
      <c r="D320" s="63" t="s">
        <v>15</v>
      </c>
      <c r="E320" s="108">
        <v>44.24</v>
      </c>
      <c r="F320" s="63">
        <v>44.24</v>
      </c>
      <c r="G320" s="75">
        <f>E320-F320</f>
        <v>0</v>
      </c>
      <c r="H320" s="75"/>
      <c r="I320" s="75"/>
      <c r="J320" s="117"/>
      <c r="K320" s="63"/>
      <c r="L320" s="63"/>
      <c r="M320" s="63"/>
      <c r="N320" s="63"/>
      <c r="O320" s="72">
        <f t="shared" si="75"/>
        <v>0</v>
      </c>
      <c r="P320" s="64">
        <f t="shared" si="62"/>
        <v>0</v>
      </c>
    </row>
    <row r="321" spans="1:16" s="65" customFormat="1" ht="19.5" customHeight="1">
      <c r="A321" s="198"/>
      <c r="B321" s="201"/>
      <c r="C321" s="66"/>
      <c r="D321" s="67" t="s">
        <v>16</v>
      </c>
      <c r="E321" s="109"/>
      <c r="F321" s="67"/>
      <c r="G321" s="67"/>
      <c r="H321" s="67"/>
      <c r="I321" s="67"/>
      <c r="J321" s="118"/>
      <c r="K321" s="67"/>
      <c r="L321" s="67"/>
      <c r="M321" s="67"/>
      <c r="N321" s="67"/>
      <c r="O321" s="72">
        <f t="shared" si="75"/>
        <v>0</v>
      </c>
      <c r="P321" s="64">
        <f t="shared" si="62"/>
        <v>0</v>
      </c>
    </row>
    <row r="322" spans="1:16" s="65" customFormat="1" ht="19.5" customHeight="1">
      <c r="A322" s="198"/>
      <c r="B322" s="201"/>
      <c r="C322" s="66"/>
      <c r="D322" s="67" t="s">
        <v>17</v>
      </c>
      <c r="E322" s="109"/>
      <c r="F322" s="67"/>
      <c r="G322" s="67"/>
      <c r="H322" s="67"/>
      <c r="I322" s="67"/>
      <c r="J322" s="118"/>
      <c r="K322" s="67"/>
      <c r="L322" s="67"/>
      <c r="M322" s="67"/>
      <c r="N322" s="67"/>
      <c r="O322" s="72">
        <f t="shared" si="75"/>
        <v>0</v>
      </c>
      <c r="P322" s="64">
        <f t="shared" si="62"/>
        <v>0</v>
      </c>
    </row>
    <row r="323" spans="1:16" s="65" customFormat="1" ht="19.5" customHeight="1">
      <c r="A323" s="198"/>
      <c r="B323" s="201"/>
      <c r="C323" s="66"/>
      <c r="D323" s="67" t="s">
        <v>18</v>
      </c>
      <c r="E323" s="109"/>
      <c r="F323" s="67"/>
      <c r="G323" s="67"/>
      <c r="H323" s="67"/>
      <c r="I323" s="67"/>
      <c r="J323" s="118"/>
      <c r="K323" s="67"/>
      <c r="L323" s="67"/>
      <c r="M323" s="67"/>
      <c r="N323" s="67"/>
      <c r="O323" s="72">
        <f t="shared" si="75"/>
        <v>0</v>
      </c>
      <c r="P323" s="64">
        <f t="shared" si="62"/>
        <v>0</v>
      </c>
    </row>
    <row r="324" spans="1:16" s="65" customFormat="1" ht="19.5" customHeight="1" thickBot="1">
      <c r="A324" s="198"/>
      <c r="B324" s="202"/>
      <c r="C324" s="68"/>
      <c r="D324" s="69" t="s">
        <v>19</v>
      </c>
      <c r="E324" s="110">
        <v>24.26</v>
      </c>
      <c r="F324" s="80">
        <v>24.26</v>
      </c>
      <c r="G324" s="80"/>
      <c r="H324" s="72"/>
      <c r="I324" s="72"/>
      <c r="J324" s="119"/>
      <c r="K324" s="69"/>
      <c r="L324" s="69"/>
      <c r="M324" s="69"/>
      <c r="N324" s="69"/>
      <c r="O324" s="72">
        <f t="shared" si="75"/>
        <v>0</v>
      </c>
      <c r="P324" s="64">
        <f t="shared" si="62"/>
        <v>0</v>
      </c>
    </row>
    <row r="325" spans="1:16" s="65" customFormat="1" ht="19.5" customHeight="1" thickBot="1">
      <c r="A325" s="223"/>
      <c r="B325" s="219" t="s">
        <v>20</v>
      </c>
      <c r="C325" s="220"/>
      <c r="D325" s="220"/>
      <c r="E325" s="111">
        <f>SUM(E320:E324)</f>
        <v>68.5</v>
      </c>
      <c r="F325" s="70">
        <f>SUM(F320:F324)</f>
        <v>68.5</v>
      </c>
      <c r="G325" s="70">
        <f>SUM(G320:G324)</f>
        <v>0</v>
      </c>
      <c r="H325" s="70">
        <f t="shared" ref="H325:P325" si="77">SUM(H320:H324)</f>
        <v>0</v>
      </c>
      <c r="I325" s="70">
        <f t="shared" si="77"/>
        <v>0</v>
      </c>
      <c r="J325" s="120">
        <f t="shared" si="77"/>
        <v>0</v>
      </c>
      <c r="K325" s="70">
        <f t="shared" si="77"/>
        <v>0</v>
      </c>
      <c r="L325" s="70">
        <f t="shared" si="77"/>
        <v>0</v>
      </c>
      <c r="M325" s="70">
        <f t="shared" si="77"/>
        <v>0</v>
      </c>
      <c r="N325" s="70">
        <f t="shared" si="77"/>
        <v>0</v>
      </c>
      <c r="O325" s="70">
        <f t="shared" si="77"/>
        <v>0</v>
      </c>
      <c r="P325" s="70">
        <f t="shared" si="77"/>
        <v>0</v>
      </c>
    </row>
    <row r="326" spans="1:16" s="65" customFormat="1" ht="19.5" customHeight="1">
      <c r="A326" s="197">
        <v>54</v>
      </c>
      <c r="B326" s="200" t="s">
        <v>54</v>
      </c>
      <c r="C326" s="62">
        <f>E331+J331</f>
        <v>309.28999999999996</v>
      </c>
      <c r="D326" s="63" t="s">
        <v>15</v>
      </c>
      <c r="E326" s="108">
        <v>93.5</v>
      </c>
      <c r="F326" s="63">
        <v>93.5</v>
      </c>
      <c r="G326" s="63"/>
      <c r="H326" s="63"/>
      <c r="I326" s="63"/>
      <c r="J326" s="124"/>
      <c r="K326" s="63"/>
      <c r="L326" s="63"/>
      <c r="M326" s="63"/>
      <c r="N326" s="63"/>
      <c r="O326" s="72">
        <f t="shared" si="75"/>
        <v>0</v>
      </c>
      <c r="P326" s="64">
        <f t="shared" si="62"/>
        <v>0</v>
      </c>
    </row>
    <row r="327" spans="1:16" s="65" customFormat="1" ht="19.5" customHeight="1">
      <c r="A327" s="198"/>
      <c r="B327" s="201"/>
      <c r="C327" s="66"/>
      <c r="D327" s="67" t="s">
        <v>16</v>
      </c>
      <c r="E327" s="109">
        <v>7.59</v>
      </c>
      <c r="F327" s="67">
        <v>7.59</v>
      </c>
      <c r="G327" s="67"/>
      <c r="H327" s="67"/>
      <c r="I327" s="67"/>
      <c r="J327" s="124"/>
      <c r="K327" s="67"/>
      <c r="L327" s="67"/>
      <c r="M327" s="67"/>
      <c r="N327" s="67"/>
      <c r="O327" s="72">
        <f t="shared" si="75"/>
        <v>0</v>
      </c>
      <c r="P327" s="64">
        <f t="shared" si="62"/>
        <v>0</v>
      </c>
    </row>
    <row r="328" spans="1:16" s="65" customFormat="1" ht="19.5" customHeight="1">
      <c r="A328" s="198"/>
      <c r="B328" s="201"/>
      <c r="C328" s="66"/>
      <c r="D328" s="67" t="s">
        <v>17</v>
      </c>
      <c r="E328" s="109"/>
      <c r="F328" s="67"/>
      <c r="G328" s="67"/>
      <c r="H328" s="67"/>
      <c r="I328" s="67"/>
      <c r="J328" s="118"/>
      <c r="K328" s="67"/>
      <c r="L328" s="67"/>
      <c r="M328" s="67"/>
      <c r="N328" s="67"/>
      <c r="O328" s="72">
        <f t="shared" si="75"/>
        <v>0</v>
      </c>
      <c r="P328" s="64">
        <f t="shared" si="62"/>
        <v>0</v>
      </c>
    </row>
    <row r="329" spans="1:16" s="65" customFormat="1" ht="19.5" customHeight="1">
      <c r="A329" s="198"/>
      <c r="B329" s="201"/>
      <c r="C329" s="66"/>
      <c r="D329" s="67" t="s">
        <v>18</v>
      </c>
      <c r="E329" s="109"/>
      <c r="F329" s="67"/>
      <c r="G329" s="67"/>
      <c r="H329" s="67"/>
      <c r="I329" s="67"/>
      <c r="J329" s="118"/>
      <c r="K329" s="67"/>
      <c r="L329" s="67"/>
      <c r="M329" s="67"/>
      <c r="N329" s="67"/>
      <c r="O329" s="72">
        <f t="shared" si="75"/>
        <v>0</v>
      </c>
      <c r="P329" s="64">
        <f t="shared" si="62"/>
        <v>0</v>
      </c>
    </row>
    <row r="330" spans="1:16" s="65" customFormat="1" ht="19.5" customHeight="1" thickBot="1">
      <c r="A330" s="198"/>
      <c r="B330" s="202"/>
      <c r="C330" s="68"/>
      <c r="D330" s="69" t="s">
        <v>19</v>
      </c>
      <c r="E330" s="110">
        <v>208.2</v>
      </c>
      <c r="F330" s="69">
        <v>208.2</v>
      </c>
      <c r="G330" s="80"/>
      <c r="H330" s="72"/>
      <c r="I330" s="72"/>
      <c r="J330" s="119"/>
      <c r="K330" s="69"/>
      <c r="L330" s="69"/>
      <c r="M330" s="69"/>
      <c r="N330" s="69"/>
      <c r="O330" s="72">
        <f t="shared" si="75"/>
        <v>0</v>
      </c>
      <c r="P330" s="64">
        <f t="shared" si="62"/>
        <v>0</v>
      </c>
    </row>
    <row r="331" spans="1:16" s="65" customFormat="1" ht="19.5" customHeight="1" thickBot="1">
      <c r="A331" s="223"/>
      <c r="B331" s="219" t="s">
        <v>20</v>
      </c>
      <c r="C331" s="220"/>
      <c r="D331" s="220"/>
      <c r="E331" s="111">
        <f t="shared" ref="E331:P331" si="78">SUM(E326:E330)</f>
        <v>309.28999999999996</v>
      </c>
      <c r="F331" s="70">
        <f t="shared" si="78"/>
        <v>309.28999999999996</v>
      </c>
      <c r="G331" s="70">
        <f t="shared" si="78"/>
        <v>0</v>
      </c>
      <c r="H331" s="70">
        <f t="shared" si="78"/>
        <v>0</v>
      </c>
      <c r="I331" s="70">
        <f t="shared" si="78"/>
        <v>0</v>
      </c>
      <c r="J331" s="120">
        <f t="shared" si="78"/>
        <v>0</v>
      </c>
      <c r="K331" s="70">
        <f t="shared" si="78"/>
        <v>0</v>
      </c>
      <c r="L331" s="70">
        <f t="shared" si="78"/>
        <v>0</v>
      </c>
      <c r="M331" s="70">
        <f t="shared" si="78"/>
        <v>0</v>
      </c>
      <c r="N331" s="70">
        <f t="shared" si="78"/>
        <v>0</v>
      </c>
      <c r="O331" s="70">
        <f t="shared" si="78"/>
        <v>0</v>
      </c>
      <c r="P331" s="70">
        <f t="shared" si="78"/>
        <v>0</v>
      </c>
    </row>
    <row r="332" spans="1:16" s="65" customFormat="1" ht="19.5" customHeight="1">
      <c r="A332" s="198">
        <v>55</v>
      </c>
      <c r="B332" s="200" t="s">
        <v>106</v>
      </c>
      <c r="C332" s="62">
        <f>E337+J337</f>
        <v>181.8</v>
      </c>
      <c r="D332" s="63" t="s">
        <v>15</v>
      </c>
      <c r="E332" s="108">
        <v>119.4</v>
      </c>
      <c r="F332" s="67">
        <v>64.13</v>
      </c>
      <c r="G332" s="67">
        <f>E332-F332</f>
        <v>55.27000000000001</v>
      </c>
      <c r="H332" s="67">
        <v>8.4</v>
      </c>
      <c r="I332" s="67">
        <v>8.4</v>
      </c>
      <c r="J332" s="117"/>
      <c r="K332" s="63"/>
      <c r="L332" s="63"/>
      <c r="M332" s="63"/>
      <c r="N332" s="63"/>
      <c r="O332" s="72">
        <f t="shared" si="75"/>
        <v>55.27000000000001</v>
      </c>
      <c r="P332" s="64">
        <f t="shared" si="62"/>
        <v>8.4</v>
      </c>
    </row>
    <row r="333" spans="1:16" s="65" customFormat="1" ht="19.5" customHeight="1">
      <c r="A333" s="198"/>
      <c r="B333" s="201"/>
      <c r="C333" s="66"/>
      <c r="D333" s="67" t="s">
        <v>16</v>
      </c>
      <c r="E333" s="109"/>
      <c r="F333" s="67"/>
      <c r="G333" s="67"/>
      <c r="H333" s="67"/>
      <c r="I333" s="67"/>
      <c r="J333" s="118"/>
      <c r="K333" s="67"/>
      <c r="L333" s="67"/>
      <c r="M333" s="67"/>
      <c r="N333" s="67"/>
      <c r="O333" s="72">
        <f t="shared" si="75"/>
        <v>0</v>
      </c>
      <c r="P333" s="64">
        <f t="shared" si="62"/>
        <v>0</v>
      </c>
    </row>
    <row r="334" spans="1:16" s="65" customFormat="1" ht="19.5" customHeight="1">
      <c r="A334" s="198"/>
      <c r="B334" s="201"/>
      <c r="C334" s="66"/>
      <c r="D334" s="67" t="s">
        <v>17</v>
      </c>
      <c r="E334" s="109"/>
      <c r="F334" s="67"/>
      <c r="G334" s="67"/>
      <c r="H334" s="67"/>
      <c r="I334" s="67"/>
      <c r="J334" s="118"/>
      <c r="K334" s="67"/>
      <c r="L334" s="67"/>
      <c r="M334" s="67"/>
      <c r="N334" s="67"/>
      <c r="O334" s="72">
        <f t="shared" si="75"/>
        <v>0</v>
      </c>
      <c r="P334" s="64">
        <f t="shared" ref="P334:P396" si="79">I334+N334</f>
        <v>0</v>
      </c>
    </row>
    <row r="335" spans="1:16" s="65" customFormat="1" ht="19.5" customHeight="1">
      <c r="A335" s="198"/>
      <c r="B335" s="201"/>
      <c r="C335" s="66"/>
      <c r="D335" s="67" t="s">
        <v>18</v>
      </c>
      <c r="E335" s="109">
        <v>8.5</v>
      </c>
      <c r="F335" s="67">
        <v>8.5</v>
      </c>
      <c r="G335" s="67"/>
      <c r="H335" s="67"/>
      <c r="I335" s="67"/>
      <c r="J335" s="118"/>
      <c r="K335" s="67"/>
      <c r="L335" s="67"/>
      <c r="M335" s="67"/>
      <c r="N335" s="67"/>
      <c r="O335" s="72">
        <f t="shared" si="75"/>
        <v>0</v>
      </c>
      <c r="P335" s="64">
        <f t="shared" si="79"/>
        <v>0</v>
      </c>
    </row>
    <row r="336" spans="1:16" s="65" customFormat="1" ht="19.5" customHeight="1" thickBot="1">
      <c r="A336" s="198"/>
      <c r="B336" s="202"/>
      <c r="C336" s="68"/>
      <c r="D336" s="69" t="s">
        <v>19</v>
      </c>
      <c r="E336" s="110">
        <v>53.9</v>
      </c>
      <c r="F336" s="67">
        <v>48.7</v>
      </c>
      <c r="G336" s="67">
        <f>E336-F336</f>
        <v>5.1999999999999957</v>
      </c>
      <c r="H336" s="67">
        <v>10.5</v>
      </c>
      <c r="I336" s="67">
        <v>10.5</v>
      </c>
      <c r="J336" s="119"/>
      <c r="K336" s="69"/>
      <c r="L336" s="69"/>
      <c r="M336" s="69"/>
      <c r="N336" s="69"/>
      <c r="O336" s="72">
        <f t="shared" si="75"/>
        <v>5.1999999999999957</v>
      </c>
      <c r="P336" s="64">
        <f t="shared" si="79"/>
        <v>10.5</v>
      </c>
    </row>
    <row r="337" spans="1:16" s="65" customFormat="1" ht="19.5" customHeight="1" thickBot="1">
      <c r="A337" s="223"/>
      <c r="B337" s="219" t="s">
        <v>20</v>
      </c>
      <c r="C337" s="220"/>
      <c r="D337" s="220"/>
      <c r="E337" s="111">
        <f>SUM(E332:E336)</f>
        <v>181.8</v>
      </c>
      <c r="F337" s="70">
        <f>SUM(F332:F336)</f>
        <v>121.33</v>
      </c>
      <c r="G337" s="70">
        <f>SUM(G332:G336)</f>
        <v>60.470000000000006</v>
      </c>
      <c r="H337" s="70">
        <f t="shared" ref="H337:P337" si="80">SUM(H332:H336)</f>
        <v>18.899999999999999</v>
      </c>
      <c r="I337" s="70">
        <f t="shared" si="80"/>
        <v>18.899999999999999</v>
      </c>
      <c r="J337" s="120">
        <f t="shared" si="80"/>
        <v>0</v>
      </c>
      <c r="K337" s="70">
        <f t="shared" si="80"/>
        <v>0</v>
      </c>
      <c r="L337" s="70">
        <f t="shared" si="80"/>
        <v>0</v>
      </c>
      <c r="M337" s="70">
        <f t="shared" si="80"/>
        <v>0</v>
      </c>
      <c r="N337" s="70">
        <f t="shared" si="80"/>
        <v>0</v>
      </c>
      <c r="O337" s="70">
        <f t="shared" si="80"/>
        <v>60.470000000000006</v>
      </c>
      <c r="P337" s="70">
        <f t="shared" si="80"/>
        <v>18.899999999999999</v>
      </c>
    </row>
    <row r="338" spans="1:16" s="65" customFormat="1" ht="19.5" customHeight="1">
      <c r="A338" s="197">
        <v>56</v>
      </c>
      <c r="B338" s="200" t="s">
        <v>107</v>
      </c>
      <c r="C338" s="62">
        <f>E343+J343</f>
        <v>42.599999999999994</v>
      </c>
      <c r="D338" s="63" t="s">
        <v>15</v>
      </c>
      <c r="E338" s="108">
        <v>5.3</v>
      </c>
      <c r="F338" s="63"/>
      <c r="G338" s="63">
        <v>5.3</v>
      </c>
      <c r="H338" s="63">
        <v>84.16</v>
      </c>
      <c r="I338" s="63">
        <v>84.16</v>
      </c>
      <c r="J338" s="117"/>
      <c r="K338" s="63"/>
      <c r="L338" s="63"/>
      <c r="M338" s="63"/>
      <c r="N338" s="63"/>
      <c r="O338" s="72">
        <f t="shared" si="75"/>
        <v>5.3</v>
      </c>
      <c r="P338" s="64">
        <f t="shared" si="79"/>
        <v>84.16</v>
      </c>
    </row>
    <row r="339" spans="1:16" s="65" customFormat="1" ht="19.5" customHeight="1">
      <c r="A339" s="198"/>
      <c r="B339" s="201"/>
      <c r="C339" s="66"/>
      <c r="D339" s="67" t="s">
        <v>16</v>
      </c>
      <c r="E339" s="109"/>
      <c r="F339" s="67"/>
      <c r="G339" s="67"/>
      <c r="H339" s="67"/>
      <c r="I339" s="67"/>
      <c r="J339" s="118"/>
      <c r="K339" s="67"/>
      <c r="L339" s="67"/>
      <c r="M339" s="67"/>
      <c r="N339" s="67"/>
      <c r="O339" s="72">
        <f t="shared" si="75"/>
        <v>0</v>
      </c>
      <c r="P339" s="64">
        <f t="shared" si="79"/>
        <v>0</v>
      </c>
    </row>
    <row r="340" spans="1:16" s="65" customFormat="1" ht="19.5" customHeight="1">
      <c r="A340" s="198"/>
      <c r="B340" s="201"/>
      <c r="C340" s="66"/>
      <c r="D340" s="67" t="s">
        <v>17</v>
      </c>
      <c r="E340" s="109"/>
      <c r="F340" s="67"/>
      <c r="G340" s="67"/>
      <c r="H340" s="67"/>
      <c r="I340" s="67"/>
      <c r="J340" s="118"/>
      <c r="K340" s="67"/>
      <c r="L340" s="67"/>
      <c r="M340" s="67"/>
      <c r="N340" s="67"/>
      <c r="O340" s="72">
        <f t="shared" si="75"/>
        <v>0</v>
      </c>
      <c r="P340" s="64">
        <f t="shared" si="79"/>
        <v>0</v>
      </c>
    </row>
    <row r="341" spans="1:16" s="65" customFormat="1" ht="19.5" customHeight="1">
      <c r="A341" s="198"/>
      <c r="B341" s="201"/>
      <c r="C341" s="66"/>
      <c r="D341" s="67" t="s">
        <v>18</v>
      </c>
      <c r="E341" s="109"/>
      <c r="F341" s="67"/>
      <c r="G341" s="67"/>
      <c r="H341" s="67"/>
      <c r="I341" s="67"/>
      <c r="J341" s="118"/>
      <c r="K341" s="67"/>
      <c r="L341" s="67"/>
      <c r="M341" s="67"/>
      <c r="N341" s="67"/>
      <c r="O341" s="72">
        <f t="shared" si="75"/>
        <v>0</v>
      </c>
      <c r="P341" s="64">
        <f t="shared" si="79"/>
        <v>0</v>
      </c>
    </row>
    <row r="342" spans="1:16" s="65" customFormat="1" ht="19.5" customHeight="1" thickBot="1">
      <c r="A342" s="198"/>
      <c r="B342" s="202"/>
      <c r="C342" s="68"/>
      <c r="D342" s="69" t="s">
        <v>19</v>
      </c>
      <c r="E342" s="110">
        <v>37.299999999999997</v>
      </c>
      <c r="F342" s="80">
        <v>37.299999999999997</v>
      </c>
      <c r="G342" s="80"/>
      <c r="H342" s="72"/>
      <c r="I342" s="72"/>
      <c r="J342" s="119"/>
      <c r="K342" s="69"/>
      <c r="L342" s="69"/>
      <c r="M342" s="69"/>
      <c r="N342" s="69"/>
      <c r="O342" s="72">
        <f t="shared" si="75"/>
        <v>0</v>
      </c>
      <c r="P342" s="64">
        <f t="shared" si="79"/>
        <v>0</v>
      </c>
    </row>
    <row r="343" spans="1:16" s="65" customFormat="1" ht="19.5" customHeight="1" thickBot="1">
      <c r="A343" s="223"/>
      <c r="B343" s="219" t="s">
        <v>20</v>
      </c>
      <c r="C343" s="220"/>
      <c r="D343" s="220"/>
      <c r="E343" s="111">
        <f>SUM(E338:E342)</f>
        <v>42.599999999999994</v>
      </c>
      <c r="F343" s="70">
        <f>SUM(F338:F342)</f>
        <v>37.299999999999997</v>
      </c>
      <c r="G343" s="70">
        <f>SUM(G338:G342)</f>
        <v>5.3</v>
      </c>
      <c r="H343" s="70">
        <f t="shared" ref="H343:P343" si="81">SUM(H338:H342)</f>
        <v>84.16</v>
      </c>
      <c r="I343" s="70">
        <f t="shared" si="81"/>
        <v>84.16</v>
      </c>
      <c r="J343" s="120">
        <f t="shared" si="81"/>
        <v>0</v>
      </c>
      <c r="K343" s="70">
        <f t="shared" si="81"/>
        <v>0</v>
      </c>
      <c r="L343" s="70">
        <f t="shared" si="81"/>
        <v>0</v>
      </c>
      <c r="M343" s="70">
        <f t="shared" si="81"/>
        <v>0</v>
      </c>
      <c r="N343" s="70">
        <f t="shared" si="81"/>
        <v>0</v>
      </c>
      <c r="O343" s="70">
        <f t="shared" si="81"/>
        <v>5.3</v>
      </c>
      <c r="P343" s="70">
        <f t="shared" si="81"/>
        <v>84.16</v>
      </c>
    </row>
    <row r="344" spans="1:16" s="65" customFormat="1" ht="19.5" customHeight="1">
      <c r="A344" s="197">
        <v>57</v>
      </c>
      <c r="B344" s="200" t="s">
        <v>108</v>
      </c>
      <c r="C344" s="62">
        <f>E349+J349</f>
        <v>248.60000000000002</v>
      </c>
      <c r="D344" s="63" t="s">
        <v>15</v>
      </c>
      <c r="E344" s="108">
        <v>153.80000000000001</v>
      </c>
      <c r="F344" s="63">
        <f>E344-G344</f>
        <v>120.20000000000002</v>
      </c>
      <c r="G344" s="63">
        <v>33.6</v>
      </c>
      <c r="H344" s="63">
        <v>761.7</v>
      </c>
      <c r="I344" s="63">
        <v>761.7</v>
      </c>
      <c r="J344" s="117"/>
      <c r="K344" s="63"/>
      <c r="L344" s="63"/>
      <c r="M344" s="63"/>
      <c r="N344" s="63"/>
      <c r="O344" s="72">
        <f t="shared" si="75"/>
        <v>33.6</v>
      </c>
      <c r="P344" s="64">
        <f t="shared" si="79"/>
        <v>761.7</v>
      </c>
    </row>
    <row r="345" spans="1:16" s="65" customFormat="1" ht="19.5" customHeight="1">
      <c r="A345" s="198"/>
      <c r="B345" s="201"/>
      <c r="C345" s="66"/>
      <c r="D345" s="67" t="s">
        <v>16</v>
      </c>
      <c r="E345" s="109"/>
      <c r="F345" s="67"/>
      <c r="G345" s="67"/>
      <c r="H345" s="67"/>
      <c r="I345" s="67"/>
      <c r="J345" s="118"/>
      <c r="K345" s="67"/>
      <c r="L345" s="67"/>
      <c r="M345" s="67"/>
      <c r="N345" s="67"/>
      <c r="O345" s="72">
        <f t="shared" si="75"/>
        <v>0</v>
      </c>
      <c r="P345" s="64">
        <f t="shared" si="79"/>
        <v>0</v>
      </c>
    </row>
    <row r="346" spans="1:16" s="65" customFormat="1" ht="19.5" customHeight="1">
      <c r="A346" s="198"/>
      <c r="B346" s="201"/>
      <c r="C346" s="66"/>
      <c r="D346" s="67" t="s">
        <v>17</v>
      </c>
      <c r="E346" s="109"/>
      <c r="F346" s="67"/>
      <c r="G346" s="67"/>
      <c r="H346" s="67"/>
      <c r="I346" s="67"/>
      <c r="J346" s="118"/>
      <c r="K346" s="67"/>
      <c r="L346" s="67"/>
      <c r="M346" s="67"/>
      <c r="N346" s="67"/>
      <c r="O346" s="72">
        <f t="shared" si="75"/>
        <v>0</v>
      </c>
      <c r="P346" s="64">
        <f t="shared" si="79"/>
        <v>0</v>
      </c>
    </row>
    <row r="347" spans="1:16" s="65" customFormat="1" ht="19.5" customHeight="1">
      <c r="A347" s="198"/>
      <c r="B347" s="201"/>
      <c r="C347" s="66"/>
      <c r="D347" s="67" t="s">
        <v>18</v>
      </c>
      <c r="E347" s="109"/>
      <c r="F347" s="67"/>
      <c r="G347" s="67"/>
      <c r="H347" s="67"/>
      <c r="I347" s="67"/>
      <c r="J347" s="118"/>
      <c r="K347" s="67"/>
      <c r="L347" s="67"/>
      <c r="M347" s="67"/>
      <c r="N347" s="67"/>
      <c r="O347" s="72">
        <f t="shared" si="75"/>
        <v>0</v>
      </c>
      <c r="P347" s="64">
        <f t="shared" si="79"/>
        <v>0</v>
      </c>
    </row>
    <row r="348" spans="1:16" s="65" customFormat="1" ht="19.5" customHeight="1" thickBot="1">
      <c r="A348" s="198"/>
      <c r="B348" s="202"/>
      <c r="C348" s="68"/>
      <c r="D348" s="69" t="s">
        <v>19</v>
      </c>
      <c r="E348" s="110">
        <v>94.8</v>
      </c>
      <c r="F348" s="80">
        <v>94.8</v>
      </c>
      <c r="G348" s="80"/>
      <c r="H348" s="72"/>
      <c r="I348" s="72"/>
      <c r="J348" s="119"/>
      <c r="K348" s="69"/>
      <c r="L348" s="69"/>
      <c r="M348" s="69"/>
      <c r="N348" s="69"/>
      <c r="O348" s="72">
        <f t="shared" si="75"/>
        <v>0</v>
      </c>
      <c r="P348" s="64">
        <f t="shared" si="79"/>
        <v>0</v>
      </c>
    </row>
    <row r="349" spans="1:16" s="65" customFormat="1" ht="19.5" customHeight="1" thickBot="1">
      <c r="A349" s="223"/>
      <c r="B349" s="219" t="s">
        <v>20</v>
      </c>
      <c r="C349" s="220"/>
      <c r="D349" s="220"/>
      <c r="E349" s="111">
        <f>SUM(E344:E348)</f>
        <v>248.60000000000002</v>
      </c>
      <c r="F349" s="70">
        <f>SUM(F344:F348)</f>
        <v>215</v>
      </c>
      <c r="G349" s="70">
        <f>SUM(G344:G348)</f>
        <v>33.6</v>
      </c>
      <c r="H349" s="70">
        <f t="shared" ref="H349:P349" si="82">SUM(H344:H348)</f>
        <v>761.7</v>
      </c>
      <c r="I349" s="70">
        <f t="shared" si="82"/>
        <v>761.7</v>
      </c>
      <c r="J349" s="120">
        <f t="shared" si="82"/>
        <v>0</v>
      </c>
      <c r="K349" s="70">
        <f t="shared" si="82"/>
        <v>0</v>
      </c>
      <c r="L349" s="70">
        <f t="shared" si="82"/>
        <v>0</v>
      </c>
      <c r="M349" s="70">
        <f t="shared" si="82"/>
        <v>0</v>
      </c>
      <c r="N349" s="70">
        <f t="shared" si="82"/>
        <v>0</v>
      </c>
      <c r="O349" s="70">
        <f t="shared" si="82"/>
        <v>33.6</v>
      </c>
      <c r="P349" s="70">
        <f t="shared" si="82"/>
        <v>761.7</v>
      </c>
    </row>
    <row r="350" spans="1:16" s="65" customFormat="1" ht="19.5" customHeight="1">
      <c r="A350" s="197">
        <v>58</v>
      </c>
      <c r="B350" s="200" t="s">
        <v>109</v>
      </c>
      <c r="C350" s="62">
        <f>E355+J355</f>
        <v>24.25</v>
      </c>
      <c r="D350" s="63" t="s">
        <v>15</v>
      </c>
      <c r="E350" s="108"/>
      <c r="F350" s="63"/>
      <c r="G350" s="63"/>
      <c r="H350" s="63"/>
      <c r="I350" s="63"/>
      <c r="J350" s="117"/>
      <c r="K350" s="63"/>
      <c r="L350" s="63"/>
      <c r="M350" s="63"/>
      <c r="N350" s="63"/>
      <c r="O350" s="72">
        <f t="shared" si="75"/>
        <v>0</v>
      </c>
      <c r="P350" s="64">
        <f t="shared" si="79"/>
        <v>0</v>
      </c>
    </row>
    <row r="351" spans="1:16" s="65" customFormat="1" ht="19.5" customHeight="1">
      <c r="A351" s="198"/>
      <c r="B351" s="201"/>
      <c r="C351" s="66"/>
      <c r="D351" s="67" t="s">
        <v>16</v>
      </c>
      <c r="E351" s="109"/>
      <c r="F351" s="67"/>
      <c r="G351" s="67"/>
      <c r="H351" s="67"/>
      <c r="I351" s="67"/>
      <c r="J351" s="118"/>
      <c r="K351" s="67"/>
      <c r="L351" s="67"/>
      <c r="M351" s="67"/>
      <c r="N351" s="67"/>
      <c r="O351" s="72">
        <f t="shared" si="75"/>
        <v>0</v>
      </c>
      <c r="P351" s="64">
        <f t="shared" si="79"/>
        <v>0</v>
      </c>
    </row>
    <row r="352" spans="1:16" s="65" customFormat="1" ht="19.5" customHeight="1">
      <c r="A352" s="198"/>
      <c r="B352" s="201"/>
      <c r="C352" s="66"/>
      <c r="D352" s="67" t="s">
        <v>17</v>
      </c>
      <c r="E352" s="109"/>
      <c r="F352" s="67"/>
      <c r="G352" s="67"/>
      <c r="H352" s="67"/>
      <c r="I352" s="67"/>
      <c r="J352" s="118"/>
      <c r="K352" s="67"/>
      <c r="L352" s="67"/>
      <c r="M352" s="67"/>
      <c r="N352" s="67"/>
      <c r="O352" s="72">
        <f t="shared" si="75"/>
        <v>0</v>
      </c>
      <c r="P352" s="64">
        <f t="shared" si="79"/>
        <v>0</v>
      </c>
    </row>
    <row r="353" spans="1:16" s="65" customFormat="1" ht="19.5" customHeight="1">
      <c r="A353" s="198"/>
      <c r="B353" s="201"/>
      <c r="C353" s="66"/>
      <c r="D353" s="67" t="s">
        <v>18</v>
      </c>
      <c r="E353" s="109"/>
      <c r="F353" s="67"/>
      <c r="G353" s="67"/>
      <c r="H353" s="67"/>
      <c r="I353" s="67"/>
      <c r="J353" s="118"/>
      <c r="K353" s="67"/>
      <c r="L353" s="67"/>
      <c r="M353" s="67"/>
      <c r="N353" s="67"/>
      <c r="O353" s="72">
        <f t="shared" si="75"/>
        <v>0</v>
      </c>
      <c r="P353" s="64">
        <f t="shared" si="79"/>
        <v>0</v>
      </c>
    </row>
    <row r="354" spans="1:16" s="65" customFormat="1" ht="19.5" customHeight="1" thickBot="1">
      <c r="A354" s="198"/>
      <c r="B354" s="202"/>
      <c r="C354" s="68"/>
      <c r="D354" s="69" t="s">
        <v>19</v>
      </c>
      <c r="E354" s="110">
        <v>24.25</v>
      </c>
      <c r="F354" s="80">
        <v>24.25</v>
      </c>
      <c r="G354" s="80"/>
      <c r="H354" s="72"/>
      <c r="I354" s="72"/>
      <c r="J354" s="119"/>
      <c r="K354" s="69"/>
      <c r="L354" s="69"/>
      <c r="M354" s="69"/>
      <c r="N354" s="69"/>
      <c r="O354" s="72">
        <f t="shared" si="75"/>
        <v>0</v>
      </c>
      <c r="P354" s="64">
        <f t="shared" si="79"/>
        <v>0</v>
      </c>
    </row>
    <row r="355" spans="1:16" s="65" customFormat="1" ht="19.5" customHeight="1" thickBot="1">
      <c r="A355" s="223"/>
      <c r="B355" s="219" t="s">
        <v>20</v>
      </c>
      <c r="C355" s="220"/>
      <c r="D355" s="220"/>
      <c r="E355" s="111">
        <f>SUM(E350:E354)</f>
        <v>24.25</v>
      </c>
      <c r="F355" s="70">
        <f>SUM(F350:F354)</f>
        <v>24.25</v>
      </c>
      <c r="G355" s="70">
        <f>SUM(G350:G354)</f>
        <v>0</v>
      </c>
      <c r="H355" s="70">
        <f>SUM(H350:H354)</f>
        <v>0</v>
      </c>
      <c r="I355" s="70">
        <f>SUM(I350:I354)</f>
        <v>0</v>
      </c>
      <c r="J355" s="120">
        <f t="shared" ref="J355:P355" si="83">SUM(J350:J354)</f>
        <v>0</v>
      </c>
      <c r="K355" s="70">
        <f t="shared" si="83"/>
        <v>0</v>
      </c>
      <c r="L355" s="70">
        <f t="shared" si="83"/>
        <v>0</v>
      </c>
      <c r="M355" s="70">
        <f t="shared" si="83"/>
        <v>0</v>
      </c>
      <c r="N355" s="70">
        <f t="shared" si="83"/>
        <v>0</v>
      </c>
      <c r="O355" s="70">
        <f t="shared" si="83"/>
        <v>0</v>
      </c>
      <c r="P355" s="70">
        <f t="shared" si="83"/>
        <v>0</v>
      </c>
    </row>
    <row r="356" spans="1:16" s="65" customFormat="1" ht="19.5" customHeight="1">
      <c r="A356" s="197">
        <v>59</v>
      </c>
      <c r="B356" s="200" t="s">
        <v>110</v>
      </c>
      <c r="C356" s="62">
        <f>E361+J361</f>
        <v>66.400000000000006</v>
      </c>
      <c r="D356" s="63" t="s">
        <v>15</v>
      </c>
      <c r="E356" s="108">
        <v>28.9</v>
      </c>
      <c r="F356" s="63">
        <v>8.6999999999999993</v>
      </c>
      <c r="G356" s="75">
        <v>20.2</v>
      </c>
      <c r="H356" s="75">
        <v>580</v>
      </c>
      <c r="I356" s="75">
        <v>580</v>
      </c>
      <c r="J356" s="117"/>
      <c r="K356" s="63"/>
      <c r="L356" s="63"/>
      <c r="M356" s="63"/>
      <c r="N356" s="63"/>
      <c r="O356" s="72">
        <f t="shared" si="75"/>
        <v>20.2</v>
      </c>
      <c r="P356" s="64">
        <f t="shared" si="79"/>
        <v>580</v>
      </c>
    </row>
    <row r="357" spans="1:16" s="65" customFormat="1" ht="19.5" customHeight="1">
      <c r="A357" s="198"/>
      <c r="B357" s="201"/>
      <c r="C357" s="66"/>
      <c r="D357" s="67" t="s">
        <v>16</v>
      </c>
      <c r="E357" s="109"/>
      <c r="F357" s="67"/>
      <c r="G357" s="67"/>
      <c r="H357" s="67"/>
      <c r="I357" s="67"/>
      <c r="J357" s="118"/>
      <c r="K357" s="67"/>
      <c r="L357" s="67"/>
      <c r="M357" s="67"/>
      <c r="N357" s="67"/>
      <c r="O357" s="72">
        <f t="shared" si="75"/>
        <v>0</v>
      </c>
      <c r="P357" s="64">
        <f t="shared" si="79"/>
        <v>0</v>
      </c>
    </row>
    <row r="358" spans="1:16" s="65" customFormat="1" ht="19.5" customHeight="1">
      <c r="A358" s="198"/>
      <c r="B358" s="201"/>
      <c r="C358" s="66"/>
      <c r="D358" s="67" t="s">
        <v>17</v>
      </c>
      <c r="E358" s="109"/>
      <c r="F358" s="67"/>
      <c r="G358" s="67"/>
      <c r="H358" s="67"/>
      <c r="I358" s="67"/>
      <c r="J358" s="118"/>
      <c r="K358" s="67"/>
      <c r="L358" s="67"/>
      <c r="M358" s="67"/>
      <c r="N358" s="67"/>
      <c r="O358" s="72">
        <f t="shared" si="75"/>
        <v>0</v>
      </c>
      <c r="P358" s="64">
        <f t="shared" si="79"/>
        <v>0</v>
      </c>
    </row>
    <row r="359" spans="1:16" s="65" customFormat="1" ht="19.5" customHeight="1">
      <c r="A359" s="198"/>
      <c r="B359" s="201"/>
      <c r="C359" s="66"/>
      <c r="D359" s="67" t="s">
        <v>18</v>
      </c>
      <c r="E359" s="109"/>
      <c r="F359" s="67"/>
      <c r="G359" s="67"/>
      <c r="H359" s="67"/>
      <c r="I359" s="67"/>
      <c r="J359" s="118"/>
      <c r="K359" s="67"/>
      <c r="L359" s="67"/>
      <c r="M359" s="67"/>
      <c r="N359" s="67"/>
      <c r="O359" s="72">
        <f t="shared" si="75"/>
        <v>0</v>
      </c>
      <c r="P359" s="64">
        <f t="shared" si="79"/>
        <v>0</v>
      </c>
    </row>
    <row r="360" spans="1:16" s="65" customFormat="1" ht="19.5" customHeight="1" thickBot="1">
      <c r="A360" s="198"/>
      <c r="B360" s="202"/>
      <c r="C360" s="68"/>
      <c r="D360" s="69" t="s">
        <v>19</v>
      </c>
      <c r="E360" s="110">
        <v>37.5</v>
      </c>
      <c r="F360" s="80">
        <v>37.5</v>
      </c>
      <c r="G360" s="80"/>
      <c r="H360" s="72"/>
      <c r="I360" s="72"/>
      <c r="J360" s="119"/>
      <c r="K360" s="69"/>
      <c r="L360" s="69"/>
      <c r="M360" s="69"/>
      <c r="N360" s="69"/>
      <c r="O360" s="72">
        <f t="shared" si="75"/>
        <v>0</v>
      </c>
      <c r="P360" s="64">
        <f t="shared" si="79"/>
        <v>0</v>
      </c>
    </row>
    <row r="361" spans="1:16" s="65" customFormat="1" ht="19.5" customHeight="1" thickBot="1">
      <c r="A361" s="223"/>
      <c r="B361" s="219" t="s">
        <v>20</v>
      </c>
      <c r="C361" s="220"/>
      <c r="D361" s="220"/>
      <c r="E361" s="111">
        <f>SUM(E356:E360)</f>
        <v>66.400000000000006</v>
      </c>
      <c r="F361" s="70">
        <f>SUM(F356:F360)</f>
        <v>46.2</v>
      </c>
      <c r="G361" s="70">
        <f>SUM(G356:G360)</f>
        <v>20.2</v>
      </c>
      <c r="H361" s="70">
        <f t="shared" ref="H361:P361" si="84">SUM(H356:H360)</f>
        <v>580</v>
      </c>
      <c r="I361" s="70">
        <f t="shared" si="84"/>
        <v>580</v>
      </c>
      <c r="J361" s="120">
        <f t="shared" si="84"/>
        <v>0</v>
      </c>
      <c r="K361" s="70">
        <f t="shared" si="84"/>
        <v>0</v>
      </c>
      <c r="L361" s="70">
        <f t="shared" si="84"/>
        <v>0</v>
      </c>
      <c r="M361" s="70">
        <f t="shared" si="84"/>
        <v>0</v>
      </c>
      <c r="N361" s="70">
        <f t="shared" si="84"/>
        <v>0</v>
      </c>
      <c r="O361" s="70">
        <f t="shared" si="84"/>
        <v>20.2</v>
      </c>
      <c r="P361" s="70">
        <f t="shared" si="84"/>
        <v>580</v>
      </c>
    </row>
    <row r="362" spans="1:16" s="65" customFormat="1" ht="19.5" customHeight="1">
      <c r="A362" s="197">
        <v>60</v>
      </c>
      <c r="B362" s="200" t="s">
        <v>111</v>
      </c>
      <c r="C362" s="62">
        <f>E367+J367</f>
        <v>43.410000000000004</v>
      </c>
      <c r="D362" s="63" t="s">
        <v>15</v>
      </c>
      <c r="E362" s="108">
        <v>22.7</v>
      </c>
      <c r="F362" s="63">
        <v>8.0299999999999994</v>
      </c>
      <c r="G362" s="63">
        <v>14.7</v>
      </c>
      <c r="H362" s="63">
        <v>75</v>
      </c>
      <c r="I362" s="63">
        <v>75</v>
      </c>
      <c r="J362" s="117"/>
      <c r="K362" s="63"/>
      <c r="L362" s="63"/>
      <c r="M362" s="63"/>
      <c r="N362" s="63"/>
      <c r="O362" s="72">
        <f t="shared" si="75"/>
        <v>14.7</v>
      </c>
      <c r="P362" s="64">
        <f t="shared" si="79"/>
        <v>75</v>
      </c>
    </row>
    <row r="363" spans="1:16" s="65" customFormat="1" ht="19.5" customHeight="1">
      <c r="A363" s="198"/>
      <c r="B363" s="201"/>
      <c r="C363" s="66"/>
      <c r="D363" s="67" t="s">
        <v>16</v>
      </c>
      <c r="E363" s="109"/>
      <c r="F363" s="67"/>
      <c r="G363" s="67"/>
      <c r="H363" s="67"/>
      <c r="I363" s="67"/>
      <c r="J363" s="118"/>
      <c r="K363" s="67"/>
      <c r="L363" s="67"/>
      <c r="M363" s="67"/>
      <c r="N363" s="67"/>
      <c r="O363" s="72">
        <f t="shared" si="75"/>
        <v>0</v>
      </c>
      <c r="P363" s="64">
        <f t="shared" si="79"/>
        <v>0</v>
      </c>
    </row>
    <row r="364" spans="1:16" s="65" customFormat="1" ht="19.5" customHeight="1">
      <c r="A364" s="198"/>
      <c r="B364" s="201"/>
      <c r="C364" s="66"/>
      <c r="D364" s="67" t="s">
        <v>17</v>
      </c>
      <c r="E364" s="109"/>
      <c r="F364" s="67"/>
      <c r="G364" s="67"/>
      <c r="H364" s="67"/>
      <c r="I364" s="67"/>
      <c r="J364" s="118"/>
      <c r="K364" s="67"/>
      <c r="L364" s="67"/>
      <c r="M364" s="67"/>
      <c r="N364" s="67"/>
      <c r="O364" s="72">
        <f t="shared" si="75"/>
        <v>0</v>
      </c>
      <c r="P364" s="64">
        <f t="shared" si="79"/>
        <v>0</v>
      </c>
    </row>
    <row r="365" spans="1:16" s="65" customFormat="1" ht="19.5" customHeight="1">
      <c r="A365" s="198"/>
      <c r="B365" s="201"/>
      <c r="C365" s="66"/>
      <c r="D365" s="67" t="s">
        <v>18</v>
      </c>
      <c r="E365" s="109">
        <v>14.5</v>
      </c>
      <c r="F365" s="67">
        <v>14.5</v>
      </c>
      <c r="G365" s="67"/>
      <c r="H365" s="67"/>
      <c r="I365" s="67"/>
      <c r="J365" s="118"/>
      <c r="K365" s="67"/>
      <c r="L365" s="67"/>
      <c r="M365" s="67"/>
      <c r="N365" s="67"/>
      <c r="O365" s="72">
        <f t="shared" si="75"/>
        <v>0</v>
      </c>
      <c r="P365" s="64">
        <f t="shared" si="79"/>
        <v>0</v>
      </c>
    </row>
    <row r="366" spans="1:16" s="65" customFormat="1" ht="19.5" customHeight="1" thickBot="1">
      <c r="A366" s="198"/>
      <c r="B366" s="202"/>
      <c r="C366" s="68"/>
      <c r="D366" s="69" t="s">
        <v>19</v>
      </c>
      <c r="E366" s="110">
        <v>6.21</v>
      </c>
      <c r="F366" s="80">
        <v>6.21</v>
      </c>
      <c r="G366" s="80"/>
      <c r="H366" s="72"/>
      <c r="I366" s="72"/>
      <c r="J366" s="119"/>
      <c r="K366" s="69"/>
      <c r="L366" s="69"/>
      <c r="M366" s="69"/>
      <c r="N366" s="69"/>
      <c r="O366" s="72">
        <f t="shared" si="75"/>
        <v>0</v>
      </c>
      <c r="P366" s="64">
        <f t="shared" si="79"/>
        <v>0</v>
      </c>
    </row>
    <row r="367" spans="1:16" s="65" customFormat="1" ht="19.5" customHeight="1" thickBot="1">
      <c r="A367" s="223"/>
      <c r="B367" s="219" t="s">
        <v>20</v>
      </c>
      <c r="C367" s="220"/>
      <c r="D367" s="220"/>
      <c r="E367" s="111">
        <f>SUM(E362:E366)</f>
        <v>43.410000000000004</v>
      </c>
      <c r="F367" s="70">
        <f>SUM(F362:F366)</f>
        <v>28.740000000000002</v>
      </c>
      <c r="G367" s="70">
        <f>SUM(G362:G366)</f>
        <v>14.7</v>
      </c>
      <c r="H367" s="70">
        <f t="shared" ref="H367:P367" si="85">SUM(H362:H366)</f>
        <v>75</v>
      </c>
      <c r="I367" s="70">
        <f t="shared" si="85"/>
        <v>75</v>
      </c>
      <c r="J367" s="120">
        <f t="shared" si="85"/>
        <v>0</v>
      </c>
      <c r="K367" s="70">
        <f t="shared" si="85"/>
        <v>0</v>
      </c>
      <c r="L367" s="70">
        <f t="shared" si="85"/>
        <v>0</v>
      </c>
      <c r="M367" s="70">
        <f t="shared" si="85"/>
        <v>0</v>
      </c>
      <c r="N367" s="70">
        <f t="shared" si="85"/>
        <v>0</v>
      </c>
      <c r="O367" s="70">
        <f t="shared" si="85"/>
        <v>14.7</v>
      </c>
      <c r="P367" s="70">
        <f t="shared" si="85"/>
        <v>75</v>
      </c>
    </row>
    <row r="368" spans="1:16" s="65" customFormat="1" ht="19.5" customHeight="1">
      <c r="A368" s="197">
        <v>61</v>
      </c>
      <c r="B368" s="200" t="s">
        <v>23</v>
      </c>
      <c r="C368" s="62">
        <f>E373+J373</f>
        <v>57.900000000000006</v>
      </c>
      <c r="D368" s="63" t="s">
        <v>15</v>
      </c>
      <c r="E368" s="108">
        <v>31.3</v>
      </c>
      <c r="F368" s="63">
        <v>15</v>
      </c>
      <c r="G368" s="63">
        <v>15</v>
      </c>
      <c r="H368" s="63">
        <v>300</v>
      </c>
      <c r="I368" s="63">
        <v>300</v>
      </c>
      <c r="J368" s="117"/>
      <c r="K368" s="63"/>
      <c r="L368" s="63"/>
      <c r="M368" s="63"/>
      <c r="N368" s="63"/>
      <c r="O368" s="72">
        <f t="shared" si="75"/>
        <v>15</v>
      </c>
      <c r="P368" s="64">
        <f t="shared" si="79"/>
        <v>300</v>
      </c>
    </row>
    <row r="369" spans="1:16" s="65" customFormat="1" ht="19.5" customHeight="1">
      <c r="A369" s="198"/>
      <c r="B369" s="201"/>
      <c r="C369" s="66"/>
      <c r="D369" s="67" t="s">
        <v>16</v>
      </c>
      <c r="E369" s="109"/>
      <c r="F369" s="67"/>
      <c r="G369" s="67"/>
      <c r="H369" s="67"/>
      <c r="I369" s="67"/>
      <c r="J369" s="118"/>
      <c r="K369" s="67"/>
      <c r="L369" s="67"/>
      <c r="M369" s="67"/>
      <c r="N369" s="67"/>
      <c r="O369" s="72">
        <f t="shared" si="75"/>
        <v>0</v>
      </c>
      <c r="P369" s="64">
        <f t="shared" si="79"/>
        <v>0</v>
      </c>
    </row>
    <row r="370" spans="1:16" s="65" customFormat="1" ht="19.5" customHeight="1">
      <c r="A370" s="198"/>
      <c r="B370" s="201"/>
      <c r="C370" s="66"/>
      <c r="D370" s="67" t="s">
        <v>17</v>
      </c>
      <c r="E370" s="109"/>
      <c r="F370" s="67"/>
      <c r="G370" s="67"/>
      <c r="H370" s="67"/>
      <c r="I370" s="67"/>
      <c r="J370" s="118"/>
      <c r="K370" s="67"/>
      <c r="L370" s="67"/>
      <c r="M370" s="67"/>
      <c r="N370" s="67"/>
      <c r="O370" s="72">
        <f t="shared" si="75"/>
        <v>0</v>
      </c>
      <c r="P370" s="64">
        <f t="shared" si="79"/>
        <v>0</v>
      </c>
    </row>
    <row r="371" spans="1:16" s="65" customFormat="1" ht="19.5" customHeight="1">
      <c r="A371" s="198"/>
      <c r="B371" s="201"/>
      <c r="C371" s="66"/>
      <c r="D371" s="67" t="s">
        <v>18</v>
      </c>
      <c r="E371" s="109"/>
      <c r="F371" s="67"/>
      <c r="G371" s="67"/>
      <c r="H371" s="67"/>
      <c r="I371" s="67"/>
      <c r="J371" s="118"/>
      <c r="K371" s="67"/>
      <c r="L371" s="67"/>
      <c r="M371" s="67"/>
      <c r="N371" s="67"/>
      <c r="O371" s="72">
        <f t="shared" si="75"/>
        <v>0</v>
      </c>
      <c r="P371" s="64">
        <f t="shared" si="79"/>
        <v>0</v>
      </c>
    </row>
    <row r="372" spans="1:16" s="65" customFormat="1" ht="19.5" customHeight="1" thickBot="1">
      <c r="A372" s="198"/>
      <c r="B372" s="202"/>
      <c r="C372" s="68"/>
      <c r="D372" s="69" t="s">
        <v>19</v>
      </c>
      <c r="E372" s="110">
        <v>26.6</v>
      </c>
      <c r="F372" s="80">
        <v>26.6</v>
      </c>
      <c r="G372" s="80"/>
      <c r="H372" s="72"/>
      <c r="I372" s="72"/>
      <c r="J372" s="119"/>
      <c r="K372" s="69"/>
      <c r="L372" s="69"/>
      <c r="M372" s="69"/>
      <c r="N372" s="69"/>
      <c r="O372" s="72">
        <f t="shared" si="75"/>
        <v>0</v>
      </c>
      <c r="P372" s="64">
        <f t="shared" si="79"/>
        <v>0</v>
      </c>
    </row>
    <row r="373" spans="1:16" s="65" customFormat="1" ht="19.5" customHeight="1" thickBot="1">
      <c r="A373" s="223"/>
      <c r="B373" s="219" t="s">
        <v>20</v>
      </c>
      <c r="C373" s="220"/>
      <c r="D373" s="220"/>
      <c r="E373" s="111">
        <f>SUM(E368:E372)</f>
        <v>57.900000000000006</v>
      </c>
      <c r="F373" s="70">
        <f>SUM(F368:F372)</f>
        <v>41.6</v>
      </c>
      <c r="G373" s="70">
        <f>SUM(G368:G372)</f>
        <v>15</v>
      </c>
      <c r="H373" s="70">
        <f t="shared" ref="H373:P373" si="86">SUM(H368:H372)</f>
        <v>300</v>
      </c>
      <c r="I373" s="70">
        <f t="shared" si="86"/>
        <v>300</v>
      </c>
      <c r="J373" s="120">
        <f t="shared" si="86"/>
        <v>0</v>
      </c>
      <c r="K373" s="70">
        <f t="shared" si="86"/>
        <v>0</v>
      </c>
      <c r="L373" s="70">
        <f t="shared" si="86"/>
        <v>0</v>
      </c>
      <c r="M373" s="70">
        <f t="shared" si="86"/>
        <v>0</v>
      </c>
      <c r="N373" s="70">
        <f t="shared" si="86"/>
        <v>0</v>
      </c>
      <c r="O373" s="70">
        <f t="shared" si="86"/>
        <v>15</v>
      </c>
      <c r="P373" s="70">
        <f t="shared" si="86"/>
        <v>300</v>
      </c>
    </row>
    <row r="374" spans="1:16" s="65" customFormat="1" ht="19.5" customHeight="1">
      <c r="A374" s="197">
        <v>62</v>
      </c>
      <c r="B374" s="200" t="s">
        <v>112</v>
      </c>
      <c r="C374" s="62">
        <f>E379+J379</f>
        <v>213.2</v>
      </c>
      <c r="D374" s="63" t="s">
        <v>15</v>
      </c>
      <c r="E374" s="108">
        <v>66</v>
      </c>
      <c r="F374" s="63">
        <v>46.5</v>
      </c>
      <c r="G374" s="63">
        <v>19.5</v>
      </c>
      <c r="H374" s="63">
        <v>250</v>
      </c>
      <c r="I374" s="63">
        <v>250</v>
      </c>
      <c r="J374" s="117"/>
      <c r="K374" s="63"/>
      <c r="L374" s="63"/>
      <c r="M374" s="63"/>
      <c r="N374" s="63"/>
      <c r="O374" s="72">
        <f t="shared" si="75"/>
        <v>19.5</v>
      </c>
      <c r="P374" s="64">
        <f t="shared" si="79"/>
        <v>250</v>
      </c>
    </row>
    <row r="375" spans="1:16" s="65" customFormat="1" ht="19.5" customHeight="1">
      <c r="A375" s="198"/>
      <c r="B375" s="201"/>
      <c r="C375" s="66"/>
      <c r="D375" s="67" t="s">
        <v>16</v>
      </c>
      <c r="E375" s="109"/>
      <c r="F375" s="67"/>
      <c r="G375" s="67"/>
      <c r="H375" s="67"/>
      <c r="I375" s="67"/>
      <c r="J375" s="118"/>
      <c r="K375" s="67"/>
      <c r="L375" s="67"/>
      <c r="M375" s="67"/>
      <c r="N375" s="67"/>
      <c r="O375" s="72">
        <f t="shared" si="75"/>
        <v>0</v>
      </c>
      <c r="P375" s="64">
        <f t="shared" si="79"/>
        <v>0</v>
      </c>
    </row>
    <row r="376" spans="1:16" s="65" customFormat="1" ht="19.5" customHeight="1">
      <c r="A376" s="198"/>
      <c r="B376" s="201"/>
      <c r="C376" s="66"/>
      <c r="D376" s="67" t="s">
        <v>17</v>
      </c>
      <c r="E376" s="109"/>
      <c r="F376" s="67"/>
      <c r="G376" s="67"/>
      <c r="H376" s="67"/>
      <c r="I376" s="67"/>
      <c r="J376" s="118"/>
      <c r="K376" s="67"/>
      <c r="L376" s="67"/>
      <c r="M376" s="67"/>
      <c r="N376" s="67"/>
      <c r="O376" s="72">
        <f t="shared" si="75"/>
        <v>0</v>
      </c>
      <c r="P376" s="64">
        <f t="shared" si="79"/>
        <v>0</v>
      </c>
    </row>
    <row r="377" spans="1:16" s="65" customFormat="1" ht="19.5" customHeight="1">
      <c r="A377" s="198"/>
      <c r="B377" s="201"/>
      <c r="C377" s="66"/>
      <c r="D377" s="67" t="s">
        <v>18</v>
      </c>
      <c r="E377" s="109"/>
      <c r="F377" s="67"/>
      <c r="G377" s="67"/>
      <c r="H377" s="67"/>
      <c r="I377" s="67"/>
      <c r="J377" s="118"/>
      <c r="K377" s="67"/>
      <c r="L377" s="67"/>
      <c r="M377" s="67"/>
      <c r="N377" s="67"/>
      <c r="O377" s="72">
        <f t="shared" si="75"/>
        <v>0</v>
      </c>
      <c r="P377" s="64">
        <f t="shared" si="79"/>
        <v>0</v>
      </c>
    </row>
    <row r="378" spans="1:16" s="65" customFormat="1" ht="19.5" customHeight="1" thickBot="1">
      <c r="A378" s="198"/>
      <c r="B378" s="202"/>
      <c r="C378" s="68"/>
      <c r="D378" s="69" t="s">
        <v>19</v>
      </c>
      <c r="E378" s="110">
        <v>147.19999999999999</v>
      </c>
      <c r="F378" s="80">
        <v>147.19999999999999</v>
      </c>
      <c r="G378" s="80"/>
      <c r="H378" s="72"/>
      <c r="I378" s="72"/>
      <c r="J378" s="119"/>
      <c r="K378" s="69"/>
      <c r="L378" s="69"/>
      <c r="M378" s="69"/>
      <c r="N378" s="69"/>
      <c r="O378" s="72">
        <f t="shared" ref="O378:O441" si="87">G378</f>
        <v>0</v>
      </c>
      <c r="P378" s="64">
        <f t="shared" si="79"/>
        <v>0</v>
      </c>
    </row>
    <row r="379" spans="1:16" s="65" customFormat="1" ht="19.5" customHeight="1" thickBot="1">
      <c r="A379" s="223"/>
      <c r="B379" s="219" t="s">
        <v>20</v>
      </c>
      <c r="C379" s="220"/>
      <c r="D379" s="220"/>
      <c r="E379" s="111">
        <f>SUM(E374:E378)</f>
        <v>213.2</v>
      </c>
      <c r="F379" s="70">
        <f>SUM(F374:F378)</f>
        <v>193.7</v>
      </c>
      <c r="G379" s="70">
        <f>SUM(G374:G378)</f>
        <v>19.5</v>
      </c>
      <c r="H379" s="70">
        <f>SUM(H374:H378)</f>
        <v>250</v>
      </c>
      <c r="I379" s="70">
        <f>SUM(I374:I378)</f>
        <v>250</v>
      </c>
      <c r="J379" s="120">
        <f t="shared" ref="J379:P379" si="88">SUM(J374:J378)</f>
        <v>0</v>
      </c>
      <c r="K379" s="70">
        <f t="shared" si="88"/>
        <v>0</v>
      </c>
      <c r="L379" s="70">
        <f t="shared" si="88"/>
        <v>0</v>
      </c>
      <c r="M379" s="70">
        <f t="shared" si="88"/>
        <v>0</v>
      </c>
      <c r="N379" s="70">
        <f t="shared" si="88"/>
        <v>0</v>
      </c>
      <c r="O379" s="70">
        <f t="shared" si="88"/>
        <v>19.5</v>
      </c>
      <c r="P379" s="70">
        <f t="shared" si="88"/>
        <v>250</v>
      </c>
    </row>
    <row r="380" spans="1:16" s="65" customFormat="1" ht="19.5" customHeight="1">
      <c r="A380" s="197">
        <v>63</v>
      </c>
      <c r="B380" s="200" t="s">
        <v>113</v>
      </c>
      <c r="C380" s="62">
        <f>E385+J385</f>
        <v>203.8</v>
      </c>
      <c r="D380" s="63" t="s">
        <v>15</v>
      </c>
      <c r="E380" s="108">
        <v>43.1</v>
      </c>
      <c r="F380" s="63">
        <v>34.799999999999997</v>
      </c>
      <c r="G380" s="63">
        <v>8.3000000000000007</v>
      </c>
      <c r="H380" s="63">
        <v>75</v>
      </c>
      <c r="I380" s="63">
        <v>75</v>
      </c>
      <c r="J380" s="117"/>
      <c r="K380" s="63"/>
      <c r="L380" s="63"/>
      <c r="M380" s="63"/>
      <c r="N380" s="63"/>
      <c r="O380" s="72">
        <f t="shared" si="87"/>
        <v>8.3000000000000007</v>
      </c>
      <c r="P380" s="64">
        <f t="shared" si="79"/>
        <v>75</v>
      </c>
    </row>
    <row r="381" spans="1:16" s="65" customFormat="1" ht="19.5" customHeight="1">
      <c r="A381" s="198"/>
      <c r="B381" s="201"/>
      <c r="C381" s="66"/>
      <c r="D381" s="67" t="s">
        <v>16</v>
      </c>
      <c r="E381" s="109"/>
      <c r="F381" s="67"/>
      <c r="G381" s="67"/>
      <c r="H381" s="67"/>
      <c r="I381" s="67"/>
      <c r="J381" s="118"/>
      <c r="K381" s="67"/>
      <c r="L381" s="67"/>
      <c r="M381" s="67"/>
      <c r="N381" s="67"/>
      <c r="O381" s="72">
        <f t="shared" si="87"/>
        <v>0</v>
      </c>
      <c r="P381" s="64">
        <f t="shared" si="79"/>
        <v>0</v>
      </c>
    </row>
    <row r="382" spans="1:16" s="65" customFormat="1" ht="19.5" customHeight="1">
      <c r="A382" s="198"/>
      <c r="B382" s="201"/>
      <c r="C382" s="66"/>
      <c r="D382" s="67" t="s">
        <v>17</v>
      </c>
      <c r="E382" s="109"/>
      <c r="F382" s="67"/>
      <c r="G382" s="67"/>
      <c r="H382" s="67"/>
      <c r="I382" s="67"/>
      <c r="J382" s="118"/>
      <c r="K382" s="67"/>
      <c r="L382" s="67"/>
      <c r="M382" s="67"/>
      <c r="N382" s="67"/>
      <c r="O382" s="72">
        <f t="shared" si="87"/>
        <v>0</v>
      </c>
      <c r="P382" s="64">
        <f t="shared" si="79"/>
        <v>0</v>
      </c>
    </row>
    <row r="383" spans="1:16" s="65" customFormat="1" ht="19.5" customHeight="1">
      <c r="A383" s="198"/>
      <c r="B383" s="201"/>
      <c r="C383" s="66"/>
      <c r="D383" s="67" t="s">
        <v>18</v>
      </c>
      <c r="E383" s="109">
        <v>82.8</v>
      </c>
      <c r="F383" s="67">
        <v>74.8</v>
      </c>
      <c r="G383" s="88">
        <v>8</v>
      </c>
      <c r="H383" s="88">
        <v>690</v>
      </c>
      <c r="I383" s="88">
        <v>590</v>
      </c>
      <c r="J383" s="118">
        <v>38</v>
      </c>
      <c r="K383" s="67">
        <v>38</v>
      </c>
      <c r="L383" s="67"/>
      <c r="M383" s="67"/>
      <c r="N383" s="67"/>
      <c r="O383" s="72">
        <f t="shared" si="87"/>
        <v>8</v>
      </c>
      <c r="P383" s="64">
        <f t="shared" si="79"/>
        <v>590</v>
      </c>
    </row>
    <row r="384" spans="1:16" s="65" customFormat="1" ht="19.5" customHeight="1" thickBot="1">
      <c r="A384" s="198"/>
      <c r="B384" s="202"/>
      <c r="C384" s="68"/>
      <c r="D384" s="69" t="s">
        <v>19</v>
      </c>
      <c r="E384" s="110">
        <v>34.9</v>
      </c>
      <c r="F384" s="80">
        <v>34.9</v>
      </c>
      <c r="G384" s="80"/>
      <c r="H384" s="72"/>
      <c r="I384" s="72"/>
      <c r="J384" s="119">
        <v>5</v>
      </c>
      <c r="K384" s="69">
        <v>5</v>
      </c>
      <c r="L384" s="69"/>
      <c r="M384" s="69"/>
      <c r="N384" s="69"/>
      <c r="O384" s="72">
        <f t="shared" si="87"/>
        <v>0</v>
      </c>
      <c r="P384" s="64">
        <f t="shared" si="79"/>
        <v>0</v>
      </c>
    </row>
    <row r="385" spans="1:17" s="65" customFormat="1" ht="19.5" customHeight="1" thickBot="1">
      <c r="A385" s="223"/>
      <c r="B385" s="219" t="s">
        <v>20</v>
      </c>
      <c r="C385" s="220"/>
      <c r="D385" s="220"/>
      <c r="E385" s="111">
        <f t="shared" ref="E385:P385" si="89">SUM(E380:E384)</f>
        <v>160.80000000000001</v>
      </c>
      <c r="F385" s="70">
        <f t="shared" si="89"/>
        <v>144.5</v>
      </c>
      <c r="G385" s="70">
        <f t="shared" si="89"/>
        <v>16.3</v>
      </c>
      <c r="H385" s="70">
        <f t="shared" si="89"/>
        <v>765</v>
      </c>
      <c r="I385" s="70">
        <f t="shared" si="89"/>
        <v>665</v>
      </c>
      <c r="J385" s="120">
        <f t="shared" si="89"/>
        <v>43</v>
      </c>
      <c r="K385" s="70">
        <f t="shared" si="89"/>
        <v>43</v>
      </c>
      <c r="L385" s="70">
        <f t="shared" si="89"/>
        <v>0</v>
      </c>
      <c r="M385" s="70">
        <f t="shared" si="89"/>
        <v>0</v>
      </c>
      <c r="N385" s="70">
        <f t="shared" si="89"/>
        <v>0</v>
      </c>
      <c r="O385" s="70">
        <f t="shared" si="89"/>
        <v>16.3</v>
      </c>
      <c r="P385" s="70">
        <f t="shared" si="89"/>
        <v>665</v>
      </c>
    </row>
    <row r="386" spans="1:17" s="65" customFormat="1" ht="19.5" customHeight="1">
      <c r="A386" s="197">
        <v>64</v>
      </c>
      <c r="B386" s="200" t="s">
        <v>114</v>
      </c>
      <c r="C386" s="62">
        <f>E391+J391</f>
        <v>53.19</v>
      </c>
      <c r="D386" s="63" t="s">
        <v>15</v>
      </c>
      <c r="E386" s="108">
        <v>10.6</v>
      </c>
      <c r="F386" s="63">
        <v>6.8</v>
      </c>
      <c r="G386" s="63">
        <f>E386-F386</f>
        <v>3.8</v>
      </c>
      <c r="H386" s="63">
        <v>268.39999999999998</v>
      </c>
      <c r="I386" s="77">
        <v>256</v>
      </c>
      <c r="J386" s="117"/>
      <c r="K386" s="63"/>
      <c r="L386" s="63"/>
      <c r="M386" s="63"/>
      <c r="N386" s="63"/>
      <c r="O386" s="72">
        <f t="shared" si="87"/>
        <v>3.8</v>
      </c>
      <c r="P386" s="64">
        <f t="shared" si="79"/>
        <v>256</v>
      </c>
    </row>
    <row r="387" spans="1:17" s="65" customFormat="1" ht="19.5" customHeight="1">
      <c r="A387" s="198"/>
      <c r="B387" s="201"/>
      <c r="C387" s="66"/>
      <c r="D387" s="67" t="s">
        <v>16</v>
      </c>
      <c r="E387" s="109"/>
      <c r="F387" s="67"/>
      <c r="G387" s="67"/>
      <c r="H387" s="67"/>
      <c r="I387" s="67"/>
      <c r="J387" s="118"/>
      <c r="K387" s="67"/>
      <c r="L387" s="67"/>
      <c r="M387" s="67"/>
      <c r="N387" s="67"/>
      <c r="O387" s="72">
        <f t="shared" si="87"/>
        <v>0</v>
      </c>
      <c r="P387" s="64">
        <f t="shared" si="79"/>
        <v>0</v>
      </c>
    </row>
    <row r="388" spans="1:17" s="65" customFormat="1" ht="19.5" customHeight="1">
      <c r="A388" s="198"/>
      <c r="B388" s="201"/>
      <c r="C388" s="66"/>
      <c r="D388" s="67" t="s">
        <v>17</v>
      </c>
      <c r="E388" s="109"/>
      <c r="F388" s="67"/>
      <c r="G388" s="67"/>
      <c r="H388" s="67"/>
      <c r="I388" s="67"/>
      <c r="J388" s="118"/>
      <c r="K388" s="67"/>
      <c r="L388" s="67"/>
      <c r="M388" s="67"/>
      <c r="N388" s="67"/>
      <c r="O388" s="72">
        <f t="shared" si="87"/>
        <v>0</v>
      </c>
      <c r="P388" s="64">
        <f t="shared" si="79"/>
        <v>0</v>
      </c>
    </row>
    <row r="389" spans="1:17" s="65" customFormat="1" ht="19.5" customHeight="1">
      <c r="A389" s="198"/>
      <c r="B389" s="201"/>
      <c r="C389" s="66"/>
      <c r="D389" s="67" t="s">
        <v>18</v>
      </c>
      <c r="E389" s="109">
        <v>13</v>
      </c>
      <c r="F389" s="67">
        <v>9</v>
      </c>
      <c r="G389" s="88">
        <f>E389-F389</f>
        <v>4</v>
      </c>
      <c r="H389" s="88">
        <v>88</v>
      </c>
      <c r="I389" s="88">
        <v>88</v>
      </c>
      <c r="J389" s="118"/>
      <c r="K389" s="67"/>
      <c r="L389" s="67"/>
      <c r="M389" s="67"/>
      <c r="N389" s="67"/>
      <c r="O389" s="72">
        <f t="shared" si="87"/>
        <v>4</v>
      </c>
      <c r="P389" s="64">
        <f t="shared" si="79"/>
        <v>88</v>
      </c>
    </row>
    <row r="390" spans="1:17" s="65" customFormat="1" ht="19.5" customHeight="1" thickBot="1">
      <c r="A390" s="198"/>
      <c r="B390" s="202"/>
      <c r="C390" s="68"/>
      <c r="D390" s="69" t="s">
        <v>19</v>
      </c>
      <c r="E390" s="110">
        <v>29.59</v>
      </c>
      <c r="F390" s="80">
        <v>15.59</v>
      </c>
      <c r="G390" s="91">
        <f>E390-F390</f>
        <v>14</v>
      </c>
      <c r="H390" s="92">
        <v>170</v>
      </c>
      <c r="I390" s="92">
        <v>135.6</v>
      </c>
      <c r="J390" s="119"/>
      <c r="K390" s="69"/>
      <c r="L390" s="69"/>
      <c r="M390" s="69"/>
      <c r="N390" s="69"/>
      <c r="O390" s="72">
        <f t="shared" si="87"/>
        <v>14</v>
      </c>
      <c r="P390" s="64">
        <f t="shared" si="79"/>
        <v>135.6</v>
      </c>
    </row>
    <row r="391" spans="1:17" s="65" customFormat="1" ht="19.5" customHeight="1" thickBot="1">
      <c r="A391" s="223"/>
      <c r="B391" s="219" t="s">
        <v>20</v>
      </c>
      <c r="C391" s="220"/>
      <c r="D391" s="220"/>
      <c r="E391" s="111">
        <f>SUM(E386:E390)</f>
        <v>53.19</v>
      </c>
      <c r="F391" s="70">
        <f>SUM(F386:F390)</f>
        <v>31.39</v>
      </c>
      <c r="G391" s="70">
        <f>SUM(G386:G390)</f>
        <v>21.8</v>
      </c>
      <c r="H391" s="70">
        <f t="shared" ref="H391:P391" si="90">SUM(H386:H390)</f>
        <v>526.4</v>
      </c>
      <c r="I391" s="70">
        <f t="shared" si="90"/>
        <v>479.6</v>
      </c>
      <c r="J391" s="120">
        <f t="shared" si="90"/>
        <v>0</v>
      </c>
      <c r="K391" s="70">
        <f t="shared" si="90"/>
        <v>0</v>
      </c>
      <c r="L391" s="70">
        <f t="shared" si="90"/>
        <v>0</v>
      </c>
      <c r="M391" s="70">
        <f t="shared" si="90"/>
        <v>0</v>
      </c>
      <c r="N391" s="70">
        <f t="shared" si="90"/>
        <v>0</v>
      </c>
      <c r="O391" s="70">
        <f t="shared" si="90"/>
        <v>21.8</v>
      </c>
      <c r="P391" s="70">
        <f t="shared" si="90"/>
        <v>479.6</v>
      </c>
    </row>
    <row r="392" spans="1:17" s="65" customFormat="1" ht="19.5" customHeight="1">
      <c r="A392" s="197">
        <v>65</v>
      </c>
      <c r="B392" s="200" t="s">
        <v>115</v>
      </c>
      <c r="C392" s="62">
        <f>E397+J397</f>
        <v>58.04</v>
      </c>
      <c r="D392" s="63" t="s">
        <v>15</v>
      </c>
      <c r="E392" s="108">
        <v>3.23</v>
      </c>
      <c r="F392" s="63">
        <v>3.23</v>
      </c>
      <c r="G392" s="63"/>
      <c r="H392" s="63"/>
      <c r="I392" s="63"/>
      <c r="J392" s="117"/>
      <c r="K392" s="63"/>
      <c r="L392" s="63"/>
      <c r="M392" s="63"/>
      <c r="N392" s="63"/>
      <c r="O392" s="72">
        <f t="shared" si="87"/>
        <v>0</v>
      </c>
      <c r="P392" s="64">
        <f t="shared" si="79"/>
        <v>0</v>
      </c>
    </row>
    <row r="393" spans="1:17" s="65" customFormat="1" ht="19.5" customHeight="1">
      <c r="A393" s="198"/>
      <c r="B393" s="201"/>
      <c r="C393" s="66"/>
      <c r="D393" s="67" t="s">
        <v>16</v>
      </c>
      <c r="E393" s="109">
        <v>0.03</v>
      </c>
      <c r="F393" s="67">
        <v>0.03</v>
      </c>
      <c r="G393" s="67"/>
      <c r="H393" s="67"/>
      <c r="I393" s="67"/>
      <c r="J393" s="118"/>
      <c r="K393" s="67"/>
      <c r="L393" s="67"/>
      <c r="M393" s="67"/>
      <c r="N393" s="67"/>
      <c r="O393" s="72">
        <f t="shared" si="87"/>
        <v>0</v>
      </c>
      <c r="P393" s="64">
        <f t="shared" si="79"/>
        <v>0</v>
      </c>
    </row>
    <row r="394" spans="1:17" s="65" customFormat="1" ht="19.5" customHeight="1">
      <c r="A394" s="198"/>
      <c r="B394" s="201"/>
      <c r="C394" s="66"/>
      <c r="D394" s="67" t="s">
        <v>17</v>
      </c>
      <c r="E394" s="109"/>
      <c r="F394" s="67"/>
      <c r="G394" s="67"/>
      <c r="H394" s="67"/>
      <c r="I394" s="67"/>
      <c r="J394" s="118"/>
      <c r="K394" s="67"/>
      <c r="L394" s="67"/>
      <c r="M394" s="67"/>
      <c r="N394" s="67"/>
      <c r="O394" s="72">
        <f t="shared" si="87"/>
        <v>0</v>
      </c>
      <c r="P394" s="64">
        <f t="shared" si="79"/>
        <v>0</v>
      </c>
    </row>
    <row r="395" spans="1:17" s="65" customFormat="1" ht="19.5" customHeight="1">
      <c r="A395" s="198"/>
      <c r="B395" s="201"/>
      <c r="C395" s="66"/>
      <c r="D395" s="67" t="s">
        <v>18</v>
      </c>
      <c r="E395" s="109"/>
      <c r="F395" s="67"/>
      <c r="G395" s="67"/>
      <c r="H395" s="67"/>
      <c r="I395" s="67"/>
      <c r="J395" s="118"/>
      <c r="K395" s="67"/>
      <c r="L395" s="67"/>
      <c r="M395" s="67"/>
      <c r="N395" s="67"/>
      <c r="O395" s="72">
        <f t="shared" si="87"/>
        <v>0</v>
      </c>
      <c r="P395" s="64">
        <f t="shared" si="79"/>
        <v>0</v>
      </c>
    </row>
    <row r="396" spans="1:17" s="65" customFormat="1" ht="19.5" customHeight="1" thickBot="1">
      <c r="A396" s="198"/>
      <c r="B396" s="202"/>
      <c r="C396" s="68"/>
      <c r="D396" s="69" t="s">
        <v>19</v>
      </c>
      <c r="E396" s="110">
        <v>54.78</v>
      </c>
      <c r="F396" s="80">
        <v>54.78</v>
      </c>
      <c r="G396" s="80"/>
      <c r="H396" s="72"/>
      <c r="I396" s="72"/>
      <c r="J396" s="119"/>
      <c r="K396" s="69"/>
      <c r="L396" s="69"/>
      <c r="M396" s="69"/>
      <c r="N396" s="69"/>
      <c r="O396" s="72">
        <f t="shared" si="87"/>
        <v>0</v>
      </c>
      <c r="P396" s="64">
        <f t="shared" si="79"/>
        <v>0</v>
      </c>
    </row>
    <row r="397" spans="1:17" s="65" customFormat="1" ht="19.5" customHeight="1" thickBot="1">
      <c r="A397" s="223"/>
      <c r="B397" s="219" t="s">
        <v>20</v>
      </c>
      <c r="C397" s="220"/>
      <c r="D397" s="220"/>
      <c r="E397" s="111">
        <f>SUM(E392:E396)</f>
        <v>58.04</v>
      </c>
      <c r="F397" s="70">
        <f>SUM(F392:F396)</f>
        <v>58.04</v>
      </c>
      <c r="G397" s="70">
        <f>SUM(G392:G396)</f>
        <v>0</v>
      </c>
      <c r="H397" s="70">
        <f t="shared" ref="H397:P397" si="91">SUM(H392:H396)</f>
        <v>0</v>
      </c>
      <c r="I397" s="70">
        <f t="shared" si="91"/>
        <v>0</v>
      </c>
      <c r="J397" s="120">
        <f t="shared" si="91"/>
        <v>0</v>
      </c>
      <c r="K397" s="70">
        <f t="shared" si="91"/>
        <v>0</v>
      </c>
      <c r="L397" s="70">
        <f t="shared" si="91"/>
        <v>0</v>
      </c>
      <c r="M397" s="70">
        <f t="shared" si="91"/>
        <v>0</v>
      </c>
      <c r="N397" s="70">
        <f t="shared" si="91"/>
        <v>0</v>
      </c>
      <c r="O397" s="70">
        <f t="shared" si="91"/>
        <v>0</v>
      </c>
      <c r="P397" s="70">
        <f t="shared" si="91"/>
        <v>0</v>
      </c>
    </row>
    <row r="398" spans="1:17" s="65" customFormat="1" ht="19.5" customHeight="1">
      <c r="A398" s="197">
        <v>66</v>
      </c>
      <c r="B398" s="200" t="s">
        <v>116</v>
      </c>
      <c r="C398" s="62">
        <f>E403+J403</f>
        <v>643.85</v>
      </c>
      <c r="D398" s="63" t="s">
        <v>15</v>
      </c>
      <c r="E398" s="108">
        <v>128.57</v>
      </c>
      <c r="F398" s="63">
        <v>91.87</v>
      </c>
      <c r="G398" s="75">
        <f>E398-F398</f>
        <v>36.699999999999989</v>
      </c>
      <c r="H398" s="75">
        <v>2961.6</v>
      </c>
      <c r="I398" s="75"/>
      <c r="J398" s="117"/>
      <c r="K398" s="63"/>
      <c r="L398" s="63"/>
      <c r="M398" s="63"/>
      <c r="N398" s="63"/>
      <c r="O398" s="72">
        <f t="shared" si="87"/>
        <v>36.699999999999989</v>
      </c>
      <c r="P398" s="64">
        <f t="shared" ref="P398:P461" si="92">I398+N398</f>
        <v>0</v>
      </c>
      <c r="Q398" s="93"/>
    </row>
    <row r="399" spans="1:17" s="65" customFormat="1" ht="19.5" customHeight="1">
      <c r="A399" s="198"/>
      <c r="B399" s="201"/>
      <c r="C399" s="66"/>
      <c r="D399" s="67" t="s">
        <v>16</v>
      </c>
      <c r="E399" s="109"/>
      <c r="F399" s="67"/>
      <c r="G399" s="67"/>
      <c r="H399" s="67"/>
      <c r="I399" s="67"/>
      <c r="J399" s="118"/>
      <c r="K399" s="67"/>
      <c r="L399" s="67"/>
      <c r="M399" s="67"/>
      <c r="N399" s="67"/>
      <c r="O399" s="72">
        <f t="shared" si="87"/>
        <v>0</v>
      </c>
      <c r="P399" s="64">
        <f t="shared" si="92"/>
        <v>0</v>
      </c>
    </row>
    <row r="400" spans="1:17" s="65" customFormat="1" ht="19.5" customHeight="1">
      <c r="A400" s="198"/>
      <c r="B400" s="201"/>
      <c r="C400" s="66"/>
      <c r="D400" s="67" t="s">
        <v>17</v>
      </c>
      <c r="E400" s="109"/>
      <c r="F400" s="67"/>
      <c r="G400" s="67"/>
      <c r="H400" s="67"/>
      <c r="I400" s="67"/>
      <c r="J400" s="118"/>
      <c r="K400" s="67"/>
      <c r="L400" s="67"/>
      <c r="M400" s="67"/>
      <c r="N400" s="67"/>
      <c r="O400" s="72">
        <f t="shared" si="87"/>
        <v>0</v>
      </c>
      <c r="P400" s="64">
        <f t="shared" si="92"/>
        <v>0</v>
      </c>
    </row>
    <row r="401" spans="1:16" s="65" customFormat="1" ht="19.5" customHeight="1">
      <c r="A401" s="198"/>
      <c r="B401" s="201"/>
      <c r="C401" s="66"/>
      <c r="D401" s="67" t="s">
        <v>18</v>
      </c>
      <c r="E401" s="109">
        <v>411.2</v>
      </c>
      <c r="F401" s="67">
        <v>411.2</v>
      </c>
      <c r="G401" s="67"/>
      <c r="H401" s="67"/>
      <c r="I401" s="67"/>
      <c r="J401" s="118"/>
      <c r="K401" s="67"/>
      <c r="L401" s="67"/>
      <c r="M401" s="67"/>
      <c r="N401" s="67"/>
      <c r="O401" s="72">
        <f t="shared" si="87"/>
        <v>0</v>
      </c>
      <c r="P401" s="64">
        <f t="shared" si="92"/>
        <v>0</v>
      </c>
    </row>
    <row r="402" spans="1:16" s="65" customFormat="1" ht="19.5" customHeight="1" thickBot="1">
      <c r="A402" s="198"/>
      <c r="B402" s="202"/>
      <c r="C402" s="68"/>
      <c r="D402" s="69" t="s">
        <v>19</v>
      </c>
      <c r="E402" s="110">
        <v>104.08</v>
      </c>
      <c r="F402" s="80">
        <v>104.08</v>
      </c>
      <c r="G402" s="80"/>
      <c r="H402" s="72"/>
      <c r="I402" s="72"/>
      <c r="J402" s="119"/>
      <c r="K402" s="69"/>
      <c r="L402" s="69"/>
      <c r="M402" s="69"/>
      <c r="N402" s="69"/>
      <c r="O402" s="72">
        <f t="shared" si="87"/>
        <v>0</v>
      </c>
      <c r="P402" s="64">
        <f t="shared" si="92"/>
        <v>0</v>
      </c>
    </row>
    <row r="403" spans="1:16" s="65" customFormat="1" ht="19.5" customHeight="1" thickBot="1">
      <c r="A403" s="223"/>
      <c r="B403" s="219" t="s">
        <v>20</v>
      </c>
      <c r="C403" s="220"/>
      <c r="D403" s="220"/>
      <c r="E403" s="111">
        <f>SUM(E398:E402)</f>
        <v>643.85</v>
      </c>
      <c r="F403" s="70">
        <f>SUM(F398:F402)</f>
        <v>607.15</v>
      </c>
      <c r="G403" s="70">
        <f>SUM(G398:G402)</f>
        <v>36.699999999999989</v>
      </c>
      <c r="H403" s="70">
        <f t="shared" ref="H403:P403" si="93">SUM(H398:H402)</f>
        <v>2961.6</v>
      </c>
      <c r="I403" s="70">
        <f t="shared" si="93"/>
        <v>0</v>
      </c>
      <c r="J403" s="120">
        <f t="shared" si="93"/>
        <v>0</v>
      </c>
      <c r="K403" s="70">
        <f t="shared" si="93"/>
        <v>0</v>
      </c>
      <c r="L403" s="70">
        <f t="shared" si="93"/>
        <v>0</v>
      </c>
      <c r="M403" s="70">
        <f t="shared" si="93"/>
        <v>0</v>
      </c>
      <c r="N403" s="70">
        <f t="shared" si="93"/>
        <v>0</v>
      </c>
      <c r="O403" s="70">
        <f t="shared" si="93"/>
        <v>36.699999999999989</v>
      </c>
      <c r="P403" s="70">
        <f t="shared" si="93"/>
        <v>0</v>
      </c>
    </row>
    <row r="404" spans="1:16" s="65" customFormat="1" ht="19.5" customHeight="1">
      <c r="A404" s="197">
        <v>67</v>
      </c>
      <c r="B404" s="200" t="s">
        <v>117</v>
      </c>
      <c r="C404" s="62">
        <f>E409+J409</f>
        <v>63.36</v>
      </c>
      <c r="D404" s="63" t="s">
        <v>15</v>
      </c>
      <c r="E404" s="108">
        <v>8.3000000000000007</v>
      </c>
      <c r="F404" s="63">
        <v>8.3000000000000007</v>
      </c>
      <c r="G404" s="63"/>
      <c r="H404" s="63"/>
      <c r="I404" s="63"/>
      <c r="J404" s="117"/>
      <c r="K404" s="63"/>
      <c r="L404" s="63"/>
      <c r="M404" s="63"/>
      <c r="N404" s="63"/>
      <c r="O404" s="72">
        <f t="shared" si="87"/>
        <v>0</v>
      </c>
      <c r="P404" s="64">
        <f t="shared" si="92"/>
        <v>0</v>
      </c>
    </row>
    <row r="405" spans="1:16" s="65" customFormat="1" ht="19.5" customHeight="1">
      <c r="A405" s="198"/>
      <c r="B405" s="201"/>
      <c r="C405" s="66"/>
      <c r="D405" s="67" t="s">
        <v>16</v>
      </c>
      <c r="E405" s="109"/>
      <c r="F405" s="67"/>
      <c r="G405" s="67"/>
      <c r="H405" s="67"/>
      <c r="I405" s="67"/>
      <c r="J405" s="118"/>
      <c r="K405" s="67"/>
      <c r="L405" s="67"/>
      <c r="M405" s="67"/>
      <c r="N405" s="67"/>
      <c r="O405" s="72">
        <f t="shared" si="87"/>
        <v>0</v>
      </c>
      <c r="P405" s="64">
        <f t="shared" si="92"/>
        <v>0</v>
      </c>
    </row>
    <row r="406" spans="1:16" s="65" customFormat="1" ht="19.5" customHeight="1">
      <c r="A406" s="198"/>
      <c r="B406" s="201"/>
      <c r="C406" s="66"/>
      <c r="D406" s="67" t="s">
        <v>17</v>
      </c>
      <c r="E406" s="109"/>
      <c r="F406" s="67"/>
      <c r="G406" s="67"/>
      <c r="H406" s="67"/>
      <c r="I406" s="67"/>
      <c r="J406" s="118"/>
      <c r="K406" s="67"/>
      <c r="L406" s="67"/>
      <c r="M406" s="67"/>
      <c r="N406" s="67"/>
      <c r="O406" s="72">
        <f t="shared" si="87"/>
        <v>0</v>
      </c>
      <c r="P406" s="64">
        <f t="shared" si="92"/>
        <v>0</v>
      </c>
    </row>
    <row r="407" spans="1:16" s="65" customFormat="1" ht="19.5" customHeight="1">
      <c r="A407" s="198"/>
      <c r="B407" s="201"/>
      <c r="C407" s="66"/>
      <c r="D407" s="67" t="s">
        <v>18</v>
      </c>
      <c r="E407" s="109"/>
      <c r="F407" s="67"/>
      <c r="G407" s="67"/>
      <c r="H407" s="67"/>
      <c r="I407" s="67"/>
      <c r="J407" s="118"/>
      <c r="K407" s="67"/>
      <c r="L407" s="67"/>
      <c r="M407" s="67"/>
      <c r="N407" s="67"/>
      <c r="O407" s="72">
        <f t="shared" si="87"/>
        <v>0</v>
      </c>
      <c r="P407" s="64">
        <f t="shared" si="92"/>
        <v>0</v>
      </c>
    </row>
    <row r="408" spans="1:16" s="65" customFormat="1" ht="19.5" customHeight="1" thickBot="1">
      <c r="A408" s="198"/>
      <c r="B408" s="202"/>
      <c r="C408" s="68"/>
      <c r="D408" s="69" t="s">
        <v>19</v>
      </c>
      <c r="E408" s="110">
        <v>55.06</v>
      </c>
      <c r="F408" s="80">
        <v>55.06</v>
      </c>
      <c r="G408" s="80"/>
      <c r="H408" s="72"/>
      <c r="I408" s="72"/>
      <c r="J408" s="119"/>
      <c r="K408" s="69"/>
      <c r="L408" s="69"/>
      <c r="M408" s="69"/>
      <c r="N408" s="69"/>
      <c r="O408" s="72">
        <f t="shared" si="87"/>
        <v>0</v>
      </c>
      <c r="P408" s="64">
        <f t="shared" si="92"/>
        <v>0</v>
      </c>
    </row>
    <row r="409" spans="1:16" s="65" customFormat="1" ht="19.5" customHeight="1" thickBot="1">
      <c r="A409" s="223"/>
      <c r="B409" s="219" t="s">
        <v>20</v>
      </c>
      <c r="C409" s="220"/>
      <c r="D409" s="220"/>
      <c r="E409" s="111">
        <f>SUM(E404:E408)</f>
        <v>63.36</v>
      </c>
      <c r="F409" s="70">
        <f>SUM(F404:F408)</f>
        <v>63.36</v>
      </c>
      <c r="G409" s="70">
        <f>SUM(G404:G408)</f>
        <v>0</v>
      </c>
      <c r="H409" s="70">
        <f t="shared" ref="H409:P409" si="94">SUM(H404:H408)</f>
        <v>0</v>
      </c>
      <c r="I409" s="70">
        <f t="shared" si="94"/>
        <v>0</v>
      </c>
      <c r="J409" s="120">
        <f t="shared" si="94"/>
        <v>0</v>
      </c>
      <c r="K409" s="70">
        <f t="shared" si="94"/>
        <v>0</v>
      </c>
      <c r="L409" s="70">
        <f t="shared" si="94"/>
        <v>0</v>
      </c>
      <c r="M409" s="70">
        <f t="shared" si="94"/>
        <v>0</v>
      </c>
      <c r="N409" s="70">
        <f t="shared" si="94"/>
        <v>0</v>
      </c>
      <c r="O409" s="70">
        <f t="shared" si="94"/>
        <v>0</v>
      </c>
      <c r="P409" s="70">
        <f t="shared" si="94"/>
        <v>0</v>
      </c>
    </row>
    <row r="410" spans="1:16" s="65" customFormat="1" ht="19.5" customHeight="1">
      <c r="A410" s="197">
        <v>68</v>
      </c>
      <c r="B410" s="200" t="s">
        <v>118</v>
      </c>
      <c r="C410" s="62">
        <f>E415+J415</f>
        <v>21.310000000000002</v>
      </c>
      <c r="D410" s="63" t="s">
        <v>15</v>
      </c>
      <c r="E410" s="108">
        <v>7.1</v>
      </c>
      <c r="F410" s="63">
        <v>3.2</v>
      </c>
      <c r="G410" s="63">
        <v>3.2</v>
      </c>
      <c r="H410" s="63">
        <v>97.8</v>
      </c>
      <c r="I410" s="63">
        <v>97.8</v>
      </c>
      <c r="J410" s="117"/>
      <c r="K410" s="63"/>
      <c r="L410" s="63"/>
      <c r="M410" s="63"/>
      <c r="N410" s="63"/>
      <c r="O410" s="72">
        <f t="shared" si="87"/>
        <v>3.2</v>
      </c>
      <c r="P410" s="64">
        <f t="shared" si="92"/>
        <v>97.8</v>
      </c>
    </row>
    <row r="411" spans="1:16" s="65" customFormat="1" ht="19.5" customHeight="1">
      <c r="A411" s="198"/>
      <c r="B411" s="201"/>
      <c r="C411" s="66"/>
      <c r="D411" s="67" t="s">
        <v>16</v>
      </c>
      <c r="E411" s="109"/>
      <c r="F411" s="67"/>
      <c r="G411" s="67"/>
      <c r="H411" s="67"/>
      <c r="I411" s="67"/>
      <c r="J411" s="118"/>
      <c r="K411" s="67"/>
      <c r="L411" s="67"/>
      <c r="M411" s="67"/>
      <c r="N411" s="67"/>
      <c r="O411" s="72">
        <f t="shared" si="87"/>
        <v>0</v>
      </c>
      <c r="P411" s="64">
        <f t="shared" si="92"/>
        <v>0</v>
      </c>
    </row>
    <row r="412" spans="1:16" s="65" customFormat="1" ht="19.5" customHeight="1">
      <c r="A412" s="198"/>
      <c r="B412" s="201"/>
      <c r="C412" s="66"/>
      <c r="D412" s="67" t="s">
        <v>17</v>
      </c>
      <c r="E412" s="109"/>
      <c r="F412" s="67"/>
      <c r="G412" s="67"/>
      <c r="H412" s="67"/>
      <c r="I412" s="67"/>
      <c r="J412" s="118"/>
      <c r="K412" s="67"/>
      <c r="L412" s="67"/>
      <c r="M412" s="67"/>
      <c r="N412" s="67"/>
      <c r="O412" s="72">
        <f t="shared" si="87"/>
        <v>0</v>
      </c>
      <c r="P412" s="64">
        <f t="shared" si="92"/>
        <v>0</v>
      </c>
    </row>
    <row r="413" spans="1:16" s="65" customFormat="1" ht="19.5" customHeight="1">
      <c r="A413" s="198"/>
      <c r="B413" s="201"/>
      <c r="C413" s="66"/>
      <c r="D413" s="67" t="s">
        <v>18</v>
      </c>
      <c r="E413" s="109"/>
      <c r="F413" s="67"/>
      <c r="G413" s="67"/>
      <c r="H413" s="67"/>
      <c r="I413" s="67"/>
      <c r="J413" s="118"/>
      <c r="K413" s="67"/>
      <c r="L413" s="67"/>
      <c r="M413" s="67"/>
      <c r="N413" s="67"/>
      <c r="O413" s="72">
        <f t="shared" si="87"/>
        <v>0</v>
      </c>
      <c r="P413" s="64">
        <f t="shared" si="92"/>
        <v>0</v>
      </c>
    </row>
    <row r="414" spans="1:16" s="65" customFormat="1" ht="19.5" customHeight="1" thickBot="1">
      <c r="A414" s="198"/>
      <c r="B414" s="202"/>
      <c r="C414" s="68"/>
      <c r="D414" s="69" t="s">
        <v>19</v>
      </c>
      <c r="E414" s="110">
        <v>14.21</v>
      </c>
      <c r="F414" s="80">
        <v>14.21</v>
      </c>
      <c r="G414" s="80"/>
      <c r="H414" s="72"/>
      <c r="I414" s="72"/>
      <c r="J414" s="119"/>
      <c r="K414" s="69"/>
      <c r="L414" s="69"/>
      <c r="M414" s="69"/>
      <c r="N414" s="69"/>
      <c r="O414" s="72">
        <f t="shared" si="87"/>
        <v>0</v>
      </c>
      <c r="P414" s="64">
        <f t="shared" si="92"/>
        <v>0</v>
      </c>
    </row>
    <row r="415" spans="1:16" s="65" customFormat="1" ht="19.5" customHeight="1" thickBot="1">
      <c r="A415" s="223"/>
      <c r="B415" s="219" t="s">
        <v>20</v>
      </c>
      <c r="C415" s="220"/>
      <c r="D415" s="220"/>
      <c r="E415" s="111">
        <f>SUM(E410:E414)</f>
        <v>21.310000000000002</v>
      </c>
      <c r="F415" s="70">
        <f>SUM(F410:F414)</f>
        <v>17.41</v>
      </c>
      <c r="G415" s="70">
        <f>SUM(G410:G414)</f>
        <v>3.2</v>
      </c>
      <c r="H415" s="70">
        <f>SUM(H410:H414)</f>
        <v>97.8</v>
      </c>
      <c r="I415" s="70">
        <f t="shared" ref="I415:P415" si="95">SUM(I410:I414)</f>
        <v>97.8</v>
      </c>
      <c r="J415" s="120">
        <f t="shared" si="95"/>
        <v>0</v>
      </c>
      <c r="K415" s="70">
        <f t="shared" si="95"/>
        <v>0</v>
      </c>
      <c r="L415" s="70">
        <f t="shared" si="95"/>
        <v>0</v>
      </c>
      <c r="M415" s="70">
        <f t="shared" si="95"/>
        <v>0</v>
      </c>
      <c r="N415" s="70">
        <f t="shared" si="95"/>
        <v>0</v>
      </c>
      <c r="O415" s="70">
        <f t="shared" si="95"/>
        <v>3.2</v>
      </c>
      <c r="P415" s="70">
        <f t="shared" si="95"/>
        <v>97.8</v>
      </c>
    </row>
    <row r="416" spans="1:16" s="65" customFormat="1" ht="19.5" customHeight="1">
      <c r="A416" s="197">
        <v>69</v>
      </c>
      <c r="B416" s="200" t="s">
        <v>119</v>
      </c>
      <c r="C416" s="62">
        <f>E421+J421</f>
        <v>89.85</v>
      </c>
      <c r="D416" s="63" t="s">
        <v>15</v>
      </c>
      <c r="E416" s="108">
        <v>39.1</v>
      </c>
      <c r="F416" s="63">
        <v>37.9</v>
      </c>
      <c r="G416" s="75">
        <f>E416-F416</f>
        <v>1.2000000000000028</v>
      </c>
      <c r="H416" s="75">
        <v>1500</v>
      </c>
      <c r="I416" s="75">
        <v>1500</v>
      </c>
      <c r="J416" s="117"/>
      <c r="K416" s="63"/>
      <c r="L416" s="63"/>
      <c r="M416" s="63"/>
      <c r="N416" s="63"/>
      <c r="O416" s="72">
        <f t="shared" si="87"/>
        <v>1.2000000000000028</v>
      </c>
      <c r="P416" s="64">
        <f t="shared" si="92"/>
        <v>1500</v>
      </c>
    </row>
    <row r="417" spans="1:16" s="65" customFormat="1" ht="19.5" customHeight="1">
      <c r="A417" s="198"/>
      <c r="B417" s="201"/>
      <c r="C417" s="66"/>
      <c r="D417" s="67" t="s">
        <v>16</v>
      </c>
      <c r="E417" s="109"/>
      <c r="F417" s="67"/>
      <c r="G417" s="67"/>
      <c r="H417" s="67"/>
      <c r="I417" s="67"/>
      <c r="J417" s="118"/>
      <c r="K417" s="67"/>
      <c r="L417" s="67"/>
      <c r="M417" s="67"/>
      <c r="N417" s="67"/>
      <c r="O417" s="72">
        <f t="shared" si="87"/>
        <v>0</v>
      </c>
      <c r="P417" s="64">
        <f t="shared" si="92"/>
        <v>0</v>
      </c>
    </row>
    <row r="418" spans="1:16" s="65" customFormat="1" ht="19.5" customHeight="1">
      <c r="A418" s="198"/>
      <c r="B418" s="201"/>
      <c r="C418" s="66"/>
      <c r="D418" s="67" t="s">
        <v>17</v>
      </c>
      <c r="E418" s="109"/>
      <c r="F418" s="67"/>
      <c r="G418" s="67"/>
      <c r="H418" s="67"/>
      <c r="I418" s="67"/>
      <c r="J418" s="118"/>
      <c r="K418" s="67"/>
      <c r="L418" s="67"/>
      <c r="M418" s="67"/>
      <c r="N418" s="67"/>
      <c r="O418" s="72">
        <f t="shared" si="87"/>
        <v>0</v>
      </c>
      <c r="P418" s="64">
        <f t="shared" si="92"/>
        <v>0</v>
      </c>
    </row>
    <row r="419" spans="1:16" s="65" customFormat="1" ht="19.5" customHeight="1">
      <c r="A419" s="198"/>
      <c r="B419" s="201"/>
      <c r="C419" s="66"/>
      <c r="D419" s="67" t="s">
        <v>18</v>
      </c>
      <c r="E419" s="109"/>
      <c r="F419" s="67"/>
      <c r="G419" s="67"/>
      <c r="H419" s="67"/>
      <c r="I419" s="67"/>
      <c r="J419" s="118"/>
      <c r="K419" s="67"/>
      <c r="L419" s="67"/>
      <c r="M419" s="67"/>
      <c r="N419" s="67"/>
      <c r="O419" s="72">
        <f t="shared" si="87"/>
        <v>0</v>
      </c>
      <c r="P419" s="64">
        <f t="shared" si="92"/>
        <v>0</v>
      </c>
    </row>
    <row r="420" spans="1:16" s="65" customFormat="1" ht="19.5" customHeight="1" thickBot="1">
      <c r="A420" s="198"/>
      <c r="B420" s="202"/>
      <c r="C420" s="68"/>
      <c r="D420" s="69" t="s">
        <v>19</v>
      </c>
      <c r="E420" s="110">
        <v>50.75</v>
      </c>
      <c r="F420" s="80">
        <v>50.75</v>
      </c>
      <c r="G420" s="80"/>
      <c r="H420" s="72"/>
      <c r="I420" s="72"/>
      <c r="J420" s="119"/>
      <c r="K420" s="69"/>
      <c r="L420" s="69"/>
      <c r="M420" s="69"/>
      <c r="N420" s="69"/>
      <c r="O420" s="72">
        <f t="shared" si="87"/>
        <v>0</v>
      </c>
      <c r="P420" s="64">
        <f t="shared" si="92"/>
        <v>0</v>
      </c>
    </row>
    <row r="421" spans="1:16" s="65" customFormat="1" ht="19.5" customHeight="1" thickBot="1">
      <c r="A421" s="223"/>
      <c r="B421" s="219" t="s">
        <v>20</v>
      </c>
      <c r="C421" s="220"/>
      <c r="D421" s="220"/>
      <c r="E421" s="111">
        <f>SUM(E416:E420)</f>
        <v>89.85</v>
      </c>
      <c r="F421" s="70">
        <f>SUM(F416:F420)</f>
        <v>88.65</v>
      </c>
      <c r="G421" s="70">
        <f>SUM(G416:G420)</f>
        <v>1.2000000000000028</v>
      </c>
      <c r="H421" s="70">
        <f t="shared" ref="H421:P421" si="96">SUM(H416:H420)</f>
        <v>1500</v>
      </c>
      <c r="I421" s="70">
        <f t="shared" si="96"/>
        <v>1500</v>
      </c>
      <c r="J421" s="120">
        <f t="shared" si="96"/>
        <v>0</v>
      </c>
      <c r="K421" s="70">
        <f t="shared" si="96"/>
        <v>0</v>
      </c>
      <c r="L421" s="70">
        <f t="shared" si="96"/>
        <v>0</v>
      </c>
      <c r="M421" s="70">
        <f t="shared" si="96"/>
        <v>0</v>
      </c>
      <c r="N421" s="70">
        <f t="shared" si="96"/>
        <v>0</v>
      </c>
      <c r="O421" s="70">
        <f t="shared" si="96"/>
        <v>1.2000000000000028</v>
      </c>
      <c r="P421" s="70">
        <f t="shared" si="96"/>
        <v>1500</v>
      </c>
    </row>
    <row r="422" spans="1:16" s="65" customFormat="1" ht="19.5" customHeight="1">
      <c r="A422" s="197">
        <v>70</v>
      </c>
      <c r="B422" s="200" t="s">
        <v>120</v>
      </c>
      <c r="C422" s="62">
        <f>E427+J427</f>
        <v>344.65</v>
      </c>
      <c r="D422" s="63" t="s">
        <v>15</v>
      </c>
      <c r="E422" s="108">
        <v>135.69999999999999</v>
      </c>
      <c r="F422" s="63">
        <f>E422-G422</f>
        <v>90.059999999999988</v>
      </c>
      <c r="G422" s="63">
        <v>45.64</v>
      </c>
      <c r="H422" s="63">
        <v>227.36</v>
      </c>
      <c r="I422" s="63">
        <v>227.36</v>
      </c>
      <c r="J422" s="117">
        <v>8</v>
      </c>
      <c r="K422" s="63">
        <v>8</v>
      </c>
      <c r="L422" s="63"/>
      <c r="M422" s="63"/>
      <c r="N422" s="63"/>
      <c r="O422" s="72">
        <f t="shared" si="87"/>
        <v>45.64</v>
      </c>
      <c r="P422" s="64">
        <f t="shared" si="92"/>
        <v>227.36</v>
      </c>
    </row>
    <row r="423" spans="1:16" s="65" customFormat="1" ht="19.5" customHeight="1">
      <c r="A423" s="198"/>
      <c r="B423" s="201"/>
      <c r="C423" s="66"/>
      <c r="D423" s="67" t="s">
        <v>16</v>
      </c>
      <c r="E423" s="109">
        <v>113.1</v>
      </c>
      <c r="F423" s="67">
        <v>113.1</v>
      </c>
      <c r="G423" s="67"/>
      <c r="H423" s="67"/>
      <c r="I423" s="67"/>
      <c r="J423" s="118"/>
      <c r="K423" s="67"/>
      <c r="L423" s="67"/>
      <c r="M423" s="67"/>
      <c r="N423" s="67"/>
      <c r="O423" s="72">
        <f t="shared" si="87"/>
        <v>0</v>
      </c>
      <c r="P423" s="64">
        <f t="shared" si="92"/>
        <v>0</v>
      </c>
    </row>
    <row r="424" spans="1:16" s="65" customFormat="1" ht="19.5" customHeight="1">
      <c r="A424" s="198"/>
      <c r="B424" s="201"/>
      <c r="C424" s="66"/>
      <c r="D424" s="67" t="s">
        <v>17</v>
      </c>
      <c r="E424" s="109"/>
      <c r="F424" s="67"/>
      <c r="G424" s="67"/>
      <c r="H424" s="67"/>
      <c r="I424" s="67"/>
      <c r="J424" s="118"/>
      <c r="K424" s="67"/>
      <c r="L424" s="67"/>
      <c r="M424" s="67"/>
      <c r="N424" s="67"/>
      <c r="O424" s="72">
        <f t="shared" si="87"/>
        <v>0</v>
      </c>
      <c r="P424" s="64">
        <f t="shared" si="92"/>
        <v>0</v>
      </c>
    </row>
    <row r="425" spans="1:16" s="65" customFormat="1" ht="19.5" customHeight="1">
      <c r="A425" s="198"/>
      <c r="B425" s="201"/>
      <c r="C425" s="66"/>
      <c r="D425" s="67" t="s">
        <v>18</v>
      </c>
      <c r="E425" s="109"/>
      <c r="F425" s="67"/>
      <c r="G425" s="67"/>
      <c r="H425" s="67"/>
      <c r="I425" s="67"/>
      <c r="J425" s="118"/>
      <c r="K425" s="67"/>
      <c r="L425" s="67"/>
      <c r="M425" s="67"/>
      <c r="N425" s="67"/>
      <c r="O425" s="72">
        <f t="shared" si="87"/>
        <v>0</v>
      </c>
      <c r="P425" s="64">
        <f t="shared" si="92"/>
        <v>0</v>
      </c>
    </row>
    <row r="426" spans="1:16" s="65" customFormat="1" ht="19.5" customHeight="1" thickBot="1">
      <c r="A426" s="198"/>
      <c r="B426" s="202"/>
      <c r="C426" s="68"/>
      <c r="D426" s="69" t="s">
        <v>19</v>
      </c>
      <c r="E426" s="110">
        <v>77.849999999999994</v>
      </c>
      <c r="F426" s="80">
        <v>77.849999999999994</v>
      </c>
      <c r="G426" s="80"/>
      <c r="H426" s="72"/>
      <c r="I426" s="72"/>
      <c r="J426" s="119">
        <v>10</v>
      </c>
      <c r="K426" s="69">
        <v>10</v>
      </c>
      <c r="L426" s="69"/>
      <c r="M426" s="69"/>
      <c r="N426" s="69"/>
      <c r="O426" s="72">
        <f t="shared" si="87"/>
        <v>0</v>
      </c>
      <c r="P426" s="64">
        <f t="shared" si="92"/>
        <v>0</v>
      </c>
    </row>
    <row r="427" spans="1:16" s="65" customFormat="1" ht="19.5" customHeight="1" thickBot="1">
      <c r="A427" s="223"/>
      <c r="B427" s="219" t="s">
        <v>20</v>
      </c>
      <c r="C427" s="220"/>
      <c r="D427" s="220"/>
      <c r="E427" s="111">
        <f>SUM(E422:E426)</f>
        <v>326.64999999999998</v>
      </c>
      <c r="F427" s="70">
        <f t="shared" ref="F427:P427" si="97">SUM(F422:F426)</f>
        <v>281.01</v>
      </c>
      <c r="G427" s="70">
        <f t="shared" si="97"/>
        <v>45.64</v>
      </c>
      <c r="H427" s="70">
        <f t="shared" si="97"/>
        <v>227.36</v>
      </c>
      <c r="I427" s="70">
        <f t="shared" si="97"/>
        <v>227.36</v>
      </c>
      <c r="J427" s="120">
        <f t="shared" si="97"/>
        <v>18</v>
      </c>
      <c r="K427" s="70">
        <f t="shared" si="97"/>
        <v>18</v>
      </c>
      <c r="L427" s="70">
        <f t="shared" si="97"/>
        <v>0</v>
      </c>
      <c r="M427" s="70">
        <f t="shared" si="97"/>
        <v>0</v>
      </c>
      <c r="N427" s="70">
        <f t="shared" si="97"/>
        <v>0</v>
      </c>
      <c r="O427" s="70">
        <f t="shared" si="97"/>
        <v>45.64</v>
      </c>
      <c r="P427" s="70">
        <f t="shared" si="97"/>
        <v>227.36</v>
      </c>
    </row>
    <row r="428" spans="1:16" s="65" customFormat="1" ht="19.5" customHeight="1">
      <c r="A428" s="197">
        <v>71</v>
      </c>
      <c r="B428" s="200" t="s">
        <v>121</v>
      </c>
      <c r="C428" s="62">
        <f>E433+J433</f>
        <v>70.709999999999994</v>
      </c>
      <c r="D428" s="63" t="s">
        <v>15</v>
      </c>
      <c r="E428" s="108">
        <v>12.59</v>
      </c>
      <c r="F428" s="63">
        <v>7.15</v>
      </c>
      <c r="G428" s="75">
        <v>5.4</v>
      </c>
      <c r="H428" s="75">
        <v>435.7</v>
      </c>
      <c r="I428" s="75"/>
      <c r="J428" s="117"/>
      <c r="K428" s="63"/>
      <c r="L428" s="63"/>
      <c r="M428" s="63"/>
      <c r="N428" s="63"/>
      <c r="O428" s="72">
        <f t="shared" si="87"/>
        <v>5.4</v>
      </c>
      <c r="P428" s="64">
        <f t="shared" si="92"/>
        <v>0</v>
      </c>
    </row>
    <row r="429" spans="1:16" s="65" customFormat="1" ht="19.5" customHeight="1">
      <c r="A429" s="198"/>
      <c r="B429" s="201"/>
      <c r="C429" s="66"/>
      <c r="D429" s="67" t="s">
        <v>16</v>
      </c>
      <c r="E429" s="109"/>
      <c r="F429" s="67"/>
      <c r="G429" s="67"/>
      <c r="H429" s="67"/>
      <c r="I429" s="67"/>
      <c r="J429" s="118"/>
      <c r="K429" s="67"/>
      <c r="L429" s="67"/>
      <c r="M429" s="67"/>
      <c r="N429" s="67"/>
      <c r="O429" s="72">
        <f t="shared" si="87"/>
        <v>0</v>
      </c>
      <c r="P429" s="64">
        <f t="shared" si="92"/>
        <v>0</v>
      </c>
    </row>
    <row r="430" spans="1:16" s="65" customFormat="1" ht="19.5" customHeight="1">
      <c r="A430" s="198"/>
      <c r="B430" s="201"/>
      <c r="C430" s="66"/>
      <c r="D430" s="67" t="s">
        <v>17</v>
      </c>
      <c r="E430" s="109"/>
      <c r="F430" s="67"/>
      <c r="G430" s="67"/>
      <c r="H430" s="67"/>
      <c r="I430" s="67"/>
      <c r="J430" s="118"/>
      <c r="K430" s="67"/>
      <c r="L430" s="67"/>
      <c r="M430" s="67"/>
      <c r="N430" s="67"/>
      <c r="O430" s="72">
        <f t="shared" si="87"/>
        <v>0</v>
      </c>
      <c r="P430" s="64">
        <f t="shared" si="92"/>
        <v>0</v>
      </c>
    </row>
    <row r="431" spans="1:16" s="65" customFormat="1" ht="19.5" customHeight="1">
      <c r="A431" s="198"/>
      <c r="B431" s="201"/>
      <c r="C431" s="66"/>
      <c r="D431" s="67" t="s">
        <v>18</v>
      </c>
      <c r="E431" s="109"/>
      <c r="F431" s="67"/>
      <c r="G431" s="67"/>
      <c r="H431" s="67"/>
      <c r="I431" s="67"/>
      <c r="J431" s="118"/>
      <c r="K431" s="67"/>
      <c r="L431" s="67"/>
      <c r="M431" s="67"/>
      <c r="N431" s="67"/>
      <c r="O431" s="72">
        <f t="shared" si="87"/>
        <v>0</v>
      </c>
      <c r="P431" s="64">
        <f t="shared" si="92"/>
        <v>0</v>
      </c>
    </row>
    <row r="432" spans="1:16" s="65" customFormat="1" ht="19.5" customHeight="1" thickBot="1">
      <c r="A432" s="198"/>
      <c r="B432" s="202"/>
      <c r="C432" s="68"/>
      <c r="D432" s="69" t="s">
        <v>19</v>
      </c>
      <c r="E432" s="110">
        <v>58.12</v>
      </c>
      <c r="F432" s="80">
        <v>58.12</v>
      </c>
      <c r="G432" s="80"/>
      <c r="H432" s="72"/>
      <c r="I432" s="72"/>
      <c r="J432" s="119"/>
      <c r="K432" s="69"/>
      <c r="L432" s="69"/>
      <c r="M432" s="69"/>
      <c r="N432" s="69"/>
      <c r="O432" s="72">
        <f t="shared" si="87"/>
        <v>0</v>
      </c>
      <c r="P432" s="64">
        <f t="shared" si="92"/>
        <v>0</v>
      </c>
    </row>
    <row r="433" spans="1:16" s="65" customFormat="1" ht="19.5" customHeight="1" thickBot="1">
      <c r="A433" s="223"/>
      <c r="B433" s="219" t="s">
        <v>20</v>
      </c>
      <c r="C433" s="220"/>
      <c r="D433" s="220"/>
      <c r="E433" s="111">
        <f>SUM(E428:E432)</f>
        <v>70.709999999999994</v>
      </c>
      <c r="F433" s="70">
        <f>SUM(F428:F432)</f>
        <v>65.27</v>
      </c>
      <c r="G433" s="70">
        <f>SUM(G428:G432)</f>
        <v>5.4</v>
      </c>
      <c r="H433" s="70">
        <f t="shared" ref="H433:P433" si="98">SUM(H428:H432)</f>
        <v>435.7</v>
      </c>
      <c r="I433" s="70">
        <f t="shared" si="98"/>
        <v>0</v>
      </c>
      <c r="J433" s="120">
        <f t="shared" si="98"/>
        <v>0</v>
      </c>
      <c r="K433" s="70">
        <f t="shared" si="98"/>
        <v>0</v>
      </c>
      <c r="L433" s="70">
        <f t="shared" si="98"/>
        <v>0</v>
      </c>
      <c r="M433" s="70">
        <f t="shared" si="98"/>
        <v>0</v>
      </c>
      <c r="N433" s="70">
        <f t="shared" si="98"/>
        <v>0</v>
      </c>
      <c r="O433" s="70">
        <f t="shared" si="98"/>
        <v>5.4</v>
      </c>
      <c r="P433" s="70">
        <f t="shared" si="98"/>
        <v>0</v>
      </c>
    </row>
    <row r="434" spans="1:16" s="65" customFormat="1" ht="19.5" customHeight="1">
      <c r="A434" s="197">
        <v>72</v>
      </c>
      <c r="B434" s="200" t="s">
        <v>122</v>
      </c>
      <c r="C434" s="62">
        <f>E439+J439</f>
        <v>130.46</v>
      </c>
      <c r="D434" s="63" t="s">
        <v>15</v>
      </c>
      <c r="E434" s="108">
        <v>47.14</v>
      </c>
      <c r="F434" s="63">
        <v>40.82</v>
      </c>
      <c r="G434" s="63">
        <v>6.3</v>
      </c>
      <c r="H434" s="63">
        <v>63</v>
      </c>
      <c r="I434" s="63">
        <v>63</v>
      </c>
      <c r="J434" s="117"/>
      <c r="K434" s="63"/>
      <c r="L434" s="63"/>
      <c r="M434" s="63"/>
      <c r="N434" s="63"/>
      <c r="O434" s="72">
        <f t="shared" si="87"/>
        <v>6.3</v>
      </c>
      <c r="P434" s="64">
        <f t="shared" si="92"/>
        <v>63</v>
      </c>
    </row>
    <row r="435" spans="1:16" s="65" customFormat="1" ht="19.5" customHeight="1">
      <c r="A435" s="198"/>
      <c r="B435" s="201"/>
      <c r="C435" s="66"/>
      <c r="D435" s="67" t="s">
        <v>16</v>
      </c>
      <c r="E435" s="109"/>
      <c r="F435" s="67"/>
      <c r="G435" s="67"/>
      <c r="H435" s="67"/>
      <c r="I435" s="67"/>
      <c r="J435" s="118"/>
      <c r="K435" s="67"/>
      <c r="L435" s="67"/>
      <c r="M435" s="67"/>
      <c r="N435" s="67"/>
      <c r="O435" s="72">
        <f t="shared" si="87"/>
        <v>0</v>
      </c>
      <c r="P435" s="64">
        <f t="shared" si="92"/>
        <v>0</v>
      </c>
    </row>
    <row r="436" spans="1:16" s="65" customFormat="1" ht="19.5" customHeight="1">
      <c r="A436" s="198"/>
      <c r="B436" s="201"/>
      <c r="C436" s="66"/>
      <c r="D436" s="67" t="s">
        <v>17</v>
      </c>
      <c r="E436" s="109"/>
      <c r="F436" s="67"/>
      <c r="G436" s="67"/>
      <c r="H436" s="67"/>
      <c r="I436" s="67"/>
      <c r="J436" s="118"/>
      <c r="K436" s="67"/>
      <c r="L436" s="67"/>
      <c r="M436" s="67"/>
      <c r="N436" s="67"/>
      <c r="O436" s="72">
        <f t="shared" si="87"/>
        <v>0</v>
      </c>
      <c r="P436" s="64">
        <f t="shared" si="92"/>
        <v>0</v>
      </c>
    </row>
    <row r="437" spans="1:16" s="65" customFormat="1" ht="19.5" customHeight="1">
      <c r="A437" s="198"/>
      <c r="B437" s="201"/>
      <c r="C437" s="66"/>
      <c r="D437" s="67" t="s">
        <v>18</v>
      </c>
      <c r="E437" s="109">
        <v>48.92</v>
      </c>
      <c r="F437" s="67">
        <v>48.9</v>
      </c>
      <c r="G437" s="67"/>
      <c r="H437" s="67"/>
      <c r="I437" s="67"/>
      <c r="J437" s="118"/>
      <c r="K437" s="67"/>
      <c r="L437" s="67"/>
      <c r="M437" s="67"/>
      <c r="N437" s="67"/>
      <c r="O437" s="72">
        <f t="shared" si="87"/>
        <v>0</v>
      </c>
      <c r="P437" s="64">
        <f t="shared" si="92"/>
        <v>0</v>
      </c>
    </row>
    <row r="438" spans="1:16" s="65" customFormat="1" ht="19.5" customHeight="1" thickBot="1">
      <c r="A438" s="198"/>
      <c r="B438" s="202"/>
      <c r="C438" s="68"/>
      <c r="D438" s="69" t="s">
        <v>19</v>
      </c>
      <c r="E438" s="110">
        <v>34.4</v>
      </c>
      <c r="F438" s="80">
        <v>17.12</v>
      </c>
      <c r="G438" s="80">
        <v>17.3</v>
      </c>
      <c r="H438" s="72">
        <v>170</v>
      </c>
      <c r="I438" s="72">
        <v>170</v>
      </c>
      <c r="J438" s="119"/>
      <c r="K438" s="69"/>
      <c r="L438" s="69"/>
      <c r="M438" s="69"/>
      <c r="N438" s="69"/>
      <c r="O438" s="72">
        <f t="shared" si="87"/>
        <v>17.3</v>
      </c>
      <c r="P438" s="64">
        <f t="shared" si="92"/>
        <v>170</v>
      </c>
    </row>
    <row r="439" spans="1:16" s="65" customFormat="1" ht="19.5" customHeight="1" thickBot="1">
      <c r="A439" s="223"/>
      <c r="B439" s="219" t="s">
        <v>20</v>
      </c>
      <c r="C439" s="220"/>
      <c r="D439" s="220"/>
      <c r="E439" s="111">
        <f>SUM(E434:E438)</f>
        <v>130.46</v>
      </c>
      <c r="F439" s="70">
        <f>SUM(F434:F438)</f>
        <v>106.84</v>
      </c>
      <c r="G439" s="70">
        <f>SUM(G434:G438)</f>
        <v>23.6</v>
      </c>
      <c r="H439" s="70">
        <f t="shared" ref="H439:P439" si="99">SUM(H434:H438)</f>
        <v>233</v>
      </c>
      <c r="I439" s="70">
        <f t="shared" si="99"/>
        <v>233</v>
      </c>
      <c r="J439" s="120">
        <f t="shared" si="99"/>
        <v>0</v>
      </c>
      <c r="K439" s="70">
        <f t="shared" si="99"/>
        <v>0</v>
      </c>
      <c r="L439" s="70">
        <f t="shared" si="99"/>
        <v>0</v>
      </c>
      <c r="M439" s="70">
        <f t="shared" si="99"/>
        <v>0</v>
      </c>
      <c r="N439" s="70">
        <f t="shared" si="99"/>
        <v>0</v>
      </c>
      <c r="O439" s="70">
        <f t="shared" si="99"/>
        <v>23.6</v>
      </c>
      <c r="P439" s="70">
        <f t="shared" si="99"/>
        <v>233</v>
      </c>
    </row>
    <row r="440" spans="1:16" s="65" customFormat="1" ht="19.5" customHeight="1">
      <c r="A440" s="197">
        <v>73</v>
      </c>
      <c r="B440" s="200" t="s">
        <v>123</v>
      </c>
      <c r="C440" s="62">
        <f>E445+J445</f>
        <v>513.29999999999995</v>
      </c>
      <c r="D440" s="63" t="s">
        <v>15</v>
      </c>
      <c r="E440" s="108">
        <v>101.8</v>
      </c>
      <c r="F440" s="63">
        <f>E440-G440</f>
        <v>100.2</v>
      </c>
      <c r="G440" s="75">
        <v>1.6</v>
      </c>
      <c r="H440" s="75">
        <v>65</v>
      </c>
      <c r="I440" s="75">
        <v>65</v>
      </c>
      <c r="J440" s="117"/>
      <c r="K440" s="63"/>
      <c r="L440" s="63"/>
      <c r="M440" s="63"/>
      <c r="N440" s="63"/>
      <c r="O440" s="72">
        <f t="shared" si="87"/>
        <v>1.6</v>
      </c>
      <c r="P440" s="64">
        <f t="shared" si="92"/>
        <v>65</v>
      </c>
    </row>
    <row r="441" spans="1:16" s="65" customFormat="1" ht="19.5" customHeight="1">
      <c r="A441" s="198"/>
      <c r="B441" s="201"/>
      <c r="C441" s="66"/>
      <c r="D441" s="67" t="s">
        <v>16</v>
      </c>
      <c r="E441" s="109"/>
      <c r="F441" s="67"/>
      <c r="G441" s="67"/>
      <c r="H441" s="67"/>
      <c r="I441" s="67"/>
      <c r="J441" s="118"/>
      <c r="K441" s="67"/>
      <c r="L441" s="67"/>
      <c r="M441" s="67"/>
      <c r="N441" s="67"/>
      <c r="O441" s="72">
        <f t="shared" si="87"/>
        <v>0</v>
      </c>
      <c r="P441" s="64">
        <f t="shared" si="92"/>
        <v>0</v>
      </c>
    </row>
    <row r="442" spans="1:16" s="65" customFormat="1" ht="19.5" customHeight="1">
      <c r="A442" s="198"/>
      <c r="B442" s="201"/>
      <c r="C442" s="66"/>
      <c r="D442" s="67" t="s">
        <v>17</v>
      </c>
      <c r="E442" s="109"/>
      <c r="F442" s="67"/>
      <c r="G442" s="67"/>
      <c r="H442" s="67"/>
      <c r="I442" s="67"/>
      <c r="J442" s="118"/>
      <c r="K442" s="67"/>
      <c r="L442" s="67"/>
      <c r="M442" s="67"/>
      <c r="N442" s="67"/>
      <c r="O442" s="72">
        <f t="shared" ref="O442:O486" si="100">G442</f>
        <v>0</v>
      </c>
      <c r="P442" s="64">
        <f t="shared" si="92"/>
        <v>0</v>
      </c>
    </row>
    <row r="443" spans="1:16" s="65" customFormat="1" ht="19.5" customHeight="1">
      <c r="A443" s="198"/>
      <c r="B443" s="201"/>
      <c r="C443" s="66"/>
      <c r="D443" s="67" t="s">
        <v>18</v>
      </c>
      <c r="E443" s="109">
        <v>211.5</v>
      </c>
      <c r="F443" s="67">
        <v>211.5</v>
      </c>
      <c r="G443" s="67"/>
      <c r="H443" s="67"/>
      <c r="I443" s="67"/>
      <c r="J443" s="118"/>
      <c r="K443" s="67"/>
      <c r="L443" s="67"/>
      <c r="M443" s="67"/>
      <c r="N443" s="67"/>
      <c r="O443" s="72">
        <f t="shared" si="100"/>
        <v>0</v>
      </c>
      <c r="P443" s="64">
        <f t="shared" si="92"/>
        <v>0</v>
      </c>
    </row>
    <row r="444" spans="1:16" s="65" customFormat="1" ht="19.5" customHeight="1" thickBot="1">
      <c r="A444" s="198"/>
      <c r="B444" s="202"/>
      <c r="C444" s="68"/>
      <c r="D444" s="69" t="s">
        <v>19</v>
      </c>
      <c r="E444" s="110">
        <v>200</v>
      </c>
      <c r="F444" s="80">
        <v>200</v>
      </c>
      <c r="G444" s="80"/>
      <c r="H444" s="72"/>
      <c r="I444" s="72"/>
      <c r="J444" s="119"/>
      <c r="K444" s="69"/>
      <c r="L444" s="69"/>
      <c r="M444" s="69"/>
      <c r="N444" s="69"/>
      <c r="O444" s="72">
        <f t="shared" si="100"/>
        <v>0</v>
      </c>
      <c r="P444" s="64">
        <f t="shared" si="92"/>
        <v>0</v>
      </c>
    </row>
    <row r="445" spans="1:16" s="65" customFormat="1" ht="19.5" customHeight="1" thickBot="1">
      <c r="A445" s="223"/>
      <c r="B445" s="219" t="s">
        <v>20</v>
      </c>
      <c r="C445" s="220"/>
      <c r="D445" s="220"/>
      <c r="E445" s="111">
        <f>SUM(E440:E444)</f>
        <v>513.29999999999995</v>
      </c>
      <c r="F445" s="70">
        <f>SUM(F440:F444)</f>
        <v>511.7</v>
      </c>
      <c r="G445" s="70">
        <f>SUM(G440:G444)</f>
        <v>1.6</v>
      </c>
      <c r="H445" s="70">
        <f t="shared" ref="H445:P445" si="101">SUM(H440:H444)</f>
        <v>65</v>
      </c>
      <c r="I445" s="70">
        <f t="shared" si="101"/>
        <v>65</v>
      </c>
      <c r="J445" s="120">
        <f t="shared" si="101"/>
        <v>0</v>
      </c>
      <c r="K445" s="70">
        <f t="shared" si="101"/>
        <v>0</v>
      </c>
      <c r="L445" s="70">
        <f t="shared" si="101"/>
        <v>0</v>
      </c>
      <c r="M445" s="70">
        <f t="shared" si="101"/>
        <v>0</v>
      </c>
      <c r="N445" s="70">
        <f t="shared" si="101"/>
        <v>0</v>
      </c>
      <c r="O445" s="70">
        <f t="shared" si="101"/>
        <v>1.6</v>
      </c>
      <c r="P445" s="70">
        <f t="shared" si="101"/>
        <v>65</v>
      </c>
    </row>
    <row r="446" spans="1:16" s="65" customFormat="1" ht="19.5" customHeight="1">
      <c r="A446" s="197">
        <v>74</v>
      </c>
      <c r="B446" s="200" t="s">
        <v>56</v>
      </c>
      <c r="C446" s="62">
        <f>E451+J451</f>
        <v>79.22</v>
      </c>
      <c r="D446" s="63" t="s">
        <v>15</v>
      </c>
      <c r="E446" s="108">
        <v>7.52</v>
      </c>
      <c r="F446" s="63">
        <v>6.5</v>
      </c>
      <c r="G446" s="63">
        <f>E446-F446</f>
        <v>1.0199999999999996</v>
      </c>
      <c r="H446" s="77">
        <v>40</v>
      </c>
      <c r="I446" s="77">
        <v>40</v>
      </c>
      <c r="J446" s="117"/>
      <c r="K446" s="63"/>
      <c r="L446" s="63"/>
      <c r="M446" s="63"/>
      <c r="N446" s="63"/>
      <c r="O446" s="72">
        <f t="shared" si="100"/>
        <v>1.0199999999999996</v>
      </c>
      <c r="P446" s="64">
        <f t="shared" si="92"/>
        <v>40</v>
      </c>
    </row>
    <row r="447" spans="1:16" s="65" customFormat="1" ht="19.5" customHeight="1">
      <c r="A447" s="198"/>
      <c r="B447" s="201"/>
      <c r="C447" s="66"/>
      <c r="D447" s="67" t="s">
        <v>16</v>
      </c>
      <c r="E447" s="109"/>
      <c r="F447" s="67"/>
      <c r="G447" s="67"/>
      <c r="H447" s="67"/>
      <c r="I447" s="67"/>
      <c r="J447" s="118"/>
      <c r="K447" s="67"/>
      <c r="L447" s="67"/>
      <c r="M447" s="67"/>
      <c r="N447" s="67"/>
      <c r="O447" s="72">
        <f t="shared" si="100"/>
        <v>0</v>
      </c>
      <c r="P447" s="64">
        <f t="shared" si="92"/>
        <v>0</v>
      </c>
    </row>
    <row r="448" spans="1:16" s="65" customFormat="1" ht="19.5" customHeight="1">
      <c r="A448" s="198"/>
      <c r="B448" s="201"/>
      <c r="C448" s="66"/>
      <c r="D448" s="67" t="s">
        <v>17</v>
      </c>
      <c r="E448" s="109"/>
      <c r="F448" s="67"/>
      <c r="G448" s="67"/>
      <c r="H448" s="67"/>
      <c r="I448" s="67"/>
      <c r="J448" s="118"/>
      <c r="K448" s="67"/>
      <c r="L448" s="67"/>
      <c r="M448" s="67"/>
      <c r="N448" s="67"/>
      <c r="O448" s="72">
        <f t="shared" si="100"/>
        <v>0</v>
      </c>
      <c r="P448" s="64">
        <f t="shared" si="92"/>
        <v>0</v>
      </c>
    </row>
    <row r="449" spans="1:16" s="65" customFormat="1" ht="19.5" customHeight="1">
      <c r="A449" s="198"/>
      <c r="B449" s="201"/>
      <c r="C449" s="66"/>
      <c r="D449" s="67" t="s">
        <v>18</v>
      </c>
      <c r="E449" s="109"/>
      <c r="F449" s="67"/>
      <c r="G449" s="67"/>
      <c r="H449" s="67"/>
      <c r="I449" s="67"/>
      <c r="J449" s="118"/>
      <c r="K449" s="67"/>
      <c r="L449" s="67"/>
      <c r="M449" s="67"/>
      <c r="N449" s="67"/>
      <c r="O449" s="72">
        <f t="shared" si="100"/>
        <v>0</v>
      </c>
      <c r="P449" s="64">
        <f t="shared" si="92"/>
        <v>0</v>
      </c>
    </row>
    <row r="450" spans="1:16" s="65" customFormat="1" ht="19.5" customHeight="1" thickBot="1">
      <c r="A450" s="198"/>
      <c r="B450" s="202"/>
      <c r="C450" s="68"/>
      <c r="D450" s="69" t="s">
        <v>19</v>
      </c>
      <c r="E450" s="110">
        <v>71.7</v>
      </c>
      <c r="F450" s="80">
        <v>71.7</v>
      </c>
      <c r="G450" s="80"/>
      <c r="H450" s="72"/>
      <c r="I450" s="72"/>
      <c r="J450" s="119"/>
      <c r="K450" s="69"/>
      <c r="L450" s="69"/>
      <c r="M450" s="69"/>
      <c r="N450" s="69"/>
      <c r="O450" s="72">
        <f t="shared" si="100"/>
        <v>0</v>
      </c>
      <c r="P450" s="64">
        <f t="shared" si="92"/>
        <v>0</v>
      </c>
    </row>
    <row r="451" spans="1:16" s="65" customFormat="1" ht="19.5" customHeight="1" thickBot="1">
      <c r="A451" s="223"/>
      <c r="B451" s="219" t="s">
        <v>20</v>
      </c>
      <c r="C451" s="220"/>
      <c r="D451" s="220"/>
      <c r="E451" s="111">
        <f>SUM(E446:E450)</f>
        <v>79.22</v>
      </c>
      <c r="F451" s="70">
        <f>SUM(F446:F450)</f>
        <v>78.2</v>
      </c>
      <c r="G451" s="70">
        <f>SUM(G446:G450)</f>
        <v>1.0199999999999996</v>
      </c>
      <c r="H451" s="70">
        <f t="shared" ref="H451:P451" si="102">SUM(H446:H450)</f>
        <v>40</v>
      </c>
      <c r="I451" s="70">
        <f t="shared" si="102"/>
        <v>40</v>
      </c>
      <c r="J451" s="120">
        <f t="shared" si="102"/>
        <v>0</v>
      </c>
      <c r="K451" s="70">
        <f t="shared" si="102"/>
        <v>0</v>
      </c>
      <c r="L451" s="70">
        <f t="shared" si="102"/>
        <v>0</v>
      </c>
      <c r="M451" s="70">
        <f t="shared" si="102"/>
        <v>0</v>
      </c>
      <c r="N451" s="70">
        <f t="shared" si="102"/>
        <v>0</v>
      </c>
      <c r="O451" s="70">
        <f t="shared" si="102"/>
        <v>1.0199999999999996</v>
      </c>
      <c r="P451" s="70">
        <f t="shared" si="102"/>
        <v>40</v>
      </c>
    </row>
    <row r="452" spans="1:16" s="65" customFormat="1" ht="19.5" customHeight="1">
      <c r="A452" s="197">
        <v>75</v>
      </c>
      <c r="B452" s="200" t="s">
        <v>124</v>
      </c>
      <c r="C452" s="62">
        <f>E457+J457</f>
        <v>140.92999999999998</v>
      </c>
      <c r="D452" s="63" t="s">
        <v>15</v>
      </c>
      <c r="E452" s="108">
        <v>3.73</v>
      </c>
      <c r="F452" s="63">
        <f>E452-G452</f>
        <v>0.48</v>
      </c>
      <c r="G452" s="63">
        <v>3.25</v>
      </c>
      <c r="H452" s="77">
        <v>44</v>
      </c>
      <c r="I452" s="77">
        <v>14</v>
      </c>
      <c r="J452" s="117"/>
      <c r="K452" s="63"/>
      <c r="L452" s="63"/>
      <c r="M452" s="63"/>
      <c r="N452" s="63"/>
      <c r="O452" s="72">
        <f t="shared" si="100"/>
        <v>3.25</v>
      </c>
      <c r="P452" s="64">
        <f t="shared" si="92"/>
        <v>14</v>
      </c>
    </row>
    <row r="453" spans="1:16" s="65" customFormat="1" ht="19.5" customHeight="1">
      <c r="A453" s="198"/>
      <c r="B453" s="201"/>
      <c r="C453" s="66"/>
      <c r="D453" s="67" t="s">
        <v>16</v>
      </c>
      <c r="E453" s="109"/>
      <c r="F453" s="67"/>
      <c r="G453" s="67"/>
      <c r="H453" s="67"/>
      <c r="I453" s="67"/>
      <c r="J453" s="118"/>
      <c r="K453" s="67"/>
      <c r="L453" s="67"/>
      <c r="M453" s="67"/>
      <c r="N453" s="67"/>
      <c r="O453" s="72">
        <f t="shared" si="100"/>
        <v>0</v>
      </c>
      <c r="P453" s="64">
        <f t="shared" si="92"/>
        <v>0</v>
      </c>
    </row>
    <row r="454" spans="1:16" s="65" customFormat="1" ht="19.5" customHeight="1">
      <c r="A454" s="198"/>
      <c r="B454" s="201"/>
      <c r="C454" s="66"/>
      <c r="D454" s="67" t="s">
        <v>17</v>
      </c>
      <c r="E454" s="109"/>
      <c r="F454" s="67"/>
      <c r="G454" s="67"/>
      <c r="H454" s="67"/>
      <c r="I454" s="67"/>
      <c r="J454" s="118"/>
      <c r="K454" s="67"/>
      <c r="L454" s="67"/>
      <c r="M454" s="67"/>
      <c r="N454" s="67"/>
      <c r="O454" s="72">
        <f t="shared" si="100"/>
        <v>0</v>
      </c>
      <c r="P454" s="64">
        <f t="shared" si="92"/>
        <v>0</v>
      </c>
    </row>
    <row r="455" spans="1:16" s="65" customFormat="1" ht="19.5" customHeight="1">
      <c r="A455" s="198"/>
      <c r="B455" s="201"/>
      <c r="C455" s="66"/>
      <c r="D455" s="67" t="s">
        <v>18</v>
      </c>
      <c r="E455" s="109"/>
      <c r="F455" s="67"/>
      <c r="G455" s="67"/>
      <c r="H455" s="67"/>
      <c r="I455" s="67"/>
      <c r="J455" s="118"/>
      <c r="K455" s="67"/>
      <c r="L455" s="67"/>
      <c r="M455" s="67"/>
      <c r="N455" s="67"/>
      <c r="O455" s="72">
        <f t="shared" si="100"/>
        <v>0</v>
      </c>
      <c r="P455" s="64">
        <f t="shared" si="92"/>
        <v>0</v>
      </c>
    </row>
    <row r="456" spans="1:16" s="65" customFormat="1" ht="19.5" customHeight="1" thickBot="1">
      <c r="A456" s="198"/>
      <c r="B456" s="202"/>
      <c r="C456" s="68"/>
      <c r="D456" s="69" t="s">
        <v>19</v>
      </c>
      <c r="E456" s="110">
        <v>137.19999999999999</v>
      </c>
      <c r="F456" s="80">
        <f>E456-G456</f>
        <v>129.29999999999998</v>
      </c>
      <c r="G456" s="80">
        <v>7.9</v>
      </c>
      <c r="H456" s="72">
        <v>41</v>
      </c>
      <c r="I456" s="72">
        <v>41</v>
      </c>
      <c r="J456" s="119"/>
      <c r="K456" s="69"/>
      <c r="L456" s="69"/>
      <c r="M456" s="69"/>
      <c r="N456" s="69"/>
      <c r="O456" s="72">
        <f t="shared" si="100"/>
        <v>7.9</v>
      </c>
      <c r="P456" s="64">
        <f t="shared" si="92"/>
        <v>41</v>
      </c>
    </row>
    <row r="457" spans="1:16" s="65" customFormat="1" ht="19.5" customHeight="1" thickBot="1">
      <c r="A457" s="223"/>
      <c r="B457" s="219" t="s">
        <v>20</v>
      </c>
      <c r="C457" s="220"/>
      <c r="D457" s="220"/>
      <c r="E457" s="111">
        <f>SUM(E452:E456)</f>
        <v>140.92999999999998</v>
      </c>
      <c r="F457" s="70">
        <f>SUM(F452:F456)</f>
        <v>129.77999999999997</v>
      </c>
      <c r="G457" s="70">
        <f>SUM(G452:G456)</f>
        <v>11.15</v>
      </c>
      <c r="H457" s="70">
        <f t="shared" ref="H457:P457" si="103">SUM(H452:H456)</f>
        <v>85</v>
      </c>
      <c r="I457" s="70">
        <f t="shared" si="103"/>
        <v>55</v>
      </c>
      <c r="J457" s="120">
        <f t="shared" si="103"/>
        <v>0</v>
      </c>
      <c r="K457" s="70">
        <f t="shared" si="103"/>
        <v>0</v>
      </c>
      <c r="L457" s="70">
        <f t="shared" si="103"/>
        <v>0</v>
      </c>
      <c r="M457" s="70">
        <f t="shared" si="103"/>
        <v>0</v>
      </c>
      <c r="N457" s="70">
        <f t="shared" si="103"/>
        <v>0</v>
      </c>
      <c r="O457" s="70">
        <f t="shared" si="103"/>
        <v>11.15</v>
      </c>
      <c r="P457" s="70">
        <f t="shared" si="103"/>
        <v>55</v>
      </c>
    </row>
    <row r="458" spans="1:16" s="65" customFormat="1" ht="19.5" customHeight="1">
      <c r="A458" s="197">
        <v>76</v>
      </c>
      <c r="B458" s="200" t="s">
        <v>21</v>
      </c>
      <c r="C458" s="62">
        <f>E463+J463</f>
        <v>232.57999999999998</v>
      </c>
      <c r="D458" s="63" t="s">
        <v>15</v>
      </c>
      <c r="E458" s="108">
        <v>56.15</v>
      </c>
      <c r="F458" s="63">
        <f>E458-G458</f>
        <v>29.25</v>
      </c>
      <c r="G458" s="63">
        <v>26.9</v>
      </c>
      <c r="H458" s="63">
        <v>150</v>
      </c>
      <c r="I458" s="63">
        <v>150</v>
      </c>
      <c r="J458" s="117">
        <v>62.5</v>
      </c>
      <c r="K458" s="63">
        <v>62.5</v>
      </c>
      <c r="L458" s="63"/>
      <c r="M458" s="63"/>
      <c r="N458" s="63"/>
      <c r="O458" s="72">
        <f t="shared" si="100"/>
        <v>26.9</v>
      </c>
      <c r="P458" s="64">
        <f t="shared" si="92"/>
        <v>150</v>
      </c>
    </row>
    <row r="459" spans="1:16" s="65" customFormat="1" ht="19.5" customHeight="1">
      <c r="A459" s="198"/>
      <c r="B459" s="201"/>
      <c r="C459" s="66"/>
      <c r="D459" s="67" t="s">
        <v>16</v>
      </c>
      <c r="E459" s="109"/>
      <c r="F459" s="67"/>
      <c r="G459" s="67"/>
      <c r="H459" s="67"/>
      <c r="I459" s="67"/>
      <c r="J459" s="118"/>
      <c r="K459" s="67"/>
      <c r="L459" s="67"/>
      <c r="M459" s="67"/>
      <c r="N459" s="67"/>
      <c r="O459" s="72">
        <f t="shared" si="100"/>
        <v>0</v>
      </c>
      <c r="P459" s="64">
        <f t="shared" si="92"/>
        <v>0</v>
      </c>
    </row>
    <row r="460" spans="1:16" s="65" customFormat="1" ht="19.5" customHeight="1">
      <c r="A460" s="198"/>
      <c r="B460" s="201"/>
      <c r="C460" s="66"/>
      <c r="D460" s="67" t="s">
        <v>17</v>
      </c>
      <c r="E460" s="109"/>
      <c r="F460" s="67"/>
      <c r="G460" s="67"/>
      <c r="H460" s="67"/>
      <c r="I460" s="67"/>
      <c r="J460" s="118"/>
      <c r="K460" s="67"/>
      <c r="L460" s="67"/>
      <c r="M460" s="67"/>
      <c r="N460" s="67"/>
      <c r="O460" s="72">
        <f t="shared" si="100"/>
        <v>0</v>
      </c>
      <c r="P460" s="64">
        <f t="shared" si="92"/>
        <v>0</v>
      </c>
    </row>
    <row r="461" spans="1:16" s="65" customFormat="1" ht="19.5" customHeight="1">
      <c r="A461" s="198"/>
      <c r="B461" s="201"/>
      <c r="C461" s="66"/>
      <c r="D461" s="67" t="s">
        <v>18</v>
      </c>
      <c r="E461" s="109">
        <v>13.69</v>
      </c>
      <c r="F461" s="67">
        <v>13.69</v>
      </c>
      <c r="G461" s="67"/>
      <c r="H461" s="67"/>
      <c r="I461" s="67"/>
      <c r="J461" s="118"/>
      <c r="K461" s="67"/>
      <c r="L461" s="67"/>
      <c r="M461" s="67"/>
      <c r="N461" s="67"/>
      <c r="O461" s="72">
        <f t="shared" si="100"/>
        <v>0</v>
      </c>
      <c r="P461" s="64">
        <f t="shared" si="92"/>
        <v>0</v>
      </c>
    </row>
    <row r="462" spans="1:16" s="65" customFormat="1" ht="19.5" customHeight="1" thickBot="1">
      <c r="A462" s="198"/>
      <c r="B462" s="202"/>
      <c r="C462" s="68"/>
      <c r="D462" s="69" t="s">
        <v>19</v>
      </c>
      <c r="E462" s="110">
        <v>100.24</v>
      </c>
      <c r="F462" s="80">
        <v>100.24</v>
      </c>
      <c r="G462" s="80"/>
      <c r="H462" s="72"/>
      <c r="I462" s="72"/>
      <c r="J462" s="119"/>
      <c r="K462" s="69"/>
      <c r="L462" s="69"/>
      <c r="M462" s="69"/>
      <c r="N462" s="69"/>
      <c r="O462" s="72">
        <f t="shared" si="100"/>
        <v>0</v>
      </c>
      <c r="P462" s="64">
        <f t="shared" ref="P462:P498" si="104">I462+N462</f>
        <v>0</v>
      </c>
    </row>
    <row r="463" spans="1:16" s="65" customFormat="1" ht="19.5" customHeight="1" thickBot="1">
      <c r="A463" s="223"/>
      <c r="B463" s="219" t="s">
        <v>20</v>
      </c>
      <c r="C463" s="220"/>
      <c r="D463" s="220"/>
      <c r="E463" s="111">
        <f t="shared" ref="E463:P463" si="105">SUM(E458:E462)</f>
        <v>170.07999999999998</v>
      </c>
      <c r="F463" s="70">
        <f t="shared" si="105"/>
        <v>143.18</v>
      </c>
      <c r="G463" s="70">
        <f t="shared" si="105"/>
        <v>26.9</v>
      </c>
      <c r="H463" s="70">
        <f t="shared" si="105"/>
        <v>150</v>
      </c>
      <c r="I463" s="70">
        <f t="shared" si="105"/>
        <v>150</v>
      </c>
      <c r="J463" s="120">
        <f t="shared" si="105"/>
        <v>62.5</v>
      </c>
      <c r="K463" s="70">
        <f t="shared" si="105"/>
        <v>62.5</v>
      </c>
      <c r="L463" s="70">
        <f t="shared" si="105"/>
        <v>0</v>
      </c>
      <c r="M463" s="70">
        <f t="shared" si="105"/>
        <v>0</v>
      </c>
      <c r="N463" s="70">
        <f t="shared" si="105"/>
        <v>0</v>
      </c>
      <c r="O463" s="70">
        <f t="shared" si="105"/>
        <v>26.9</v>
      </c>
      <c r="P463" s="70">
        <f t="shared" si="105"/>
        <v>150</v>
      </c>
    </row>
    <row r="464" spans="1:16" s="65" customFormat="1" ht="19.5" customHeight="1">
      <c r="A464" s="197">
        <v>77</v>
      </c>
      <c r="B464" s="200" t="s">
        <v>125</v>
      </c>
      <c r="C464" s="62">
        <f>E469+J469</f>
        <v>52.44</v>
      </c>
      <c r="D464" s="63" t="s">
        <v>15</v>
      </c>
      <c r="E464" s="108">
        <v>23.04</v>
      </c>
      <c r="F464" s="63">
        <v>23.04</v>
      </c>
      <c r="G464" s="63"/>
      <c r="H464" s="63"/>
      <c r="I464" s="63"/>
      <c r="J464" s="117"/>
      <c r="K464" s="63"/>
      <c r="L464" s="63"/>
      <c r="M464" s="63"/>
      <c r="N464" s="63"/>
      <c r="O464" s="72">
        <f t="shared" si="100"/>
        <v>0</v>
      </c>
      <c r="P464" s="64">
        <f t="shared" si="104"/>
        <v>0</v>
      </c>
    </row>
    <row r="465" spans="1:16" s="65" customFormat="1" ht="19.5" customHeight="1">
      <c r="A465" s="198"/>
      <c r="B465" s="201"/>
      <c r="C465" s="66"/>
      <c r="D465" s="67" t="s">
        <v>16</v>
      </c>
      <c r="E465" s="109"/>
      <c r="F465" s="67"/>
      <c r="G465" s="67"/>
      <c r="H465" s="67"/>
      <c r="I465" s="67"/>
      <c r="J465" s="118"/>
      <c r="K465" s="67"/>
      <c r="L465" s="67"/>
      <c r="M465" s="67"/>
      <c r="N465" s="67"/>
      <c r="O465" s="72">
        <f t="shared" si="100"/>
        <v>0</v>
      </c>
      <c r="P465" s="64">
        <f t="shared" si="104"/>
        <v>0</v>
      </c>
    </row>
    <row r="466" spans="1:16" s="65" customFormat="1" ht="19.5" customHeight="1">
      <c r="A466" s="198"/>
      <c r="B466" s="201"/>
      <c r="C466" s="66"/>
      <c r="D466" s="67" t="s">
        <v>17</v>
      </c>
      <c r="E466" s="109"/>
      <c r="F466" s="67"/>
      <c r="G466" s="67"/>
      <c r="H466" s="67"/>
      <c r="I466" s="67"/>
      <c r="J466" s="118"/>
      <c r="K466" s="67"/>
      <c r="L466" s="67"/>
      <c r="M466" s="67"/>
      <c r="N466" s="67"/>
      <c r="O466" s="72">
        <f t="shared" si="100"/>
        <v>0</v>
      </c>
      <c r="P466" s="64">
        <f t="shared" si="104"/>
        <v>0</v>
      </c>
    </row>
    <row r="467" spans="1:16" s="65" customFormat="1" ht="19.5" customHeight="1">
      <c r="A467" s="198"/>
      <c r="B467" s="201"/>
      <c r="C467" s="66"/>
      <c r="D467" s="67" t="s">
        <v>18</v>
      </c>
      <c r="E467" s="109"/>
      <c r="F467" s="67"/>
      <c r="G467" s="67"/>
      <c r="H467" s="67"/>
      <c r="I467" s="67"/>
      <c r="J467" s="118"/>
      <c r="K467" s="67"/>
      <c r="L467" s="67"/>
      <c r="M467" s="67"/>
      <c r="N467" s="67"/>
      <c r="O467" s="72">
        <f t="shared" si="100"/>
        <v>0</v>
      </c>
      <c r="P467" s="64">
        <f t="shared" si="104"/>
        <v>0</v>
      </c>
    </row>
    <row r="468" spans="1:16" s="65" customFormat="1" ht="19.5" customHeight="1" thickBot="1">
      <c r="A468" s="198"/>
      <c r="B468" s="202"/>
      <c r="C468" s="68"/>
      <c r="D468" s="69" t="s">
        <v>19</v>
      </c>
      <c r="E468" s="110">
        <v>29.4</v>
      </c>
      <c r="F468" s="80">
        <v>29.4</v>
      </c>
      <c r="G468" s="80"/>
      <c r="H468" s="72"/>
      <c r="I468" s="72"/>
      <c r="J468" s="119"/>
      <c r="K468" s="69"/>
      <c r="L468" s="69"/>
      <c r="M468" s="69"/>
      <c r="N468" s="69"/>
      <c r="O468" s="72">
        <f t="shared" si="100"/>
        <v>0</v>
      </c>
      <c r="P468" s="64">
        <f t="shared" si="104"/>
        <v>0</v>
      </c>
    </row>
    <row r="469" spans="1:16" s="65" customFormat="1" ht="19.5" customHeight="1" thickBot="1">
      <c r="A469" s="223"/>
      <c r="B469" s="219" t="s">
        <v>20</v>
      </c>
      <c r="C469" s="220"/>
      <c r="D469" s="220"/>
      <c r="E469" s="111">
        <f>SUM(E464:E468)</f>
        <v>52.44</v>
      </c>
      <c r="F469" s="70">
        <f>SUM(F464:F468)</f>
        <v>52.44</v>
      </c>
      <c r="G469" s="70">
        <f>SUM(G464:G468)</f>
        <v>0</v>
      </c>
      <c r="H469" s="70">
        <f t="shared" ref="H469:P469" si="106">SUM(H464:H468)</f>
        <v>0</v>
      </c>
      <c r="I469" s="70">
        <f t="shared" si="106"/>
        <v>0</v>
      </c>
      <c r="J469" s="120">
        <f t="shared" si="106"/>
        <v>0</v>
      </c>
      <c r="K469" s="70">
        <f t="shared" si="106"/>
        <v>0</v>
      </c>
      <c r="L469" s="70">
        <f t="shared" si="106"/>
        <v>0</v>
      </c>
      <c r="M469" s="70">
        <f t="shared" si="106"/>
        <v>0</v>
      </c>
      <c r="N469" s="70">
        <f t="shared" si="106"/>
        <v>0</v>
      </c>
      <c r="O469" s="70">
        <f t="shared" si="106"/>
        <v>0</v>
      </c>
      <c r="P469" s="70">
        <f t="shared" si="106"/>
        <v>0</v>
      </c>
    </row>
    <row r="470" spans="1:16" s="65" customFormat="1" ht="19.5" customHeight="1">
      <c r="A470" s="197">
        <v>78</v>
      </c>
      <c r="B470" s="200" t="s">
        <v>126</v>
      </c>
      <c r="C470" s="62">
        <f>E475+J475</f>
        <v>164.45999999999998</v>
      </c>
      <c r="D470" s="63" t="s">
        <v>15</v>
      </c>
      <c r="E470" s="108">
        <v>15.16</v>
      </c>
      <c r="F470" s="63">
        <v>4.96</v>
      </c>
      <c r="G470" s="63">
        <f>E470-F470</f>
        <v>10.199999999999999</v>
      </c>
      <c r="H470" s="63">
        <v>768.03</v>
      </c>
      <c r="I470" s="63">
        <v>368.03</v>
      </c>
      <c r="J470" s="117"/>
      <c r="K470" s="63"/>
      <c r="L470" s="63"/>
      <c r="M470" s="63"/>
      <c r="N470" s="63"/>
      <c r="O470" s="72">
        <f>G470+L470</f>
        <v>10.199999999999999</v>
      </c>
      <c r="P470" s="64">
        <f t="shared" si="104"/>
        <v>368.03</v>
      </c>
    </row>
    <row r="471" spans="1:16" s="65" customFormat="1" ht="19.5" customHeight="1">
      <c r="A471" s="198"/>
      <c r="B471" s="201"/>
      <c r="C471" s="66"/>
      <c r="D471" s="67" t="s">
        <v>16</v>
      </c>
      <c r="E471" s="109"/>
      <c r="F471" s="67"/>
      <c r="G471" s="67"/>
      <c r="H471" s="67"/>
      <c r="I471" s="67"/>
      <c r="J471" s="118"/>
      <c r="K471" s="67"/>
      <c r="L471" s="67"/>
      <c r="M471" s="67"/>
      <c r="N471" s="67"/>
      <c r="O471" s="72">
        <f t="shared" ref="O471:O474" si="107">G471+L471</f>
        <v>0</v>
      </c>
      <c r="P471" s="64">
        <f t="shared" si="104"/>
        <v>0</v>
      </c>
    </row>
    <row r="472" spans="1:16" s="65" customFormat="1" ht="19.5" customHeight="1">
      <c r="A472" s="198"/>
      <c r="B472" s="201"/>
      <c r="C472" s="66"/>
      <c r="D472" s="67" t="s">
        <v>17</v>
      </c>
      <c r="E472" s="109"/>
      <c r="F472" s="67"/>
      <c r="G472" s="67"/>
      <c r="H472" s="67"/>
      <c r="I472" s="67"/>
      <c r="J472" s="118"/>
      <c r="K472" s="67"/>
      <c r="L472" s="67"/>
      <c r="M472" s="67"/>
      <c r="N472" s="67"/>
      <c r="O472" s="72">
        <f t="shared" si="107"/>
        <v>0</v>
      </c>
      <c r="P472" s="64">
        <f t="shared" si="104"/>
        <v>0</v>
      </c>
    </row>
    <row r="473" spans="1:16" s="65" customFormat="1" ht="19.5" customHeight="1">
      <c r="A473" s="198"/>
      <c r="B473" s="201"/>
      <c r="C473" s="66"/>
      <c r="D473" s="67" t="s">
        <v>18</v>
      </c>
      <c r="E473" s="109">
        <v>24.5</v>
      </c>
      <c r="F473" s="67">
        <v>24.5</v>
      </c>
      <c r="G473" s="67"/>
      <c r="H473" s="67"/>
      <c r="I473" s="67"/>
      <c r="J473" s="118"/>
      <c r="K473" s="67"/>
      <c r="L473" s="67"/>
      <c r="M473" s="67"/>
      <c r="N473" s="67"/>
      <c r="O473" s="72">
        <f t="shared" si="107"/>
        <v>0</v>
      </c>
      <c r="P473" s="64">
        <f t="shared" si="104"/>
        <v>0</v>
      </c>
    </row>
    <row r="474" spans="1:16" s="65" customFormat="1" ht="19.5" customHeight="1" thickBot="1">
      <c r="A474" s="198"/>
      <c r="B474" s="202"/>
      <c r="C474" s="68"/>
      <c r="D474" s="69" t="s">
        <v>19</v>
      </c>
      <c r="E474" s="110">
        <v>124.8</v>
      </c>
      <c r="F474" s="80">
        <v>110.9</v>
      </c>
      <c r="G474" s="91">
        <f>E474-F474</f>
        <v>13.899999999999991</v>
      </c>
      <c r="H474" s="92">
        <v>31.9</v>
      </c>
      <c r="I474" s="92">
        <v>31.9</v>
      </c>
      <c r="J474" s="119"/>
      <c r="K474" s="69"/>
      <c r="L474" s="69"/>
      <c r="M474" s="69"/>
      <c r="N474" s="69"/>
      <c r="O474" s="72">
        <f t="shared" si="107"/>
        <v>13.899999999999991</v>
      </c>
      <c r="P474" s="64">
        <f t="shared" si="104"/>
        <v>31.9</v>
      </c>
    </row>
    <row r="475" spans="1:16" s="65" customFormat="1" ht="19.5" customHeight="1" thickBot="1">
      <c r="A475" s="223"/>
      <c r="B475" s="219" t="s">
        <v>20</v>
      </c>
      <c r="C475" s="220"/>
      <c r="D475" s="220"/>
      <c r="E475" s="111">
        <f>SUM(E470:E474)</f>
        <v>164.45999999999998</v>
      </c>
      <c r="F475" s="70">
        <f>SUM(F470:F474)</f>
        <v>140.36000000000001</v>
      </c>
      <c r="G475" s="70">
        <f>SUM(G470:G474)</f>
        <v>24.099999999999991</v>
      </c>
      <c r="H475" s="70">
        <f t="shared" ref="H475:P475" si="108">SUM(H470:H474)</f>
        <v>799.93</v>
      </c>
      <c r="I475" s="70">
        <f t="shared" si="108"/>
        <v>399.92999999999995</v>
      </c>
      <c r="J475" s="120">
        <f t="shared" si="108"/>
        <v>0</v>
      </c>
      <c r="K475" s="70">
        <f t="shared" si="108"/>
        <v>0</v>
      </c>
      <c r="L475" s="70">
        <f t="shared" si="108"/>
        <v>0</v>
      </c>
      <c r="M475" s="70">
        <f t="shared" si="108"/>
        <v>0</v>
      </c>
      <c r="N475" s="70">
        <f t="shared" si="108"/>
        <v>0</v>
      </c>
      <c r="O475" s="70">
        <f t="shared" si="108"/>
        <v>24.099999999999991</v>
      </c>
      <c r="P475" s="70">
        <f t="shared" si="108"/>
        <v>399.92999999999995</v>
      </c>
    </row>
    <row r="476" spans="1:16" s="65" customFormat="1" ht="19.5" customHeight="1">
      <c r="A476" s="197">
        <v>79</v>
      </c>
      <c r="B476" s="200" t="s">
        <v>127</v>
      </c>
      <c r="C476" s="62">
        <f>E481+J481</f>
        <v>50.309999999999995</v>
      </c>
      <c r="D476" s="63" t="s">
        <v>15</v>
      </c>
      <c r="E476" s="108">
        <v>2.4</v>
      </c>
      <c r="F476" s="63">
        <v>2.4</v>
      </c>
      <c r="G476" s="63"/>
      <c r="H476" s="63"/>
      <c r="I476" s="63"/>
      <c r="J476" s="117"/>
      <c r="K476" s="63"/>
      <c r="L476" s="63"/>
      <c r="M476" s="63"/>
      <c r="N476" s="63"/>
      <c r="O476" s="72">
        <f t="shared" si="100"/>
        <v>0</v>
      </c>
      <c r="P476" s="64">
        <f t="shared" si="104"/>
        <v>0</v>
      </c>
    </row>
    <row r="477" spans="1:16" s="65" customFormat="1" ht="19.5" customHeight="1">
      <c r="A477" s="198"/>
      <c r="B477" s="201"/>
      <c r="C477" s="66"/>
      <c r="D477" s="67" t="s">
        <v>16</v>
      </c>
      <c r="E477" s="109"/>
      <c r="F477" s="67"/>
      <c r="G477" s="67"/>
      <c r="H477" s="67"/>
      <c r="I477" s="67"/>
      <c r="J477" s="118"/>
      <c r="K477" s="67"/>
      <c r="L477" s="67"/>
      <c r="M477" s="67"/>
      <c r="N477" s="67"/>
      <c r="O477" s="72">
        <f t="shared" si="100"/>
        <v>0</v>
      </c>
      <c r="P477" s="64">
        <f t="shared" si="104"/>
        <v>0</v>
      </c>
    </row>
    <row r="478" spans="1:16" s="65" customFormat="1" ht="19.5" customHeight="1">
      <c r="A478" s="198"/>
      <c r="B478" s="201"/>
      <c r="C478" s="66"/>
      <c r="D478" s="67" t="s">
        <v>17</v>
      </c>
      <c r="E478" s="109"/>
      <c r="F478" s="67"/>
      <c r="G478" s="67"/>
      <c r="H478" s="67"/>
      <c r="I478" s="67"/>
      <c r="J478" s="118"/>
      <c r="K478" s="67"/>
      <c r="L478" s="67"/>
      <c r="M478" s="67"/>
      <c r="N478" s="67"/>
      <c r="O478" s="72">
        <f t="shared" si="100"/>
        <v>0</v>
      </c>
      <c r="P478" s="64">
        <f t="shared" si="104"/>
        <v>0</v>
      </c>
    </row>
    <row r="479" spans="1:16" s="65" customFormat="1" ht="19.5" customHeight="1">
      <c r="A479" s="198"/>
      <c r="B479" s="201"/>
      <c r="C479" s="66"/>
      <c r="D479" s="67" t="s">
        <v>18</v>
      </c>
      <c r="E479" s="109"/>
      <c r="F479" s="67"/>
      <c r="G479" s="67"/>
      <c r="H479" s="67"/>
      <c r="I479" s="67"/>
      <c r="J479" s="118"/>
      <c r="K479" s="67"/>
      <c r="L479" s="67"/>
      <c r="M479" s="67"/>
      <c r="N479" s="67"/>
      <c r="O479" s="72">
        <f t="shared" si="100"/>
        <v>0</v>
      </c>
      <c r="P479" s="64">
        <f t="shared" si="104"/>
        <v>0</v>
      </c>
    </row>
    <row r="480" spans="1:16" s="65" customFormat="1" ht="19.5" customHeight="1" thickBot="1">
      <c r="A480" s="198"/>
      <c r="B480" s="202"/>
      <c r="C480" s="68"/>
      <c r="D480" s="69" t="s">
        <v>19</v>
      </c>
      <c r="E480" s="110">
        <v>47.91</v>
      </c>
      <c r="F480" s="80">
        <v>47.91</v>
      </c>
      <c r="G480" s="80"/>
      <c r="H480" s="72"/>
      <c r="I480" s="72"/>
      <c r="J480" s="119"/>
      <c r="K480" s="69"/>
      <c r="L480" s="69"/>
      <c r="M480" s="69"/>
      <c r="N480" s="69"/>
      <c r="O480" s="72">
        <f t="shared" si="100"/>
        <v>0</v>
      </c>
      <c r="P480" s="64">
        <f t="shared" si="104"/>
        <v>0</v>
      </c>
    </row>
    <row r="481" spans="1:16" s="65" customFormat="1" ht="19.5" customHeight="1" thickBot="1">
      <c r="A481" s="223"/>
      <c r="B481" s="219" t="s">
        <v>20</v>
      </c>
      <c r="C481" s="220"/>
      <c r="D481" s="220"/>
      <c r="E481" s="111">
        <f>SUM(E476:E480)</f>
        <v>50.309999999999995</v>
      </c>
      <c r="F481" s="70">
        <f>SUM(F476:F480)</f>
        <v>50.309999999999995</v>
      </c>
      <c r="G481" s="70">
        <f>SUM(G476:G480)</f>
        <v>0</v>
      </c>
      <c r="H481" s="70">
        <f t="shared" ref="H481:P481" si="109">SUM(H476:H480)</f>
        <v>0</v>
      </c>
      <c r="I481" s="70">
        <f t="shared" si="109"/>
        <v>0</v>
      </c>
      <c r="J481" s="120">
        <f t="shared" si="109"/>
        <v>0</v>
      </c>
      <c r="K481" s="70">
        <f t="shared" si="109"/>
        <v>0</v>
      </c>
      <c r="L481" s="70">
        <f t="shared" si="109"/>
        <v>0</v>
      </c>
      <c r="M481" s="70">
        <f t="shared" si="109"/>
        <v>0</v>
      </c>
      <c r="N481" s="70">
        <f t="shared" si="109"/>
        <v>0</v>
      </c>
      <c r="O481" s="70">
        <f t="shared" si="109"/>
        <v>0</v>
      </c>
      <c r="P481" s="70">
        <f t="shared" si="109"/>
        <v>0</v>
      </c>
    </row>
    <row r="482" spans="1:16" s="65" customFormat="1" ht="19.5" customHeight="1">
      <c r="A482" s="199">
        <v>80</v>
      </c>
      <c r="B482" s="221" t="s">
        <v>128</v>
      </c>
      <c r="C482" s="62">
        <f>E487+J487</f>
        <v>275.76</v>
      </c>
      <c r="D482" s="63" t="s">
        <v>15</v>
      </c>
      <c r="E482" s="108">
        <v>22.43</v>
      </c>
      <c r="F482" s="63">
        <v>14.23</v>
      </c>
      <c r="G482" s="63">
        <v>8.1999999999999993</v>
      </c>
      <c r="H482" s="63">
        <v>80</v>
      </c>
      <c r="I482" s="63">
        <v>80</v>
      </c>
      <c r="J482" s="117"/>
      <c r="K482" s="63"/>
      <c r="L482" s="63"/>
      <c r="M482" s="63"/>
      <c r="N482" s="63"/>
      <c r="O482" s="72">
        <f t="shared" si="100"/>
        <v>8.1999999999999993</v>
      </c>
      <c r="P482" s="64">
        <f t="shared" si="104"/>
        <v>80</v>
      </c>
    </row>
    <row r="483" spans="1:16" s="65" customFormat="1" ht="19.5" customHeight="1">
      <c r="A483" s="212"/>
      <c r="B483" s="214"/>
      <c r="C483" s="66"/>
      <c r="D483" s="67" t="s">
        <v>16</v>
      </c>
      <c r="E483" s="109"/>
      <c r="F483" s="67"/>
      <c r="G483" s="67"/>
      <c r="H483" s="67"/>
      <c r="I483" s="67"/>
      <c r="J483" s="118"/>
      <c r="K483" s="67"/>
      <c r="L483" s="67"/>
      <c r="M483" s="67"/>
      <c r="N483" s="67"/>
      <c r="O483" s="72">
        <f t="shared" si="100"/>
        <v>0</v>
      </c>
      <c r="P483" s="64">
        <f t="shared" si="104"/>
        <v>0</v>
      </c>
    </row>
    <row r="484" spans="1:16" s="65" customFormat="1" ht="19.5" customHeight="1">
      <c r="A484" s="212"/>
      <c r="B484" s="214"/>
      <c r="C484" s="66"/>
      <c r="D484" s="67" t="s">
        <v>17</v>
      </c>
      <c r="E484" s="109"/>
      <c r="F484" s="67"/>
      <c r="G484" s="67"/>
      <c r="H484" s="67"/>
      <c r="I484" s="67"/>
      <c r="J484" s="118">
        <v>126.03</v>
      </c>
      <c r="K484" s="67">
        <v>126.03</v>
      </c>
      <c r="L484" s="67"/>
      <c r="M484" s="67"/>
      <c r="N484" s="67"/>
      <c r="O484" s="72">
        <f t="shared" si="100"/>
        <v>0</v>
      </c>
      <c r="P484" s="64">
        <f t="shared" si="104"/>
        <v>0</v>
      </c>
    </row>
    <row r="485" spans="1:16" s="65" customFormat="1" ht="19.5" customHeight="1">
      <c r="A485" s="212"/>
      <c r="B485" s="214"/>
      <c r="C485" s="66"/>
      <c r="D485" s="67" t="s">
        <v>18</v>
      </c>
      <c r="E485" s="109">
        <v>122.5</v>
      </c>
      <c r="F485" s="67">
        <v>122.5</v>
      </c>
      <c r="G485" s="67"/>
      <c r="H485" s="67"/>
      <c r="I485" s="67"/>
      <c r="J485" s="118"/>
      <c r="K485" s="67"/>
      <c r="L485" s="67"/>
      <c r="M485" s="67"/>
      <c r="N485" s="67"/>
      <c r="O485" s="72">
        <f t="shared" si="100"/>
        <v>0</v>
      </c>
      <c r="P485" s="64">
        <f t="shared" si="104"/>
        <v>0</v>
      </c>
    </row>
    <row r="486" spans="1:16" s="65" customFormat="1" ht="19.5" customHeight="1" thickBot="1">
      <c r="A486" s="212"/>
      <c r="B486" s="215"/>
      <c r="C486" s="68"/>
      <c r="D486" s="69" t="s">
        <v>19</v>
      </c>
      <c r="E486" s="110">
        <v>4.8</v>
      </c>
      <c r="F486" s="80">
        <v>3</v>
      </c>
      <c r="G486" s="91">
        <v>1.8</v>
      </c>
      <c r="H486" s="92">
        <v>4.1399999999999997</v>
      </c>
      <c r="I486" s="92"/>
      <c r="J486" s="119"/>
      <c r="K486" s="69"/>
      <c r="L486" s="69"/>
      <c r="M486" s="69"/>
      <c r="N486" s="69"/>
      <c r="O486" s="72">
        <f t="shared" si="100"/>
        <v>1.8</v>
      </c>
      <c r="P486" s="64">
        <f t="shared" si="104"/>
        <v>0</v>
      </c>
    </row>
    <row r="487" spans="1:16" s="65" customFormat="1" ht="19.5" customHeight="1" thickBot="1">
      <c r="A487" s="213"/>
      <c r="B487" s="216" t="s">
        <v>20</v>
      </c>
      <c r="C487" s="217"/>
      <c r="D487" s="218"/>
      <c r="E487" s="111">
        <f t="shared" ref="E487:P487" si="110">SUM(E482:E486)</f>
        <v>149.73000000000002</v>
      </c>
      <c r="F487" s="70">
        <f t="shared" si="110"/>
        <v>139.72999999999999</v>
      </c>
      <c r="G487" s="70">
        <f t="shared" si="110"/>
        <v>10</v>
      </c>
      <c r="H487" s="70">
        <f t="shared" si="110"/>
        <v>84.14</v>
      </c>
      <c r="I487" s="70">
        <f t="shared" si="110"/>
        <v>80</v>
      </c>
      <c r="J487" s="120">
        <f t="shared" si="110"/>
        <v>126.03</v>
      </c>
      <c r="K487" s="70">
        <f t="shared" si="110"/>
        <v>126.03</v>
      </c>
      <c r="L487" s="70">
        <f t="shared" si="110"/>
        <v>0</v>
      </c>
      <c r="M487" s="70">
        <f t="shared" si="110"/>
        <v>0</v>
      </c>
      <c r="N487" s="70">
        <f t="shared" si="110"/>
        <v>0</v>
      </c>
      <c r="O487" s="70">
        <f t="shared" si="110"/>
        <v>10</v>
      </c>
      <c r="P487" s="70">
        <f t="shared" si="110"/>
        <v>80</v>
      </c>
    </row>
    <row r="488" spans="1:16" s="65" customFormat="1" ht="19.5" customHeight="1">
      <c r="A488" s="199">
        <v>81</v>
      </c>
      <c r="B488" s="221" t="s">
        <v>129</v>
      </c>
      <c r="C488" s="62">
        <f>E493+J493</f>
        <v>63.24</v>
      </c>
      <c r="D488" s="63" t="s">
        <v>15</v>
      </c>
      <c r="E488" s="108">
        <v>0.21</v>
      </c>
      <c r="F488" s="63">
        <v>0.21</v>
      </c>
      <c r="G488" s="63"/>
      <c r="H488" s="63"/>
      <c r="I488" s="63"/>
      <c r="J488" s="117"/>
      <c r="K488" s="63"/>
      <c r="L488" s="63"/>
      <c r="M488" s="63"/>
      <c r="N488" s="63"/>
      <c r="O488" s="72">
        <f>G488</f>
        <v>0</v>
      </c>
      <c r="P488" s="64">
        <f t="shared" si="104"/>
        <v>0</v>
      </c>
    </row>
    <row r="489" spans="1:16" s="65" customFormat="1" ht="19.5" customHeight="1">
      <c r="A489" s="212"/>
      <c r="B489" s="214"/>
      <c r="C489" s="66"/>
      <c r="D489" s="67" t="s">
        <v>16</v>
      </c>
      <c r="E489" s="109"/>
      <c r="F489" s="67"/>
      <c r="G489" s="67"/>
      <c r="H489" s="67"/>
      <c r="I489" s="67"/>
      <c r="J489" s="118"/>
      <c r="K489" s="67"/>
      <c r="L489" s="67"/>
      <c r="M489" s="67"/>
      <c r="N489" s="67"/>
      <c r="O489" s="72">
        <f t="shared" ref="O489:O492" si="111">G489</f>
        <v>0</v>
      </c>
      <c r="P489" s="64">
        <f t="shared" si="104"/>
        <v>0</v>
      </c>
    </row>
    <row r="490" spans="1:16" s="65" customFormat="1" ht="19.5" customHeight="1">
      <c r="A490" s="212"/>
      <c r="B490" s="214"/>
      <c r="C490" s="66"/>
      <c r="D490" s="67" t="s">
        <v>17</v>
      </c>
      <c r="E490" s="109"/>
      <c r="F490" s="67"/>
      <c r="G490" s="67"/>
      <c r="H490" s="67"/>
      <c r="I490" s="67"/>
      <c r="J490" s="118"/>
      <c r="K490" s="67"/>
      <c r="L490" s="67"/>
      <c r="M490" s="67"/>
      <c r="N490" s="67"/>
      <c r="O490" s="72">
        <f t="shared" si="111"/>
        <v>0</v>
      </c>
      <c r="P490" s="64">
        <f t="shared" si="104"/>
        <v>0</v>
      </c>
    </row>
    <row r="491" spans="1:16" s="65" customFormat="1" ht="19.5" customHeight="1">
      <c r="A491" s="212"/>
      <c r="B491" s="214"/>
      <c r="C491" s="66"/>
      <c r="D491" s="67" t="s">
        <v>18</v>
      </c>
      <c r="E491" s="109"/>
      <c r="F491" s="67"/>
      <c r="G491" s="67"/>
      <c r="H491" s="67"/>
      <c r="I491" s="67"/>
      <c r="J491" s="118"/>
      <c r="K491" s="67"/>
      <c r="L491" s="67"/>
      <c r="M491" s="67"/>
      <c r="N491" s="67"/>
      <c r="O491" s="72">
        <f t="shared" si="111"/>
        <v>0</v>
      </c>
      <c r="P491" s="64">
        <f t="shared" si="104"/>
        <v>0</v>
      </c>
    </row>
    <row r="492" spans="1:16" s="65" customFormat="1" ht="19.5" customHeight="1" thickBot="1">
      <c r="A492" s="212"/>
      <c r="B492" s="215"/>
      <c r="C492" s="68"/>
      <c r="D492" s="69" t="s">
        <v>19</v>
      </c>
      <c r="E492" s="110">
        <v>63.03</v>
      </c>
      <c r="F492" s="80">
        <v>63.03</v>
      </c>
      <c r="G492" s="80"/>
      <c r="H492" s="72"/>
      <c r="I492" s="72"/>
      <c r="J492" s="119"/>
      <c r="K492" s="69"/>
      <c r="L492" s="69"/>
      <c r="M492" s="69"/>
      <c r="N492" s="69"/>
      <c r="O492" s="72">
        <f t="shared" si="111"/>
        <v>0</v>
      </c>
      <c r="P492" s="64">
        <f t="shared" si="104"/>
        <v>0</v>
      </c>
    </row>
    <row r="493" spans="1:16" s="65" customFormat="1" ht="19.5" customHeight="1" thickBot="1">
      <c r="A493" s="213"/>
      <c r="B493" s="216" t="s">
        <v>20</v>
      </c>
      <c r="C493" s="217"/>
      <c r="D493" s="218"/>
      <c r="E493" s="111">
        <f>SUM(E488:E492)</f>
        <v>63.24</v>
      </c>
      <c r="F493" s="70">
        <f>SUM(F488:F492)</f>
        <v>63.24</v>
      </c>
      <c r="G493" s="70">
        <f>SUM(G488:G492)</f>
        <v>0</v>
      </c>
      <c r="H493" s="70">
        <f t="shared" ref="H493:P493" si="112">SUM(H488:H492)</f>
        <v>0</v>
      </c>
      <c r="I493" s="70">
        <f t="shared" si="112"/>
        <v>0</v>
      </c>
      <c r="J493" s="120">
        <f t="shared" si="112"/>
        <v>0</v>
      </c>
      <c r="K493" s="70">
        <f t="shared" si="112"/>
        <v>0</v>
      </c>
      <c r="L493" s="70">
        <f t="shared" si="112"/>
        <v>0</v>
      </c>
      <c r="M493" s="70">
        <f t="shared" si="112"/>
        <v>0</v>
      </c>
      <c r="N493" s="70">
        <f t="shared" si="112"/>
        <v>0</v>
      </c>
      <c r="O493" s="70">
        <f t="shared" si="112"/>
        <v>0</v>
      </c>
      <c r="P493" s="70">
        <f t="shared" si="112"/>
        <v>0</v>
      </c>
    </row>
    <row r="494" spans="1:16" s="65" customFormat="1" ht="19.5" customHeight="1">
      <c r="A494" s="199">
        <v>82</v>
      </c>
      <c r="B494" s="221" t="s">
        <v>130</v>
      </c>
      <c r="C494" s="62">
        <f>E499+J499</f>
        <v>63.2</v>
      </c>
      <c r="D494" s="63" t="s">
        <v>15</v>
      </c>
      <c r="E494" s="108">
        <v>17.600000000000001</v>
      </c>
      <c r="F494" s="63"/>
      <c r="G494" s="63">
        <v>176</v>
      </c>
      <c r="H494" s="63">
        <v>176</v>
      </c>
      <c r="I494" s="63">
        <v>176</v>
      </c>
      <c r="J494" s="117"/>
      <c r="K494" s="63"/>
      <c r="L494" s="63"/>
      <c r="M494" s="63"/>
      <c r="N494" s="63"/>
      <c r="O494" s="72">
        <f>G494+L494</f>
        <v>176</v>
      </c>
      <c r="P494" s="64">
        <f t="shared" si="104"/>
        <v>176</v>
      </c>
    </row>
    <row r="495" spans="1:16" s="65" customFormat="1" ht="19.5" customHeight="1">
      <c r="A495" s="212"/>
      <c r="B495" s="214"/>
      <c r="C495" s="66"/>
      <c r="D495" s="67" t="s">
        <v>16</v>
      </c>
      <c r="E495" s="109"/>
      <c r="F495" s="67"/>
      <c r="G495" s="67"/>
      <c r="H495" s="67"/>
      <c r="I495" s="67"/>
      <c r="J495" s="118"/>
      <c r="K495" s="67"/>
      <c r="L495" s="67"/>
      <c r="M495" s="67"/>
      <c r="N495" s="67"/>
      <c r="O495" s="72">
        <f t="shared" ref="O495:O498" si="113">G495+L495</f>
        <v>0</v>
      </c>
      <c r="P495" s="64">
        <f t="shared" si="104"/>
        <v>0</v>
      </c>
    </row>
    <row r="496" spans="1:16" s="65" customFormat="1" ht="19.5" customHeight="1">
      <c r="A496" s="212"/>
      <c r="B496" s="214"/>
      <c r="C496" s="66"/>
      <c r="D496" s="67" t="s">
        <v>17</v>
      </c>
      <c r="E496" s="109"/>
      <c r="F496" s="67"/>
      <c r="G496" s="67"/>
      <c r="H496" s="67"/>
      <c r="I496" s="67"/>
      <c r="J496" s="118"/>
      <c r="K496" s="67"/>
      <c r="L496" s="67"/>
      <c r="M496" s="67"/>
      <c r="N496" s="67"/>
      <c r="O496" s="72">
        <f t="shared" si="113"/>
        <v>0</v>
      </c>
      <c r="P496" s="64">
        <f t="shared" si="104"/>
        <v>0</v>
      </c>
    </row>
    <row r="497" spans="1:16" s="65" customFormat="1" ht="19.5" customHeight="1">
      <c r="A497" s="212"/>
      <c r="B497" s="214"/>
      <c r="C497" s="66"/>
      <c r="D497" s="67" t="s">
        <v>18</v>
      </c>
      <c r="E497" s="109">
        <v>28.1</v>
      </c>
      <c r="F497" s="67">
        <v>19.600000000000001</v>
      </c>
      <c r="G497" s="67">
        <v>8.5</v>
      </c>
      <c r="H497" s="67">
        <v>80</v>
      </c>
      <c r="I497" s="67">
        <v>80</v>
      </c>
      <c r="J497" s="118"/>
      <c r="K497" s="67"/>
      <c r="L497" s="67"/>
      <c r="M497" s="67"/>
      <c r="N497" s="67"/>
      <c r="O497" s="72">
        <f t="shared" si="113"/>
        <v>8.5</v>
      </c>
      <c r="P497" s="64">
        <f t="shared" si="104"/>
        <v>80</v>
      </c>
    </row>
    <row r="498" spans="1:16" s="65" customFormat="1" ht="19.5" customHeight="1" thickBot="1">
      <c r="A498" s="212"/>
      <c r="B498" s="215"/>
      <c r="C498" s="68"/>
      <c r="D498" s="69" t="s">
        <v>19</v>
      </c>
      <c r="E498" s="110">
        <v>17.5</v>
      </c>
      <c r="F498" s="80">
        <v>17.5</v>
      </c>
      <c r="G498" s="80"/>
      <c r="H498" s="72"/>
      <c r="I498" s="72"/>
      <c r="J498" s="119"/>
      <c r="K498" s="69"/>
      <c r="L498" s="69"/>
      <c r="M498" s="69"/>
      <c r="N498" s="69"/>
      <c r="O498" s="72">
        <f t="shared" si="113"/>
        <v>0</v>
      </c>
      <c r="P498" s="64">
        <f t="shared" si="104"/>
        <v>0</v>
      </c>
    </row>
    <row r="499" spans="1:16" s="65" customFormat="1" ht="19.5" customHeight="1" thickBot="1">
      <c r="A499" s="212"/>
      <c r="B499" s="216" t="s">
        <v>20</v>
      </c>
      <c r="C499" s="217"/>
      <c r="D499" s="222"/>
      <c r="E499" s="115">
        <f>SUM(E494:E498)</f>
        <v>63.2</v>
      </c>
      <c r="F499" s="89">
        <f t="shared" ref="F499:P499" si="114">SUM(F494:F498)</f>
        <v>37.1</v>
      </c>
      <c r="G499" s="89">
        <f t="shared" si="114"/>
        <v>184.5</v>
      </c>
      <c r="H499" s="89">
        <f t="shared" si="114"/>
        <v>256</v>
      </c>
      <c r="I499" s="89">
        <f t="shared" si="114"/>
        <v>256</v>
      </c>
      <c r="J499" s="127">
        <f t="shared" si="114"/>
        <v>0</v>
      </c>
      <c r="K499" s="89">
        <f t="shared" si="114"/>
        <v>0</v>
      </c>
      <c r="L499" s="89">
        <f t="shared" si="114"/>
        <v>0</v>
      </c>
      <c r="M499" s="89">
        <f t="shared" si="114"/>
        <v>0</v>
      </c>
      <c r="N499" s="89">
        <f t="shared" si="114"/>
        <v>0</v>
      </c>
      <c r="O499" s="89">
        <f t="shared" si="114"/>
        <v>184.5</v>
      </c>
      <c r="P499" s="90">
        <f t="shared" si="114"/>
        <v>256</v>
      </c>
    </row>
    <row r="500" spans="1:16" s="65" customFormat="1" ht="19.5" customHeight="1">
      <c r="A500" s="212">
        <v>83</v>
      </c>
      <c r="B500" s="214" t="s">
        <v>54</v>
      </c>
      <c r="C500" s="66">
        <f>E505+J505</f>
        <v>469.1</v>
      </c>
      <c r="D500" s="63" t="s">
        <v>15</v>
      </c>
      <c r="E500" s="108">
        <v>7.9</v>
      </c>
      <c r="F500" s="63">
        <f>E500-G500</f>
        <v>6.0000000000000497E-2</v>
      </c>
      <c r="G500" s="63">
        <v>7.84</v>
      </c>
      <c r="H500" s="63">
        <v>550</v>
      </c>
      <c r="I500" s="63">
        <v>417</v>
      </c>
      <c r="J500" s="117"/>
      <c r="K500" s="63"/>
      <c r="L500" s="63"/>
      <c r="M500" s="63"/>
      <c r="N500" s="63"/>
      <c r="O500" s="64">
        <f>G500+L500</f>
        <v>7.84</v>
      </c>
      <c r="P500" s="64">
        <f>I500+N500</f>
        <v>417</v>
      </c>
    </row>
    <row r="501" spans="1:16" s="65" customFormat="1" ht="19.5" customHeight="1">
      <c r="A501" s="212"/>
      <c r="B501" s="214"/>
      <c r="C501" s="66"/>
      <c r="D501" s="67" t="s">
        <v>16</v>
      </c>
      <c r="E501" s="109"/>
      <c r="F501" s="67"/>
      <c r="G501" s="67"/>
      <c r="H501" s="67"/>
      <c r="I501" s="67"/>
      <c r="J501" s="118"/>
      <c r="K501" s="67"/>
      <c r="L501" s="67"/>
      <c r="M501" s="67"/>
      <c r="N501" s="67"/>
      <c r="O501" s="64">
        <f t="shared" ref="O501:O504" si="115">G501+L501</f>
        <v>0</v>
      </c>
      <c r="P501" s="64">
        <f t="shared" ref="P501:P504" si="116">I501+N501</f>
        <v>0</v>
      </c>
    </row>
    <row r="502" spans="1:16" s="65" customFormat="1" ht="19.5" customHeight="1">
      <c r="A502" s="212"/>
      <c r="B502" s="214"/>
      <c r="C502" s="66"/>
      <c r="D502" s="67" t="s">
        <v>17</v>
      </c>
      <c r="E502" s="109"/>
      <c r="F502" s="67"/>
      <c r="G502" s="67"/>
      <c r="H502" s="67"/>
      <c r="I502" s="67"/>
      <c r="J502" s="118"/>
      <c r="K502" s="67"/>
      <c r="L502" s="67"/>
      <c r="M502" s="67"/>
      <c r="N502" s="67"/>
      <c r="O502" s="64">
        <f t="shared" si="115"/>
        <v>0</v>
      </c>
      <c r="P502" s="64">
        <f t="shared" si="116"/>
        <v>0</v>
      </c>
    </row>
    <row r="503" spans="1:16" s="65" customFormat="1" ht="19.5" customHeight="1">
      <c r="A503" s="212"/>
      <c r="B503" s="214"/>
      <c r="C503" s="66"/>
      <c r="D503" s="67" t="s">
        <v>18</v>
      </c>
      <c r="E503" s="109"/>
      <c r="F503" s="67"/>
      <c r="G503" s="67"/>
      <c r="H503" s="67"/>
      <c r="I503" s="67"/>
      <c r="J503" s="118">
        <v>14.6</v>
      </c>
      <c r="K503" s="67">
        <v>14.6</v>
      </c>
      <c r="L503" s="67"/>
      <c r="M503" s="67"/>
      <c r="N503" s="67"/>
      <c r="O503" s="64">
        <f t="shared" si="115"/>
        <v>0</v>
      </c>
      <c r="P503" s="64">
        <f t="shared" si="116"/>
        <v>0</v>
      </c>
    </row>
    <row r="504" spans="1:16" s="65" customFormat="1" ht="19.5" customHeight="1" thickBot="1">
      <c r="A504" s="212"/>
      <c r="B504" s="215"/>
      <c r="C504" s="68"/>
      <c r="D504" s="69" t="s">
        <v>19</v>
      </c>
      <c r="E504" s="110">
        <v>446.6</v>
      </c>
      <c r="F504" s="80">
        <f>E504-G504</f>
        <v>325.76</v>
      </c>
      <c r="G504" s="91">
        <v>120.84</v>
      </c>
      <c r="H504" s="92">
        <v>277.93</v>
      </c>
      <c r="I504" s="92"/>
      <c r="J504" s="119"/>
      <c r="K504" s="69"/>
      <c r="L504" s="69"/>
      <c r="M504" s="69"/>
      <c r="N504" s="69"/>
      <c r="O504" s="64">
        <f t="shared" si="115"/>
        <v>120.84</v>
      </c>
      <c r="P504" s="64">
        <f t="shared" si="116"/>
        <v>0</v>
      </c>
    </row>
    <row r="505" spans="1:16" s="65" customFormat="1" ht="19.5" customHeight="1" thickBot="1">
      <c r="A505" s="213"/>
      <c r="B505" s="216" t="s">
        <v>20</v>
      </c>
      <c r="C505" s="217"/>
      <c r="D505" s="218"/>
      <c r="E505" s="111">
        <f t="shared" ref="E505:P505" si="117">SUM(E500:E504)</f>
        <v>454.5</v>
      </c>
      <c r="F505" s="70">
        <f t="shared" si="117"/>
        <v>325.82</v>
      </c>
      <c r="G505" s="70">
        <f t="shared" si="117"/>
        <v>128.68</v>
      </c>
      <c r="H505" s="70">
        <f t="shared" si="117"/>
        <v>827.93000000000006</v>
      </c>
      <c r="I505" s="70">
        <f t="shared" si="117"/>
        <v>417</v>
      </c>
      <c r="J505" s="120">
        <f t="shared" si="117"/>
        <v>14.6</v>
      </c>
      <c r="K505" s="70">
        <f t="shared" si="117"/>
        <v>14.6</v>
      </c>
      <c r="L505" s="70">
        <f t="shared" si="117"/>
        <v>0</v>
      </c>
      <c r="M505" s="70">
        <f t="shared" si="117"/>
        <v>0</v>
      </c>
      <c r="N505" s="70">
        <f t="shared" si="117"/>
        <v>0</v>
      </c>
      <c r="O505" s="70">
        <f t="shared" si="117"/>
        <v>128.68</v>
      </c>
      <c r="P505" s="70">
        <f t="shared" si="117"/>
        <v>417</v>
      </c>
    </row>
    <row r="506" spans="1:16" s="65" customFormat="1" ht="19.5" customHeight="1">
      <c r="A506" s="212">
        <v>84</v>
      </c>
      <c r="B506" s="214" t="s">
        <v>131</v>
      </c>
      <c r="C506" s="62">
        <f>E511+J511</f>
        <v>1404.12</v>
      </c>
      <c r="D506" s="63" t="s">
        <v>15</v>
      </c>
      <c r="E506" s="108">
        <v>538.17999999999995</v>
      </c>
      <c r="F506" s="63">
        <v>262.5</v>
      </c>
      <c r="G506" s="63">
        <v>275.60000000000002</v>
      </c>
      <c r="H506" s="63">
        <v>2700</v>
      </c>
      <c r="I506" s="63">
        <v>2700</v>
      </c>
      <c r="J506" s="117"/>
      <c r="K506" s="63"/>
      <c r="L506" s="63"/>
      <c r="M506" s="63"/>
      <c r="N506" s="63"/>
      <c r="O506" s="64">
        <f>G506+L506</f>
        <v>275.60000000000002</v>
      </c>
      <c r="P506" s="64">
        <f>I506+N506</f>
        <v>2700</v>
      </c>
    </row>
    <row r="507" spans="1:16" s="65" customFormat="1" ht="19.5" customHeight="1">
      <c r="A507" s="212"/>
      <c r="B507" s="214"/>
      <c r="C507" s="66"/>
      <c r="D507" s="67" t="s">
        <v>16</v>
      </c>
      <c r="E507" s="109">
        <v>89.64</v>
      </c>
      <c r="F507" s="67">
        <v>89.64</v>
      </c>
      <c r="G507" s="67"/>
      <c r="H507" s="67"/>
      <c r="I507" s="67"/>
      <c r="J507" s="118"/>
      <c r="K507" s="67"/>
      <c r="L507" s="67"/>
      <c r="M507" s="67"/>
      <c r="N507" s="67"/>
      <c r="O507" s="64">
        <f t="shared" ref="O507:O510" si="118">G507+L507</f>
        <v>0</v>
      </c>
      <c r="P507" s="64">
        <f t="shared" ref="P507:P510" si="119">I507+N507</f>
        <v>0</v>
      </c>
    </row>
    <row r="508" spans="1:16" s="65" customFormat="1" ht="19.5" customHeight="1">
      <c r="A508" s="212"/>
      <c r="B508" s="214"/>
      <c r="C508" s="66"/>
      <c r="D508" s="67" t="s">
        <v>17</v>
      </c>
      <c r="E508" s="109"/>
      <c r="F508" s="67"/>
      <c r="G508" s="67"/>
      <c r="H508" s="67"/>
      <c r="I508" s="67"/>
      <c r="J508" s="118"/>
      <c r="K508" s="67"/>
      <c r="L508" s="67"/>
      <c r="M508" s="67"/>
      <c r="N508" s="67"/>
      <c r="O508" s="64">
        <f t="shared" si="118"/>
        <v>0</v>
      </c>
      <c r="P508" s="64">
        <f t="shared" si="119"/>
        <v>0</v>
      </c>
    </row>
    <row r="509" spans="1:16" s="65" customFormat="1" ht="19.5" customHeight="1">
      <c r="A509" s="212"/>
      <c r="B509" s="214"/>
      <c r="C509" s="66"/>
      <c r="D509" s="67" t="s">
        <v>18</v>
      </c>
      <c r="E509" s="109">
        <v>596.70000000000005</v>
      </c>
      <c r="F509" s="67">
        <v>476.7</v>
      </c>
      <c r="G509" s="67">
        <v>120</v>
      </c>
      <c r="H509" s="67">
        <v>55</v>
      </c>
      <c r="I509" s="67">
        <v>55</v>
      </c>
      <c r="J509" s="118"/>
      <c r="K509" s="67"/>
      <c r="L509" s="67"/>
      <c r="M509" s="67"/>
      <c r="N509" s="67"/>
      <c r="O509" s="64">
        <f t="shared" si="118"/>
        <v>120</v>
      </c>
      <c r="P509" s="64">
        <f t="shared" si="119"/>
        <v>55</v>
      </c>
    </row>
    <row r="510" spans="1:16" s="65" customFormat="1" ht="19.5" customHeight="1" thickBot="1">
      <c r="A510" s="212"/>
      <c r="B510" s="215"/>
      <c r="C510" s="68"/>
      <c r="D510" s="69" t="s">
        <v>19</v>
      </c>
      <c r="E510" s="110">
        <v>179.6</v>
      </c>
      <c r="F510" s="80">
        <v>79.599999999999994</v>
      </c>
      <c r="G510" s="80">
        <v>100</v>
      </c>
      <c r="H510" s="72">
        <v>100</v>
      </c>
      <c r="I510" s="72">
        <v>100</v>
      </c>
      <c r="J510" s="119"/>
      <c r="K510" s="69"/>
      <c r="L510" s="69"/>
      <c r="M510" s="69"/>
      <c r="N510" s="69"/>
      <c r="O510" s="64">
        <f t="shared" si="118"/>
        <v>100</v>
      </c>
      <c r="P510" s="64">
        <f t="shared" si="119"/>
        <v>100</v>
      </c>
    </row>
    <row r="511" spans="1:16" s="65" customFormat="1" ht="19.5" customHeight="1" thickBot="1">
      <c r="A511" s="213"/>
      <c r="B511" s="216" t="s">
        <v>20</v>
      </c>
      <c r="C511" s="217"/>
      <c r="D511" s="218"/>
      <c r="E511" s="111">
        <f>SUM(E506:E510)</f>
        <v>1404.12</v>
      </c>
      <c r="F511" s="70">
        <f>SUM(F506:F510)</f>
        <v>908.43999999999994</v>
      </c>
      <c r="G511" s="70">
        <f>SUM(G506:G510)</f>
        <v>495.6</v>
      </c>
      <c r="H511" s="70">
        <f>SUM(H506:H510)</f>
        <v>2855</v>
      </c>
      <c r="I511" s="70">
        <f t="shared" ref="I511:P511" si="120">SUM(I506:I510)</f>
        <v>2855</v>
      </c>
      <c r="J511" s="120">
        <f t="shared" si="120"/>
        <v>0</v>
      </c>
      <c r="K511" s="70">
        <f t="shared" si="120"/>
        <v>0</v>
      </c>
      <c r="L511" s="70">
        <f t="shared" si="120"/>
        <v>0</v>
      </c>
      <c r="M511" s="70">
        <f t="shared" si="120"/>
        <v>0</v>
      </c>
      <c r="N511" s="70">
        <f t="shared" si="120"/>
        <v>0</v>
      </c>
      <c r="O511" s="70">
        <f t="shared" si="120"/>
        <v>495.6</v>
      </c>
      <c r="P511" s="70">
        <f t="shared" si="120"/>
        <v>2855</v>
      </c>
    </row>
    <row r="512" spans="1:16" s="65" customFormat="1" ht="19.5" customHeight="1">
      <c r="A512" s="212">
        <v>85</v>
      </c>
      <c r="B512" s="214" t="s">
        <v>132</v>
      </c>
      <c r="C512" s="62">
        <f>E517+J517</f>
        <v>136</v>
      </c>
      <c r="D512" s="63" t="s">
        <v>15</v>
      </c>
      <c r="E512" s="108">
        <v>30.9</v>
      </c>
      <c r="F512" s="63"/>
      <c r="G512" s="63">
        <v>30.9</v>
      </c>
      <c r="H512" s="63">
        <v>300</v>
      </c>
      <c r="I512" s="63">
        <v>300</v>
      </c>
      <c r="J512" s="117"/>
      <c r="K512" s="63"/>
      <c r="L512" s="63"/>
      <c r="M512" s="63"/>
      <c r="N512" s="63"/>
      <c r="O512" s="64">
        <f t="shared" ref="O512:O575" si="121">G512+L512</f>
        <v>30.9</v>
      </c>
      <c r="P512" s="64">
        <f>I512+N512</f>
        <v>300</v>
      </c>
    </row>
    <row r="513" spans="1:16" s="65" customFormat="1" ht="19.5" customHeight="1">
      <c r="A513" s="212"/>
      <c r="B513" s="214"/>
      <c r="C513" s="66"/>
      <c r="D513" s="67" t="s">
        <v>16</v>
      </c>
      <c r="E513" s="109"/>
      <c r="F513" s="67"/>
      <c r="G513" s="67"/>
      <c r="H513" s="67"/>
      <c r="I513" s="67"/>
      <c r="J513" s="118"/>
      <c r="K513" s="67"/>
      <c r="L513" s="67"/>
      <c r="M513" s="67"/>
      <c r="N513" s="67"/>
      <c r="O513" s="64">
        <f t="shared" si="121"/>
        <v>0</v>
      </c>
      <c r="P513" s="64">
        <f t="shared" ref="P513:P516" si="122">I513+N513</f>
        <v>0</v>
      </c>
    </row>
    <row r="514" spans="1:16" s="65" customFormat="1" ht="19.5" customHeight="1">
      <c r="A514" s="212"/>
      <c r="B514" s="214"/>
      <c r="C514" s="66"/>
      <c r="D514" s="67" t="s">
        <v>17</v>
      </c>
      <c r="E514" s="109"/>
      <c r="F514" s="67"/>
      <c r="G514" s="67"/>
      <c r="H514" s="67"/>
      <c r="I514" s="67"/>
      <c r="J514" s="118"/>
      <c r="K514" s="67"/>
      <c r="L514" s="67"/>
      <c r="M514" s="67"/>
      <c r="N514" s="67"/>
      <c r="O514" s="64">
        <f t="shared" si="121"/>
        <v>0</v>
      </c>
      <c r="P514" s="64">
        <f t="shared" si="122"/>
        <v>0</v>
      </c>
    </row>
    <row r="515" spans="1:16" s="65" customFormat="1" ht="19.5" customHeight="1">
      <c r="A515" s="212"/>
      <c r="B515" s="214"/>
      <c r="C515" s="66"/>
      <c r="D515" s="67" t="s">
        <v>18</v>
      </c>
      <c r="E515" s="109">
        <v>38.799999999999997</v>
      </c>
      <c r="F515" s="67">
        <v>38.799999999999997</v>
      </c>
      <c r="G515" s="67"/>
      <c r="H515" s="67"/>
      <c r="I515" s="67"/>
      <c r="J515" s="118"/>
      <c r="K515" s="67"/>
      <c r="L515" s="67"/>
      <c r="M515" s="67"/>
      <c r="N515" s="67"/>
      <c r="O515" s="64">
        <f t="shared" si="121"/>
        <v>0</v>
      </c>
      <c r="P515" s="64">
        <f t="shared" si="122"/>
        <v>0</v>
      </c>
    </row>
    <row r="516" spans="1:16" s="65" customFormat="1" ht="19.5" customHeight="1" thickBot="1">
      <c r="A516" s="212"/>
      <c r="B516" s="215"/>
      <c r="C516" s="68"/>
      <c r="D516" s="69" t="s">
        <v>19</v>
      </c>
      <c r="E516" s="110">
        <v>66.3</v>
      </c>
      <c r="F516" s="80">
        <v>66.3</v>
      </c>
      <c r="G516" s="80"/>
      <c r="H516" s="72"/>
      <c r="I516" s="72"/>
      <c r="J516" s="119"/>
      <c r="K516" s="69"/>
      <c r="L516" s="69"/>
      <c r="M516" s="69"/>
      <c r="N516" s="69"/>
      <c r="O516" s="64">
        <f t="shared" si="121"/>
        <v>0</v>
      </c>
      <c r="P516" s="64">
        <f t="shared" si="122"/>
        <v>0</v>
      </c>
    </row>
    <row r="517" spans="1:16" s="65" customFormat="1" ht="19.5" customHeight="1" thickBot="1">
      <c r="A517" s="213"/>
      <c r="B517" s="216" t="s">
        <v>20</v>
      </c>
      <c r="C517" s="217"/>
      <c r="D517" s="218"/>
      <c r="E517" s="111">
        <f>SUM(E512:E516)</f>
        <v>136</v>
      </c>
      <c r="F517" s="70">
        <f>SUM(F512:F516)</f>
        <v>105.1</v>
      </c>
      <c r="G517" s="70">
        <f>SUM(G512:G516)</f>
        <v>30.9</v>
      </c>
      <c r="H517" s="70">
        <f t="shared" ref="H517:P517" si="123">SUM(H512:H516)</f>
        <v>300</v>
      </c>
      <c r="I517" s="70">
        <f t="shared" si="123"/>
        <v>300</v>
      </c>
      <c r="J517" s="120">
        <f t="shared" si="123"/>
        <v>0</v>
      </c>
      <c r="K517" s="70">
        <f t="shared" si="123"/>
        <v>0</v>
      </c>
      <c r="L517" s="70">
        <f t="shared" si="123"/>
        <v>0</v>
      </c>
      <c r="M517" s="70">
        <f t="shared" si="123"/>
        <v>0</v>
      </c>
      <c r="N517" s="70">
        <f t="shared" si="123"/>
        <v>0</v>
      </c>
      <c r="O517" s="70">
        <f t="shared" si="123"/>
        <v>30.9</v>
      </c>
      <c r="P517" s="70">
        <f t="shared" si="123"/>
        <v>300</v>
      </c>
    </row>
    <row r="518" spans="1:16" s="65" customFormat="1" ht="19.5" customHeight="1">
      <c r="A518" s="212">
        <v>86</v>
      </c>
      <c r="B518" s="214" t="s">
        <v>133</v>
      </c>
      <c r="C518" s="62">
        <f>E523+J523</f>
        <v>282.2</v>
      </c>
      <c r="D518" s="63" t="s">
        <v>15</v>
      </c>
      <c r="E518" s="108">
        <v>49.8</v>
      </c>
      <c r="F518" s="63">
        <v>40.35</v>
      </c>
      <c r="G518" s="63">
        <f>E518-F518</f>
        <v>9.4499999999999957</v>
      </c>
      <c r="H518" s="77">
        <v>84</v>
      </c>
      <c r="I518" s="77">
        <v>84</v>
      </c>
      <c r="J518" s="117"/>
      <c r="K518" s="63"/>
      <c r="L518" s="63"/>
      <c r="M518" s="63"/>
      <c r="N518" s="63"/>
      <c r="O518" s="64">
        <f t="shared" si="121"/>
        <v>9.4499999999999957</v>
      </c>
      <c r="P518" s="64">
        <f>I518+N518</f>
        <v>84</v>
      </c>
    </row>
    <row r="519" spans="1:16" s="65" customFormat="1" ht="19.5" customHeight="1">
      <c r="A519" s="212"/>
      <c r="B519" s="214"/>
      <c r="C519" s="66"/>
      <c r="D519" s="67" t="s">
        <v>16</v>
      </c>
      <c r="E519" s="109"/>
      <c r="F519" s="67"/>
      <c r="G519" s="67"/>
      <c r="H519" s="67"/>
      <c r="I519" s="67"/>
      <c r="J519" s="118"/>
      <c r="K519" s="67"/>
      <c r="L519" s="67"/>
      <c r="M519" s="67"/>
      <c r="N519" s="67"/>
      <c r="O519" s="64">
        <f t="shared" si="121"/>
        <v>0</v>
      </c>
      <c r="P519" s="64">
        <f t="shared" ref="P519:P522" si="124">I519+N519</f>
        <v>0</v>
      </c>
    </row>
    <row r="520" spans="1:16" s="65" customFormat="1" ht="19.5" customHeight="1">
      <c r="A520" s="212"/>
      <c r="B520" s="214"/>
      <c r="C520" s="66"/>
      <c r="D520" s="67" t="s">
        <v>17</v>
      </c>
      <c r="E520" s="109"/>
      <c r="F520" s="67"/>
      <c r="G520" s="67"/>
      <c r="H520" s="67"/>
      <c r="I520" s="67"/>
      <c r="J520" s="118"/>
      <c r="K520" s="67"/>
      <c r="L520" s="67"/>
      <c r="M520" s="67"/>
      <c r="N520" s="67"/>
      <c r="O520" s="64">
        <f t="shared" si="121"/>
        <v>0</v>
      </c>
      <c r="P520" s="64">
        <f t="shared" si="124"/>
        <v>0</v>
      </c>
    </row>
    <row r="521" spans="1:16" s="65" customFormat="1" ht="19.5" customHeight="1">
      <c r="A521" s="212"/>
      <c r="B521" s="214"/>
      <c r="C521" s="66"/>
      <c r="D521" s="67" t="s">
        <v>18</v>
      </c>
      <c r="E521" s="109">
        <v>119.7</v>
      </c>
      <c r="F521" s="67">
        <v>119.7</v>
      </c>
      <c r="G521" s="67"/>
      <c r="H521" s="67"/>
      <c r="I521" s="67"/>
      <c r="J521" s="118"/>
      <c r="K521" s="67"/>
      <c r="L521" s="67"/>
      <c r="M521" s="67"/>
      <c r="N521" s="67"/>
      <c r="O521" s="64">
        <f t="shared" si="121"/>
        <v>0</v>
      </c>
      <c r="P521" s="64">
        <f t="shared" si="124"/>
        <v>0</v>
      </c>
    </row>
    <row r="522" spans="1:16" s="65" customFormat="1" ht="19.5" customHeight="1" thickBot="1">
      <c r="A522" s="212"/>
      <c r="B522" s="215"/>
      <c r="C522" s="68"/>
      <c r="D522" s="69" t="s">
        <v>19</v>
      </c>
      <c r="E522" s="110">
        <v>112.7</v>
      </c>
      <c r="F522" s="80">
        <v>112.7</v>
      </c>
      <c r="G522" s="80"/>
      <c r="H522" s="72"/>
      <c r="I522" s="72"/>
      <c r="J522" s="119"/>
      <c r="K522" s="69"/>
      <c r="L522" s="69"/>
      <c r="M522" s="69"/>
      <c r="N522" s="69"/>
      <c r="O522" s="64">
        <f t="shared" si="121"/>
        <v>0</v>
      </c>
      <c r="P522" s="64">
        <f t="shared" si="124"/>
        <v>0</v>
      </c>
    </row>
    <row r="523" spans="1:16" s="65" customFormat="1" ht="19.5" customHeight="1" thickBot="1">
      <c r="A523" s="213"/>
      <c r="B523" s="216" t="s">
        <v>20</v>
      </c>
      <c r="C523" s="217"/>
      <c r="D523" s="218"/>
      <c r="E523" s="111">
        <f>SUM(E518:E522)</f>
        <v>282.2</v>
      </c>
      <c r="F523" s="70">
        <f>SUM(F518:F522)</f>
        <v>272.75</v>
      </c>
      <c r="G523" s="70">
        <f>SUM(G518:G522)</f>
        <v>9.4499999999999957</v>
      </c>
      <c r="H523" s="70">
        <f t="shared" ref="H523:P523" si="125">SUM(H518:H522)</f>
        <v>84</v>
      </c>
      <c r="I523" s="70">
        <f t="shared" si="125"/>
        <v>84</v>
      </c>
      <c r="J523" s="120">
        <f t="shared" si="125"/>
        <v>0</v>
      </c>
      <c r="K523" s="70">
        <f t="shared" si="125"/>
        <v>0</v>
      </c>
      <c r="L523" s="70">
        <f t="shared" si="125"/>
        <v>0</v>
      </c>
      <c r="M523" s="70">
        <f t="shared" si="125"/>
        <v>0</v>
      </c>
      <c r="N523" s="70">
        <f t="shared" si="125"/>
        <v>0</v>
      </c>
      <c r="O523" s="70">
        <f t="shared" si="125"/>
        <v>9.4499999999999957</v>
      </c>
      <c r="P523" s="70">
        <f t="shared" si="125"/>
        <v>84</v>
      </c>
    </row>
    <row r="524" spans="1:16" s="65" customFormat="1" ht="19.5" customHeight="1">
      <c r="A524" s="212">
        <v>87</v>
      </c>
      <c r="B524" s="214" t="s">
        <v>134</v>
      </c>
      <c r="C524" s="62">
        <f>E529+J529</f>
        <v>505.67</v>
      </c>
      <c r="D524" s="63" t="s">
        <v>15</v>
      </c>
      <c r="E524" s="108">
        <v>88.48</v>
      </c>
      <c r="F524" s="63">
        <v>31.48</v>
      </c>
      <c r="G524" s="63">
        <v>57</v>
      </c>
      <c r="H524" s="63">
        <v>570</v>
      </c>
      <c r="I524" s="63">
        <v>570</v>
      </c>
      <c r="J524" s="117"/>
      <c r="K524" s="63"/>
      <c r="L524" s="63"/>
      <c r="M524" s="63"/>
      <c r="N524" s="63"/>
      <c r="O524" s="64">
        <f t="shared" si="121"/>
        <v>57</v>
      </c>
      <c r="P524" s="64">
        <f>I524+N524</f>
        <v>570</v>
      </c>
    </row>
    <row r="525" spans="1:16" s="65" customFormat="1" ht="19.5" customHeight="1">
      <c r="A525" s="212"/>
      <c r="B525" s="214"/>
      <c r="C525" s="66"/>
      <c r="D525" s="67" t="s">
        <v>16</v>
      </c>
      <c r="E525" s="109"/>
      <c r="F525" s="67"/>
      <c r="G525" s="67"/>
      <c r="H525" s="67"/>
      <c r="I525" s="67"/>
      <c r="J525" s="118"/>
      <c r="K525" s="67"/>
      <c r="L525" s="67"/>
      <c r="M525" s="67"/>
      <c r="N525" s="67"/>
      <c r="O525" s="64">
        <f t="shared" si="121"/>
        <v>0</v>
      </c>
      <c r="P525" s="64">
        <f t="shared" ref="P525:P528" si="126">I525+N525</f>
        <v>0</v>
      </c>
    </row>
    <row r="526" spans="1:16" s="65" customFormat="1" ht="19.5" customHeight="1">
      <c r="A526" s="212"/>
      <c r="B526" s="214"/>
      <c r="C526" s="66"/>
      <c r="D526" s="67" t="s">
        <v>17</v>
      </c>
      <c r="E526" s="109">
        <v>10.69</v>
      </c>
      <c r="F526" s="67">
        <v>10.69</v>
      </c>
      <c r="G526" s="67"/>
      <c r="H526" s="67"/>
      <c r="I526" s="67"/>
      <c r="J526" s="118"/>
      <c r="K526" s="67"/>
      <c r="L526" s="67"/>
      <c r="M526" s="67"/>
      <c r="N526" s="67"/>
      <c r="O526" s="64">
        <f t="shared" si="121"/>
        <v>0</v>
      </c>
      <c r="P526" s="64">
        <f t="shared" si="126"/>
        <v>0</v>
      </c>
    </row>
    <row r="527" spans="1:16" s="65" customFormat="1" ht="19.5" customHeight="1">
      <c r="A527" s="212"/>
      <c r="B527" s="214"/>
      <c r="C527" s="66"/>
      <c r="D527" s="67" t="s">
        <v>18</v>
      </c>
      <c r="E527" s="109">
        <v>383.6</v>
      </c>
      <c r="F527" s="67">
        <v>383.6</v>
      </c>
      <c r="G527" s="67"/>
      <c r="H527" s="67"/>
      <c r="I527" s="67"/>
      <c r="J527" s="118"/>
      <c r="K527" s="67"/>
      <c r="L527" s="67"/>
      <c r="M527" s="67"/>
      <c r="N527" s="67"/>
      <c r="O527" s="64">
        <f t="shared" si="121"/>
        <v>0</v>
      </c>
      <c r="P527" s="64">
        <f t="shared" si="126"/>
        <v>0</v>
      </c>
    </row>
    <row r="528" spans="1:16" s="65" customFormat="1" ht="19.5" customHeight="1" thickBot="1">
      <c r="A528" s="212"/>
      <c r="B528" s="215"/>
      <c r="C528" s="68"/>
      <c r="D528" s="69" t="s">
        <v>19</v>
      </c>
      <c r="E528" s="110">
        <v>22.9</v>
      </c>
      <c r="F528" s="80">
        <v>22.9</v>
      </c>
      <c r="G528" s="80"/>
      <c r="H528" s="72"/>
      <c r="I528" s="72"/>
      <c r="J528" s="119"/>
      <c r="K528" s="69"/>
      <c r="L528" s="69"/>
      <c r="M528" s="69"/>
      <c r="N528" s="69"/>
      <c r="O528" s="64">
        <f t="shared" si="121"/>
        <v>0</v>
      </c>
      <c r="P528" s="64">
        <f t="shared" si="126"/>
        <v>0</v>
      </c>
    </row>
    <row r="529" spans="1:17" s="65" customFormat="1" ht="19.5" customHeight="1" thickBot="1">
      <c r="A529" s="213"/>
      <c r="B529" s="216" t="s">
        <v>20</v>
      </c>
      <c r="C529" s="217"/>
      <c r="D529" s="218"/>
      <c r="E529" s="111">
        <f>SUM(E524:E528)</f>
        <v>505.67</v>
      </c>
      <c r="F529" s="70">
        <f>SUM(F524:F528)</f>
        <v>448.67</v>
      </c>
      <c r="G529" s="70">
        <f>SUM(G524:G528)</f>
        <v>57</v>
      </c>
      <c r="H529" s="70">
        <f>SUM(H524:H528)</f>
        <v>570</v>
      </c>
      <c r="I529" s="70">
        <f t="shared" ref="I529:P529" si="127">SUM(I524:I528)</f>
        <v>570</v>
      </c>
      <c r="J529" s="120">
        <f t="shared" si="127"/>
        <v>0</v>
      </c>
      <c r="K529" s="70">
        <f t="shared" si="127"/>
        <v>0</v>
      </c>
      <c r="L529" s="70">
        <f t="shared" si="127"/>
        <v>0</v>
      </c>
      <c r="M529" s="70">
        <f t="shared" si="127"/>
        <v>0</v>
      </c>
      <c r="N529" s="70">
        <f t="shared" si="127"/>
        <v>0</v>
      </c>
      <c r="O529" s="70">
        <f t="shared" si="127"/>
        <v>57</v>
      </c>
      <c r="P529" s="70">
        <f t="shared" si="127"/>
        <v>570</v>
      </c>
    </row>
    <row r="530" spans="1:17" s="65" customFormat="1" ht="19.5" customHeight="1">
      <c r="A530" s="212">
        <v>88</v>
      </c>
      <c r="B530" s="214" t="s">
        <v>135</v>
      </c>
      <c r="C530" s="62">
        <f>E535+J535</f>
        <v>1234</v>
      </c>
      <c r="D530" s="63" t="s">
        <v>15</v>
      </c>
      <c r="E530" s="108">
        <v>348.3</v>
      </c>
      <c r="F530" s="63">
        <v>332.3</v>
      </c>
      <c r="G530" s="63">
        <v>16</v>
      </c>
      <c r="H530" s="63">
        <v>160</v>
      </c>
      <c r="I530" s="63">
        <v>160</v>
      </c>
      <c r="J530" s="117"/>
      <c r="K530" s="63"/>
      <c r="L530" s="63"/>
      <c r="M530" s="63"/>
      <c r="N530" s="63"/>
      <c r="O530" s="64">
        <f t="shared" si="121"/>
        <v>16</v>
      </c>
      <c r="P530" s="64">
        <f>I530+N530</f>
        <v>160</v>
      </c>
    </row>
    <row r="531" spans="1:17" s="65" customFormat="1" ht="19.5" customHeight="1">
      <c r="A531" s="212"/>
      <c r="B531" s="214"/>
      <c r="C531" s="66"/>
      <c r="D531" s="67" t="s">
        <v>16</v>
      </c>
      <c r="E531" s="109"/>
      <c r="F531" s="67"/>
      <c r="G531" s="67"/>
      <c r="H531" s="67"/>
      <c r="I531" s="67"/>
      <c r="J531" s="118"/>
      <c r="K531" s="67"/>
      <c r="L531" s="67"/>
      <c r="M531" s="67"/>
      <c r="N531" s="67"/>
      <c r="O531" s="64">
        <f t="shared" si="121"/>
        <v>0</v>
      </c>
      <c r="P531" s="64">
        <f t="shared" ref="P531:P534" si="128">I531+N531</f>
        <v>0</v>
      </c>
    </row>
    <row r="532" spans="1:17" s="65" customFormat="1" ht="19.5" customHeight="1">
      <c r="A532" s="212"/>
      <c r="B532" s="214"/>
      <c r="C532" s="66"/>
      <c r="D532" s="67" t="s">
        <v>17</v>
      </c>
      <c r="E532" s="109"/>
      <c r="F532" s="67"/>
      <c r="G532" s="67"/>
      <c r="H532" s="67"/>
      <c r="I532" s="67"/>
      <c r="J532" s="118"/>
      <c r="K532" s="67"/>
      <c r="L532" s="67"/>
      <c r="M532" s="67"/>
      <c r="N532" s="67"/>
      <c r="O532" s="64">
        <f t="shared" si="121"/>
        <v>0</v>
      </c>
      <c r="P532" s="64">
        <f t="shared" si="128"/>
        <v>0</v>
      </c>
    </row>
    <row r="533" spans="1:17" s="65" customFormat="1" ht="19.5" customHeight="1">
      <c r="A533" s="212"/>
      <c r="B533" s="214"/>
      <c r="C533" s="66"/>
      <c r="D533" s="67" t="s">
        <v>18</v>
      </c>
      <c r="E533" s="109">
        <v>120</v>
      </c>
      <c r="F533" s="67">
        <v>120</v>
      </c>
      <c r="G533" s="67"/>
      <c r="H533" s="67"/>
      <c r="I533" s="67"/>
      <c r="J533" s="118"/>
      <c r="K533" s="67"/>
      <c r="L533" s="67"/>
      <c r="M533" s="67"/>
      <c r="N533" s="67"/>
      <c r="O533" s="64">
        <f t="shared" si="121"/>
        <v>0</v>
      </c>
      <c r="P533" s="64">
        <f t="shared" si="128"/>
        <v>0</v>
      </c>
    </row>
    <row r="534" spans="1:17" s="65" customFormat="1" ht="19.5" customHeight="1" thickBot="1">
      <c r="A534" s="212"/>
      <c r="B534" s="215"/>
      <c r="C534" s="68"/>
      <c r="D534" s="69" t="s">
        <v>19</v>
      </c>
      <c r="E534" s="110">
        <v>765.7</v>
      </c>
      <c r="F534" s="80">
        <v>765.7</v>
      </c>
      <c r="G534" s="80"/>
      <c r="H534" s="72"/>
      <c r="I534" s="72"/>
      <c r="J534" s="119"/>
      <c r="K534" s="69"/>
      <c r="L534" s="69"/>
      <c r="M534" s="69"/>
      <c r="N534" s="69"/>
      <c r="O534" s="64">
        <f t="shared" si="121"/>
        <v>0</v>
      </c>
      <c r="P534" s="64">
        <f t="shared" si="128"/>
        <v>0</v>
      </c>
    </row>
    <row r="535" spans="1:17" s="65" customFormat="1" ht="19.5" customHeight="1" thickBot="1">
      <c r="A535" s="213"/>
      <c r="B535" s="216" t="s">
        <v>20</v>
      </c>
      <c r="C535" s="217"/>
      <c r="D535" s="218"/>
      <c r="E535" s="111">
        <f>SUM(E530:E534)</f>
        <v>1234</v>
      </c>
      <c r="F535" s="70">
        <f>SUM(F530:F534)</f>
        <v>1218</v>
      </c>
      <c r="G535" s="70">
        <f>SUM(G530:G534)</f>
        <v>16</v>
      </c>
      <c r="H535" s="70">
        <f>SUM(H530:H534)</f>
        <v>160</v>
      </c>
      <c r="I535" s="70">
        <f t="shared" ref="I535:P535" si="129">SUM(I530:I534)</f>
        <v>160</v>
      </c>
      <c r="J535" s="120">
        <f t="shared" si="129"/>
        <v>0</v>
      </c>
      <c r="K535" s="70">
        <f t="shared" si="129"/>
        <v>0</v>
      </c>
      <c r="L535" s="70">
        <f t="shared" si="129"/>
        <v>0</v>
      </c>
      <c r="M535" s="70">
        <f t="shared" si="129"/>
        <v>0</v>
      </c>
      <c r="N535" s="70">
        <f t="shared" si="129"/>
        <v>0</v>
      </c>
      <c r="O535" s="70">
        <f t="shared" si="129"/>
        <v>16</v>
      </c>
      <c r="P535" s="70">
        <f t="shared" si="129"/>
        <v>160</v>
      </c>
    </row>
    <row r="536" spans="1:17" s="65" customFormat="1" ht="19.5" customHeight="1">
      <c r="A536" s="212">
        <v>89</v>
      </c>
      <c r="B536" s="214" t="s">
        <v>136</v>
      </c>
      <c r="C536" s="62">
        <f>E541+J541</f>
        <v>2105.6</v>
      </c>
      <c r="D536" s="63" t="s">
        <v>15</v>
      </c>
      <c r="E536" s="108">
        <v>24.9</v>
      </c>
      <c r="F536" s="63">
        <v>11.3</v>
      </c>
      <c r="G536" s="63">
        <v>13.6</v>
      </c>
      <c r="H536" s="63">
        <v>141.19999999999999</v>
      </c>
      <c r="I536" s="63">
        <v>141.19999999999999</v>
      </c>
      <c r="J536" s="117"/>
      <c r="K536" s="63"/>
      <c r="L536" s="63"/>
      <c r="M536" s="63"/>
      <c r="N536" s="63"/>
      <c r="O536" s="64">
        <f t="shared" si="121"/>
        <v>13.6</v>
      </c>
      <c r="P536" s="64">
        <f>I536+N536</f>
        <v>141.19999999999999</v>
      </c>
    </row>
    <row r="537" spans="1:17" s="65" customFormat="1" ht="19.5" customHeight="1">
      <c r="A537" s="212"/>
      <c r="B537" s="214"/>
      <c r="C537" s="66"/>
      <c r="D537" s="67" t="s">
        <v>16</v>
      </c>
      <c r="E537" s="109"/>
      <c r="F537" s="67"/>
      <c r="G537" s="67"/>
      <c r="H537" s="67"/>
      <c r="I537" s="67"/>
      <c r="J537" s="118"/>
      <c r="K537" s="67"/>
      <c r="L537" s="67"/>
      <c r="M537" s="67"/>
      <c r="N537" s="67"/>
      <c r="O537" s="64">
        <f t="shared" si="121"/>
        <v>0</v>
      </c>
      <c r="P537" s="64">
        <f t="shared" ref="P537:P540" si="130">I537+N537</f>
        <v>0</v>
      </c>
    </row>
    <row r="538" spans="1:17" s="65" customFormat="1" ht="19.5" customHeight="1">
      <c r="A538" s="212"/>
      <c r="B538" s="214"/>
      <c r="C538" s="66"/>
      <c r="D538" s="67" t="s">
        <v>17</v>
      </c>
      <c r="E538" s="109">
        <v>10.7</v>
      </c>
      <c r="F538" s="67">
        <v>10.7</v>
      </c>
      <c r="G538" s="67"/>
      <c r="H538" s="67"/>
      <c r="I538" s="67"/>
      <c r="J538" s="118"/>
      <c r="K538" s="67"/>
      <c r="L538" s="67"/>
      <c r="M538" s="67"/>
      <c r="N538" s="67"/>
      <c r="O538" s="64">
        <f t="shared" si="121"/>
        <v>0</v>
      </c>
      <c r="P538" s="64">
        <f t="shared" si="130"/>
        <v>0</v>
      </c>
    </row>
    <row r="539" spans="1:17" s="65" customFormat="1" ht="19.5" customHeight="1">
      <c r="A539" s="212"/>
      <c r="B539" s="214"/>
      <c r="C539" s="66"/>
      <c r="D539" s="67" t="s">
        <v>18</v>
      </c>
      <c r="E539" s="109">
        <v>94.1</v>
      </c>
      <c r="F539" s="67"/>
      <c r="G539" s="67">
        <v>94.1</v>
      </c>
      <c r="H539" s="67">
        <v>41</v>
      </c>
      <c r="I539" s="67">
        <v>41</v>
      </c>
      <c r="J539" s="118">
        <v>265.3</v>
      </c>
      <c r="K539" s="67">
        <v>265.3</v>
      </c>
      <c r="L539" s="67"/>
      <c r="M539" s="67"/>
      <c r="N539" s="67"/>
      <c r="O539" s="64">
        <f t="shared" si="121"/>
        <v>94.1</v>
      </c>
      <c r="P539" s="64">
        <f t="shared" si="130"/>
        <v>41</v>
      </c>
    </row>
    <row r="540" spans="1:17" s="65" customFormat="1" ht="19.5" customHeight="1" thickBot="1">
      <c r="A540" s="212"/>
      <c r="B540" s="215"/>
      <c r="C540" s="68"/>
      <c r="D540" s="69" t="s">
        <v>19</v>
      </c>
      <c r="E540" s="110">
        <v>1710.6</v>
      </c>
      <c r="F540" s="80">
        <v>1699.3</v>
      </c>
      <c r="G540" s="80">
        <v>11.35</v>
      </c>
      <c r="H540" s="72">
        <v>517.5</v>
      </c>
      <c r="I540" s="72">
        <v>517.5</v>
      </c>
      <c r="J540" s="119"/>
      <c r="K540" s="69"/>
      <c r="L540" s="69"/>
      <c r="M540" s="69"/>
      <c r="N540" s="69"/>
      <c r="O540" s="64">
        <f t="shared" si="121"/>
        <v>11.35</v>
      </c>
      <c r="P540" s="64">
        <f t="shared" si="130"/>
        <v>517.5</v>
      </c>
      <c r="Q540" s="79"/>
    </row>
    <row r="541" spans="1:17" s="65" customFormat="1" ht="19.5" customHeight="1" thickBot="1">
      <c r="A541" s="213"/>
      <c r="B541" s="216" t="s">
        <v>20</v>
      </c>
      <c r="C541" s="217"/>
      <c r="D541" s="218"/>
      <c r="E541" s="111">
        <f t="shared" ref="E541:P541" si="131">SUM(E536:E540)</f>
        <v>1840.3</v>
      </c>
      <c r="F541" s="70">
        <f t="shared" si="131"/>
        <v>1721.3</v>
      </c>
      <c r="G541" s="70">
        <f t="shared" si="131"/>
        <v>119.04999999999998</v>
      </c>
      <c r="H541" s="70">
        <f t="shared" si="131"/>
        <v>699.7</v>
      </c>
      <c r="I541" s="70">
        <f t="shared" si="131"/>
        <v>699.7</v>
      </c>
      <c r="J541" s="120">
        <f t="shared" si="131"/>
        <v>265.3</v>
      </c>
      <c r="K541" s="70">
        <f t="shared" si="131"/>
        <v>265.3</v>
      </c>
      <c r="L541" s="70">
        <f t="shared" si="131"/>
        <v>0</v>
      </c>
      <c r="M541" s="70">
        <f t="shared" si="131"/>
        <v>0</v>
      </c>
      <c r="N541" s="70">
        <f t="shared" si="131"/>
        <v>0</v>
      </c>
      <c r="O541" s="70">
        <f t="shared" si="131"/>
        <v>119.04999999999998</v>
      </c>
      <c r="P541" s="70">
        <f t="shared" si="131"/>
        <v>699.7</v>
      </c>
    </row>
    <row r="542" spans="1:17" s="65" customFormat="1" ht="19.5" customHeight="1">
      <c r="A542" s="212">
        <v>90</v>
      </c>
      <c r="B542" s="214" t="s">
        <v>137</v>
      </c>
      <c r="C542" s="62">
        <f>E547+J547</f>
        <v>1110.27</v>
      </c>
      <c r="D542" s="63" t="s">
        <v>15</v>
      </c>
      <c r="E542" s="108">
        <v>256.8</v>
      </c>
      <c r="F542" s="63">
        <v>256.8</v>
      </c>
      <c r="G542" s="63"/>
      <c r="H542" s="63"/>
      <c r="I542" s="63"/>
      <c r="J542" s="117"/>
      <c r="K542" s="63"/>
      <c r="L542" s="63"/>
      <c r="M542" s="63"/>
      <c r="N542" s="63"/>
      <c r="O542" s="64">
        <f t="shared" si="121"/>
        <v>0</v>
      </c>
      <c r="P542" s="64">
        <f>I542+N542</f>
        <v>0</v>
      </c>
    </row>
    <row r="543" spans="1:17" s="65" customFormat="1" ht="19.5" customHeight="1">
      <c r="A543" s="212"/>
      <c r="B543" s="214"/>
      <c r="C543" s="66"/>
      <c r="D543" s="67" t="s">
        <v>16</v>
      </c>
      <c r="E543" s="109"/>
      <c r="F543" s="67"/>
      <c r="G543" s="67"/>
      <c r="H543" s="67"/>
      <c r="I543" s="67"/>
      <c r="J543" s="118"/>
      <c r="K543" s="67"/>
      <c r="L543" s="67"/>
      <c r="M543" s="67"/>
      <c r="N543" s="67"/>
      <c r="O543" s="64">
        <f t="shared" si="121"/>
        <v>0</v>
      </c>
      <c r="P543" s="64">
        <f t="shared" ref="P543:P546" si="132">I543+N543</f>
        <v>0</v>
      </c>
    </row>
    <row r="544" spans="1:17" s="65" customFormat="1" ht="19.5" customHeight="1">
      <c r="A544" s="212"/>
      <c r="B544" s="214"/>
      <c r="C544" s="66"/>
      <c r="D544" s="67" t="s">
        <v>17</v>
      </c>
      <c r="E544" s="109"/>
      <c r="F544" s="67"/>
      <c r="G544" s="67"/>
      <c r="H544" s="67"/>
      <c r="I544" s="67"/>
      <c r="J544" s="118"/>
      <c r="K544" s="67"/>
      <c r="L544" s="67"/>
      <c r="M544" s="67"/>
      <c r="N544" s="67"/>
      <c r="O544" s="64">
        <f t="shared" si="121"/>
        <v>0</v>
      </c>
      <c r="P544" s="64">
        <f t="shared" si="132"/>
        <v>0</v>
      </c>
    </row>
    <row r="545" spans="1:16" s="65" customFormat="1" ht="19.5" customHeight="1">
      <c r="A545" s="212"/>
      <c r="B545" s="214"/>
      <c r="C545" s="66"/>
      <c r="D545" s="67" t="s">
        <v>18</v>
      </c>
      <c r="E545" s="109">
        <v>484.4</v>
      </c>
      <c r="F545" s="67">
        <v>484.4</v>
      </c>
      <c r="G545" s="67"/>
      <c r="H545" s="67"/>
      <c r="I545" s="67"/>
      <c r="J545" s="118"/>
      <c r="K545" s="67"/>
      <c r="L545" s="67"/>
      <c r="M545" s="67"/>
      <c r="N545" s="67"/>
      <c r="O545" s="64">
        <f t="shared" si="121"/>
        <v>0</v>
      </c>
      <c r="P545" s="64">
        <f t="shared" si="132"/>
        <v>0</v>
      </c>
    </row>
    <row r="546" spans="1:16" s="65" customFormat="1" ht="19.5" customHeight="1" thickBot="1">
      <c r="A546" s="212"/>
      <c r="B546" s="215"/>
      <c r="C546" s="68"/>
      <c r="D546" s="69" t="s">
        <v>19</v>
      </c>
      <c r="E546" s="110">
        <v>369.07</v>
      </c>
      <c r="F546" s="80">
        <v>369.07</v>
      </c>
      <c r="G546" s="80"/>
      <c r="H546" s="72"/>
      <c r="I546" s="72"/>
      <c r="J546" s="119"/>
      <c r="K546" s="69"/>
      <c r="L546" s="69"/>
      <c r="M546" s="69"/>
      <c r="N546" s="69"/>
      <c r="O546" s="64">
        <f t="shared" si="121"/>
        <v>0</v>
      </c>
      <c r="P546" s="64">
        <f t="shared" si="132"/>
        <v>0</v>
      </c>
    </row>
    <row r="547" spans="1:16" s="65" customFormat="1" ht="19.5" customHeight="1" thickBot="1">
      <c r="A547" s="213"/>
      <c r="B547" s="216" t="s">
        <v>20</v>
      </c>
      <c r="C547" s="217"/>
      <c r="D547" s="218"/>
      <c r="E547" s="111">
        <f>SUM(E542:E546)</f>
        <v>1110.27</v>
      </c>
      <c r="F547" s="70">
        <f>SUM(F542:F546)</f>
        <v>1110.27</v>
      </c>
      <c r="G547" s="70">
        <f>SUM(G542:G546)</f>
        <v>0</v>
      </c>
      <c r="H547" s="70">
        <f t="shared" ref="H547:P547" si="133">SUM(H542:H546)</f>
        <v>0</v>
      </c>
      <c r="I547" s="70">
        <f t="shared" si="133"/>
        <v>0</v>
      </c>
      <c r="J547" s="120">
        <f t="shared" si="133"/>
        <v>0</v>
      </c>
      <c r="K547" s="70">
        <f t="shared" si="133"/>
        <v>0</v>
      </c>
      <c r="L547" s="70">
        <f t="shared" si="133"/>
        <v>0</v>
      </c>
      <c r="M547" s="70">
        <f t="shared" si="133"/>
        <v>0</v>
      </c>
      <c r="N547" s="70">
        <f t="shared" si="133"/>
        <v>0</v>
      </c>
      <c r="O547" s="70">
        <f t="shared" si="133"/>
        <v>0</v>
      </c>
      <c r="P547" s="70">
        <f t="shared" si="133"/>
        <v>0</v>
      </c>
    </row>
    <row r="548" spans="1:16" s="65" customFormat="1" ht="19.5" customHeight="1">
      <c r="A548" s="212">
        <v>91</v>
      </c>
      <c r="B548" s="214" t="s">
        <v>138</v>
      </c>
      <c r="C548" s="62">
        <f>E553+J553</f>
        <v>1736.3799999999999</v>
      </c>
      <c r="D548" s="63" t="s">
        <v>15</v>
      </c>
      <c r="E548" s="108">
        <v>103.2</v>
      </c>
      <c r="F548" s="63"/>
      <c r="G548" s="63">
        <v>103.2</v>
      </c>
      <c r="H548" s="63">
        <v>1300</v>
      </c>
      <c r="I548" s="63">
        <v>1300</v>
      </c>
      <c r="J548" s="117"/>
      <c r="K548" s="63"/>
      <c r="L548" s="63"/>
      <c r="M548" s="63"/>
      <c r="N548" s="63"/>
      <c r="O548" s="64">
        <f t="shared" si="121"/>
        <v>103.2</v>
      </c>
      <c r="P548" s="64">
        <f>I548+N548</f>
        <v>1300</v>
      </c>
    </row>
    <row r="549" spans="1:16" s="65" customFormat="1" ht="19.5" customHeight="1">
      <c r="A549" s="212"/>
      <c r="B549" s="214"/>
      <c r="C549" s="66"/>
      <c r="D549" s="67" t="s">
        <v>16</v>
      </c>
      <c r="E549" s="109"/>
      <c r="F549" s="67"/>
      <c r="G549" s="67"/>
      <c r="H549" s="67"/>
      <c r="I549" s="67"/>
      <c r="J549" s="118"/>
      <c r="K549" s="67"/>
      <c r="L549" s="67"/>
      <c r="M549" s="67"/>
      <c r="N549" s="67"/>
      <c r="O549" s="64">
        <f t="shared" si="121"/>
        <v>0</v>
      </c>
      <c r="P549" s="64">
        <f t="shared" ref="P549:P552" si="134">I549+N549</f>
        <v>0</v>
      </c>
    </row>
    <row r="550" spans="1:16" s="65" customFormat="1" ht="19.5" customHeight="1">
      <c r="A550" s="212"/>
      <c r="B550" s="214"/>
      <c r="C550" s="66"/>
      <c r="D550" s="67" t="s">
        <v>17</v>
      </c>
      <c r="E550" s="109"/>
      <c r="F550" s="67"/>
      <c r="G550" s="67"/>
      <c r="H550" s="67"/>
      <c r="I550" s="67"/>
      <c r="J550" s="118"/>
      <c r="K550" s="67"/>
      <c r="L550" s="67"/>
      <c r="M550" s="67"/>
      <c r="N550" s="67"/>
      <c r="O550" s="64">
        <f t="shared" si="121"/>
        <v>0</v>
      </c>
      <c r="P550" s="64">
        <f t="shared" si="134"/>
        <v>0</v>
      </c>
    </row>
    <row r="551" spans="1:16" s="65" customFormat="1" ht="19.5" customHeight="1">
      <c r="A551" s="212"/>
      <c r="B551" s="214"/>
      <c r="C551" s="66"/>
      <c r="D551" s="67" t="s">
        <v>18</v>
      </c>
      <c r="E551" s="109">
        <v>1561.58</v>
      </c>
      <c r="F551" s="67">
        <v>549.4</v>
      </c>
      <c r="G551" s="88">
        <v>1012</v>
      </c>
      <c r="H551" s="88">
        <v>2327.6</v>
      </c>
      <c r="I551" s="88"/>
      <c r="J551" s="118"/>
      <c r="K551" s="67"/>
      <c r="L551" s="67"/>
      <c r="M551" s="67"/>
      <c r="N551" s="67"/>
      <c r="O551" s="64">
        <f t="shared" si="121"/>
        <v>1012</v>
      </c>
      <c r="P551" s="64">
        <f t="shared" si="134"/>
        <v>0</v>
      </c>
    </row>
    <row r="552" spans="1:16" s="65" customFormat="1" ht="19.5" customHeight="1" thickBot="1">
      <c r="A552" s="212"/>
      <c r="B552" s="215"/>
      <c r="C552" s="68"/>
      <c r="D552" s="69" t="s">
        <v>19</v>
      </c>
      <c r="E552" s="110">
        <v>71.599999999999994</v>
      </c>
      <c r="F552" s="80">
        <v>71.599999999999994</v>
      </c>
      <c r="G552" s="80"/>
      <c r="H552" s="72"/>
      <c r="I552" s="72"/>
      <c r="J552" s="119"/>
      <c r="K552" s="69"/>
      <c r="L552" s="69"/>
      <c r="M552" s="69"/>
      <c r="N552" s="69"/>
      <c r="O552" s="64">
        <f t="shared" si="121"/>
        <v>0</v>
      </c>
      <c r="P552" s="64">
        <f t="shared" si="134"/>
        <v>0</v>
      </c>
    </row>
    <row r="553" spans="1:16" s="65" customFormat="1" ht="19.5" customHeight="1" thickBot="1">
      <c r="A553" s="213"/>
      <c r="B553" s="216" t="s">
        <v>20</v>
      </c>
      <c r="C553" s="217"/>
      <c r="D553" s="218"/>
      <c r="E553" s="111">
        <f>SUM(E548:E552)</f>
        <v>1736.3799999999999</v>
      </c>
      <c r="F553" s="70">
        <f>SUM(F548:F552)</f>
        <v>621</v>
      </c>
      <c r="G553" s="70">
        <f>SUM(G548:G552)</f>
        <v>1115.2</v>
      </c>
      <c r="H553" s="70">
        <f t="shared" ref="H553:P553" si="135">SUM(H548:H552)</f>
        <v>3627.6</v>
      </c>
      <c r="I553" s="70">
        <f t="shared" si="135"/>
        <v>1300</v>
      </c>
      <c r="J553" s="120">
        <f t="shared" si="135"/>
        <v>0</v>
      </c>
      <c r="K553" s="70">
        <f t="shared" si="135"/>
        <v>0</v>
      </c>
      <c r="L553" s="70">
        <f t="shared" si="135"/>
        <v>0</v>
      </c>
      <c r="M553" s="70">
        <f t="shared" si="135"/>
        <v>0</v>
      </c>
      <c r="N553" s="70">
        <f t="shared" si="135"/>
        <v>0</v>
      </c>
      <c r="O553" s="70">
        <f t="shared" si="135"/>
        <v>1115.2</v>
      </c>
      <c r="P553" s="70">
        <f t="shared" si="135"/>
        <v>1300</v>
      </c>
    </row>
    <row r="554" spans="1:16" s="65" customFormat="1" ht="19.5" customHeight="1">
      <c r="A554" s="212">
        <v>92</v>
      </c>
      <c r="B554" s="214" t="s">
        <v>139</v>
      </c>
      <c r="C554" s="62">
        <f>E559+J559</f>
        <v>96.1</v>
      </c>
      <c r="D554" s="63" t="s">
        <v>15</v>
      </c>
      <c r="E554" s="108">
        <v>46.9</v>
      </c>
      <c r="F554" s="63"/>
      <c r="G554" s="63">
        <v>46.9</v>
      </c>
      <c r="H554" s="63">
        <v>600</v>
      </c>
      <c r="I554" s="63">
        <v>600</v>
      </c>
      <c r="J554" s="117"/>
      <c r="K554" s="63"/>
      <c r="L554" s="63"/>
      <c r="M554" s="63"/>
      <c r="N554" s="63"/>
      <c r="O554" s="64">
        <f t="shared" si="121"/>
        <v>46.9</v>
      </c>
      <c r="P554" s="64">
        <f>I554+N554</f>
        <v>600</v>
      </c>
    </row>
    <row r="555" spans="1:16" s="65" customFormat="1" ht="19.5" customHeight="1">
      <c r="A555" s="212"/>
      <c r="B555" s="214"/>
      <c r="C555" s="66"/>
      <c r="D555" s="67" t="s">
        <v>16</v>
      </c>
      <c r="E555" s="109"/>
      <c r="F555" s="67"/>
      <c r="G555" s="67"/>
      <c r="H555" s="67"/>
      <c r="I555" s="67"/>
      <c r="J555" s="118"/>
      <c r="K555" s="67"/>
      <c r="L555" s="67"/>
      <c r="M555" s="67"/>
      <c r="N555" s="67"/>
      <c r="O555" s="64">
        <f t="shared" si="121"/>
        <v>0</v>
      </c>
      <c r="P555" s="64">
        <f t="shared" ref="P555:P558" si="136">I555+N555</f>
        <v>0</v>
      </c>
    </row>
    <row r="556" spans="1:16" s="65" customFormat="1" ht="19.5" customHeight="1">
      <c r="A556" s="212"/>
      <c r="B556" s="214"/>
      <c r="C556" s="66"/>
      <c r="D556" s="67" t="s">
        <v>17</v>
      </c>
      <c r="E556" s="109"/>
      <c r="F556" s="67"/>
      <c r="G556" s="67"/>
      <c r="H556" s="67"/>
      <c r="I556" s="67"/>
      <c r="J556" s="118"/>
      <c r="K556" s="67"/>
      <c r="L556" s="67"/>
      <c r="M556" s="67"/>
      <c r="N556" s="67"/>
      <c r="O556" s="64">
        <f t="shared" si="121"/>
        <v>0</v>
      </c>
      <c r="P556" s="64">
        <f t="shared" si="136"/>
        <v>0</v>
      </c>
    </row>
    <row r="557" spans="1:16" s="65" customFormat="1" ht="19.5" customHeight="1">
      <c r="A557" s="212"/>
      <c r="B557" s="214"/>
      <c r="C557" s="66"/>
      <c r="D557" s="67" t="s">
        <v>18</v>
      </c>
      <c r="E557" s="109"/>
      <c r="F557" s="67"/>
      <c r="G557" s="67"/>
      <c r="H557" s="67"/>
      <c r="I557" s="67"/>
      <c r="J557" s="118"/>
      <c r="K557" s="67"/>
      <c r="L557" s="67"/>
      <c r="M557" s="67"/>
      <c r="N557" s="67"/>
      <c r="O557" s="64">
        <f t="shared" si="121"/>
        <v>0</v>
      </c>
      <c r="P557" s="64">
        <f t="shared" si="136"/>
        <v>0</v>
      </c>
    </row>
    <row r="558" spans="1:16" s="65" customFormat="1" ht="19.5" customHeight="1" thickBot="1">
      <c r="A558" s="212"/>
      <c r="B558" s="215"/>
      <c r="C558" s="68"/>
      <c r="D558" s="69" t="s">
        <v>19</v>
      </c>
      <c r="E558" s="110">
        <v>49.2</v>
      </c>
      <c r="F558" s="80">
        <v>49.2</v>
      </c>
      <c r="G558" s="80"/>
      <c r="H558" s="72"/>
      <c r="I558" s="72"/>
      <c r="J558" s="119"/>
      <c r="K558" s="69"/>
      <c r="L558" s="69"/>
      <c r="M558" s="69"/>
      <c r="N558" s="69"/>
      <c r="O558" s="64">
        <f t="shared" si="121"/>
        <v>0</v>
      </c>
      <c r="P558" s="64">
        <f t="shared" si="136"/>
        <v>0</v>
      </c>
    </row>
    <row r="559" spans="1:16" s="65" customFormat="1" ht="19.5" customHeight="1" thickBot="1">
      <c r="A559" s="213"/>
      <c r="B559" s="216" t="s">
        <v>20</v>
      </c>
      <c r="C559" s="217"/>
      <c r="D559" s="218"/>
      <c r="E559" s="111">
        <f>SUM(E554:E558)</f>
        <v>96.1</v>
      </c>
      <c r="F559" s="70">
        <f>SUM(F554:F558)</f>
        <v>49.2</v>
      </c>
      <c r="G559" s="70">
        <f>SUM(G554:G558)</f>
        <v>46.9</v>
      </c>
      <c r="H559" s="70">
        <f>SUM(H554:H558)</f>
        <v>600</v>
      </c>
      <c r="I559" s="70">
        <f t="shared" ref="I559:P559" si="137">SUM(I554:I558)</f>
        <v>600</v>
      </c>
      <c r="J559" s="120">
        <f t="shared" si="137"/>
        <v>0</v>
      </c>
      <c r="K559" s="70">
        <f t="shared" si="137"/>
        <v>0</v>
      </c>
      <c r="L559" s="70">
        <f t="shared" si="137"/>
        <v>0</v>
      </c>
      <c r="M559" s="70">
        <f t="shared" si="137"/>
        <v>0</v>
      </c>
      <c r="N559" s="70">
        <f t="shared" si="137"/>
        <v>0</v>
      </c>
      <c r="O559" s="70">
        <f t="shared" si="137"/>
        <v>46.9</v>
      </c>
      <c r="P559" s="70">
        <f t="shared" si="137"/>
        <v>600</v>
      </c>
    </row>
    <row r="560" spans="1:16" s="65" customFormat="1" ht="19.5" customHeight="1">
      <c r="A560" s="212">
        <v>93</v>
      </c>
      <c r="B560" s="214" t="s">
        <v>140</v>
      </c>
      <c r="C560" s="62">
        <f>E565+J565</f>
        <v>863.19999999999993</v>
      </c>
      <c r="D560" s="63" t="s">
        <v>15</v>
      </c>
      <c r="E560" s="108">
        <v>160.1</v>
      </c>
      <c r="F560" s="63">
        <v>160.1</v>
      </c>
      <c r="G560" s="63"/>
      <c r="H560" s="63"/>
      <c r="I560" s="63"/>
      <c r="J560" s="117"/>
      <c r="K560" s="63"/>
      <c r="L560" s="63"/>
      <c r="M560" s="63"/>
      <c r="N560" s="63"/>
      <c r="O560" s="64">
        <f t="shared" si="121"/>
        <v>0</v>
      </c>
      <c r="P560" s="64">
        <f>I560+N560</f>
        <v>0</v>
      </c>
    </row>
    <row r="561" spans="1:16" s="65" customFormat="1" ht="19.5" customHeight="1">
      <c r="A561" s="212"/>
      <c r="B561" s="214"/>
      <c r="C561" s="66"/>
      <c r="D561" s="67" t="s">
        <v>16</v>
      </c>
      <c r="E561" s="109">
        <v>5.3</v>
      </c>
      <c r="F561" s="67">
        <v>5.3</v>
      </c>
      <c r="G561" s="67"/>
      <c r="H561" s="67"/>
      <c r="I561" s="67"/>
      <c r="J561" s="118"/>
      <c r="K561" s="67"/>
      <c r="L561" s="67"/>
      <c r="M561" s="67"/>
      <c r="N561" s="67"/>
      <c r="O561" s="64">
        <f t="shared" si="121"/>
        <v>0</v>
      </c>
      <c r="P561" s="64">
        <f t="shared" ref="P561:P564" si="138">I561+N561</f>
        <v>0</v>
      </c>
    </row>
    <row r="562" spans="1:16" s="65" customFormat="1" ht="19.5" customHeight="1">
      <c r="A562" s="212"/>
      <c r="B562" s="214"/>
      <c r="C562" s="66"/>
      <c r="D562" s="67" t="s">
        <v>17</v>
      </c>
      <c r="E562" s="109"/>
      <c r="F562" s="67"/>
      <c r="G562" s="67"/>
      <c r="H562" s="67"/>
      <c r="I562" s="67"/>
      <c r="J562" s="118"/>
      <c r="K562" s="67"/>
      <c r="L562" s="67"/>
      <c r="M562" s="67"/>
      <c r="N562" s="67"/>
      <c r="O562" s="64">
        <f t="shared" si="121"/>
        <v>0</v>
      </c>
      <c r="P562" s="64">
        <f t="shared" si="138"/>
        <v>0</v>
      </c>
    </row>
    <row r="563" spans="1:16" s="65" customFormat="1" ht="19.5" customHeight="1">
      <c r="A563" s="212"/>
      <c r="B563" s="214"/>
      <c r="C563" s="66"/>
      <c r="D563" s="67" t="s">
        <v>18</v>
      </c>
      <c r="E563" s="109">
        <v>30.5</v>
      </c>
      <c r="F563" s="67">
        <v>30.5</v>
      </c>
      <c r="G563" s="67"/>
      <c r="H563" s="67"/>
      <c r="I563" s="67"/>
      <c r="J563" s="118"/>
      <c r="K563" s="67"/>
      <c r="L563" s="67"/>
      <c r="M563" s="67"/>
      <c r="N563" s="67"/>
      <c r="O563" s="64">
        <f t="shared" si="121"/>
        <v>0</v>
      </c>
      <c r="P563" s="64">
        <f t="shared" si="138"/>
        <v>0</v>
      </c>
    </row>
    <row r="564" spans="1:16" s="65" customFormat="1" ht="19.5" customHeight="1" thickBot="1">
      <c r="A564" s="212"/>
      <c r="B564" s="215"/>
      <c r="C564" s="68"/>
      <c r="D564" s="69" t="s">
        <v>19</v>
      </c>
      <c r="E564" s="110">
        <v>667.3</v>
      </c>
      <c r="F564" s="80">
        <v>667.3</v>
      </c>
      <c r="G564" s="80"/>
      <c r="H564" s="72"/>
      <c r="I564" s="72"/>
      <c r="J564" s="119"/>
      <c r="K564" s="69"/>
      <c r="L564" s="69"/>
      <c r="M564" s="69"/>
      <c r="N564" s="69"/>
      <c r="O564" s="64">
        <f t="shared" si="121"/>
        <v>0</v>
      </c>
      <c r="P564" s="64">
        <f t="shared" si="138"/>
        <v>0</v>
      </c>
    </row>
    <row r="565" spans="1:16" s="65" customFormat="1" ht="19.5" customHeight="1" thickBot="1">
      <c r="A565" s="213"/>
      <c r="B565" s="216" t="s">
        <v>20</v>
      </c>
      <c r="C565" s="217"/>
      <c r="D565" s="218"/>
      <c r="E565" s="111">
        <f>SUM(E560:E564)</f>
        <v>863.19999999999993</v>
      </c>
      <c r="F565" s="70">
        <f>SUM(F560:F564)</f>
        <v>863.19999999999993</v>
      </c>
      <c r="G565" s="70">
        <f>SUM(G560:G564)</f>
        <v>0</v>
      </c>
      <c r="H565" s="70">
        <f>SUM(H560:H564)</f>
        <v>0</v>
      </c>
      <c r="I565" s="70">
        <f t="shared" ref="I565:O565" si="139">SUM(I560:I564)</f>
        <v>0</v>
      </c>
      <c r="J565" s="120">
        <f t="shared" si="139"/>
        <v>0</v>
      </c>
      <c r="K565" s="70">
        <f t="shared" si="139"/>
        <v>0</v>
      </c>
      <c r="L565" s="70">
        <f t="shared" si="139"/>
        <v>0</v>
      </c>
      <c r="M565" s="70">
        <f t="shared" si="139"/>
        <v>0</v>
      </c>
      <c r="N565" s="70">
        <f t="shared" si="139"/>
        <v>0</v>
      </c>
      <c r="O565" s="70">
        <f t="shared" si="139"/>
        <v>0</v>
      </c>
      <c r="P565" s="70">
        <f>SUM(P560:P564)</f>
        <v>0</v>
      </c>
    </row>
    <row r="566" spans="1:16" s="65" customFormat="1" ht="19.5" customHeight="1">
      <c r="A566" s="212">
        <v>94</v>
      </c>
      <c r="B566" s="214" t="s">
        <v>141</v>
      </c>
      <c r="C566" s="62">
        <f>E571+J571</f>
        <v>1096.5999999999999</v>
      </c>
      <c r="D566" s="63" t="s">
        <v>15</v>
      </c>
      <c r="E566" s="108">
        <v>433.1</v>
      </c>
      <c r="F566" s="63">
        <v>353.9</v>
      </c>
      <c r="G566" s="63">
        <v>79.2</v>
      </c>
      <c r="H566" s="63">
        <v>400</v>
      </c>
      <c r="I566" s="63">
        <v>400</v>
      </c>
      <c r="J566" s="117"/>
      <c r="K566" s="63"/>
      <c r="L566" s="63"/>
      <c r="M566" s="63"/>
      <c r="N566" s="63"/>
      <c r="O566" s="64">
        <f t="shared" si="121"/>
        <v>79.2</v>
      </c>
      <c r="P566" s="64">
        <f>I566+N566</f>
        <v>400</v>
      </c>
    </row>
    <row r="567" spans="1:16" s="65" customFormat="1" ht="19.5" customHeight="1">
      <c r="A567" s="212"/>
      <c r="B567" s="214"/>
      <c r="C567" s="66"/>
      <c r="D567" s="67" t="s">
        <v>16</v>
      </c>
      <c r="E567" s="109">
        <v>27.7</v>
      </c>
      <c r="F567" s="67">
        <v>27.7</v>
      </c>
      <c r="G567" s="67"/>
      <c r="H567" s="67"/>
      <c r="I567" s="67"/>
      <c r="J567" s="118"/>
      <c r="K567" s="67"/>
      <c r="L567" s="67"/>
      <c r="M567" s="67"/>
      <c r="N567" s="67"/>
      <c r="O567" s="64">
        <f t="shared" si="121"/>
        <v>0</v>
      </c>
      <c r="P567" s="64">
        <f t="shared" ref="P567:P570" si="140">I567+N567</f>
        <v>0</v>
      </c>
    </row>
    <row r="568" spans="1:16" s="65" customFormat="1" ht="19.5" customHeight="1">
      <c r="A568" s="212"/>
      <c r="B568" s="214"/>
      <c r="C568" s="66"/>
      <c r="D568" s="67" t="s">
        <v>17</v>
      </c>
      <c r="E568" s="109"/>
      <c r="F568" s="67"/>
      <c r="G568" s="67"/>
      <c r="H568" s="67"/>
      <c r="I568" s="67"/>
      <c r="J568" s="118"/>
      <c r="K568" s="67"/>
      <c r="L568" s="67"/>
      <c r="M568" s="67"/>
      <c r="N568" s="67"/>
      <c r="O568" s="64">
        <f t="shared" si="121"/>
        <v>0</v>
      </c>
      <c r="P568" s="64">
        <f t="shared" si="140"/>
        <v>0</v>
      </c>
    </row>
    <row r="569" spans="1:16" s="65" customFormat="1" ht="19.5" customHeight="1">
      <c r="A569" s="212"/>
      <c r="B569" s="214"/>
      <c r="C569" s="66"/>
      <c r="D569" s="67" t="s">
        <v>18</v>
      </c>
      <c r="E569" s="109">
        <v>32.700000000000003</v>
      </c>
      <c r="F569" s="67">
        <v>16.899999999999999</v>
      </c>
      <c r="G569" s="67">
        <v>15.7</v>
      </c>
      <c r="H569" s="67">
        <v>10</v>
      </c>
      <c r="I569" s="67">
        <v>10</v>
      </c>
      <c r="J569" s="118"/>
      <c r="K569" s="67"/>
      <c r="L569" s="67"/>
      <c r="M569" s="67"/>
      <c r="N569" s="67"/>
      <c r="O569" s="64">
        <f t="shared" si="121"/>
        <v>15.7</v>
      </c>
      <c r="P569" s="64">
        <f t="shared" si="140"/>
        <v>10</v>
      </c>
    </row>
    <row r="570" spans="1:16" s="65" customFormat="1" ht="19.5" customHeight="1" thickBot="1">
      <c r="A570" s="212"/>
      <c r="B570" s="215"/>
      <c r="C570" s="68"/>
      <c r="D570" s="69" t="s">
        <v>19</v>
      </c>
      <c r="E570" s="110">
        <v>603.1</v>
      </c>
      <c r="F570" s="80">
        <v>488.7</v>
      </c>
      <c r="G570" s="80">
        <v>114.4</v>
      </c>
      <c r="H570" s="72">
        <v>115</v>
      </c>
      <c r="I570" s="72">
        <v>115</v>
      </c>
      <c r="J570" s="119"/>
      <c r="K570" s="69"/>
      <c r="L570" s="69"/>
      <c r="M570" s="69"/>
      <c r="N570" s="69"/>
      <c r="O570" s="64">
        <f t="shared" si="121"/>
        <v>114.4</v>
      </c>
      <c r="P570" s="64">
        <f t="shared" si="140"/>
        <v>115</v>
      </c>
    </row>
    <row r="571" spans="1:16" s="65" customFormat="1" ht="19.5" customHeight="1" thickBot="1">
      <c r="A571" s="213"/>
      <c r="B571" s="216" t="s">
        <v>20</v>
      </c>
      <c r="C571" s="217"/>
      <c r="D571" s="218"/>
      <c r="E571" s="111">
        <f>SUM(E566:E570)</f>
        <v>1096.5999999999999</v>
      </c>
      <c r="F571" s="70">
        <f>SUM(F566:F570)</f>
        <v>887.19999999999993</v>
      </c>
      <c r="G571" s="70">
        <f>SUM(G566:G570)</f>
        <v>209.3</v>
      </c>
      <c r="H571" s="70">
        <f>SUM(H566:H570)</f>
        <v>525</v>
      </c>
      <c r="I571" s="70">
        <f t="shared" ref="I571:P571" si="141">SUM(I566:I570)</f>
        <v>525</v>
      </c>
      <c r="J571" s="120">
        <f t="shared" si="141"/>
        <v>0</v>
      </c>
      <c r="K571" s="70">
        <f t="shared" si="141"/>
        <v>0</v>
      </c>
      <c r="L571" s="70">
        <f t="shared" si="141"/>
        <v>0</v>
      </c>
      <c r="M571" s="70">
        <f t="shared" si="141"/>
        <v>0</v>
      </c>
      <c r="N571" s="70">
        <f t="shared" si="141"/>
        <v>0</v>
      </c>
      <c r="O571" s="70">
        <f t="shared" si="141"/>
        <v>209.3</v>
      </c>
      <c r="P571" s="70">
        <f t="shared" si="141"/>
        <v>525</v>
      </c>
    </row>
    <row r="572" spans="1:16" s="65" customFormat="1" ht="19.5" customHeight="1">
      <c r="A572" s="212">
        <v>95</v>
      </c>
      <c r="B572" s="214" t="s">
        <v>142</v>
      </c>
      <c r="C572" s="62">
        <f>E577+J577</f>
        <v>749.98</v>
      </c>
      <c r="D572" s="63" t="s">
        <v>15</v>
      </c>
      <c r="E572" s="108">
        <v>280.10000000000002</v>
      </c>
      <c r="F572" s="63">
        <v>156.19</v>
      </c>
      <c r="G572" s="63">
        <v>72.3</v>
      </c>
      <c r="H572" s="63">
        <v>1594.07</v>
      </c>
      <c r="I572" s="63">
        <v>956.2</v>
      </c>
      <c r="J572" s="117"/>
      <c r="K572" s="63"/>
      <c r="L572" s="63"/>
      <c r="M572" s="63"/>
      <c r="N572" s="63"/>
      <c r="O572" s="64">
        <f t="shared" si="121"/>
        <v>72.3</v>
      </c>
      <c r="P572" s="64">
        <f>I572+N572</f>
        <v>956.2</v>
      </c>
    </row>
    <row r="573" spans="1:16" s="65" customFormat="1" ht="19.5" customHeight="1">
      <c r="A573" s="212"/>
      <c r="B573" s="214"/>
      <c r="C573" s="66"/>
      <c r="D573" s="67" t="s">
        <v>16</v>
      </c>
      <c r="E573" s="109"/>
      <c r="F573" s="67"/>
      <c r="G573" s="67"/>
      <c r="H573" s="67"/>
      <c r="I573" s="67"/>
      <c r="J573" s="118"/>
      <c r="K573" s="67"/>
      <c r="L573" s="67"/>
      <c r="M573" s="67"/>
      <c r="N573" s="67"/>
      <c r="O573" s="64">
        <f t="shared" si="121"/>
        <v>0</v>
      </c>
      <c r="P573" s="64">
        <f t="shared" ref="P573:P576" si="142">I573+N573</f>
        <v>0</v>
      </c>
    </row>
    <row r="574" spans="1:16" s="65" customFormat="1" ht="19.5" customHeight="1">
      <c r="A574" s="212"/>
      <c r="B574" s="214"/>
      <c r="C574" s="66"/>
      <c r="D574" s="67" t="s">
        <v>17</v>
      </c>
      <c r="E574" s="109"/>
      <c r="F574" s="67"/>
      <c r="G574" s="67"/>
      <c r="H574" s="67"/>
      <c r="I574" s="67"/>
      <c r="J574" s="118"/>
      <c r="K574" s="67"/>
      <c r="L574" s="67"/>
      <c r="M574" s="67"/>
      <c r="N574" s="67"/>
      <c r="O574" s="64">
        <f t="shared" si="121"/>
        <v>0</v>
      </c>
      <c r="P574" s="64">
        <f t="shared" si="142"/>
        <v>0</v>
      </c>
    </row>
    <row r="575" spans="1:16" s="65" customFormat="1" ht="19.5" customHeight="1">
      <c r="A575" s="212"/>
      <c r="B575" s="214"/>
      <c r="C575" s="66"/>
      <c r="D575" s="67" t="s">
        <v>18</v>
      </c>
      <c r="E575" s="109">
        <v>194.9</v>
      </c>
      <c r="F575" s="67">
        <v>194.9</v>
      </c>
      <c r="G575" s="67"/>
      <c r="H575" s="67"/>
      <c r="I575" s="67"/>
      <c r="J575" s="118"/>
      <c r="K575" s="67"/>
      <c r="L575" s="67"/>
      <c r="M575" s="67"/>
      <c r="N575" s="67"/>
      <c r="O575" s="64">
        <f t="shared" si="121"/>
        <v>0</v>
      </c>
      <c r="P575" s="64">
        <f t="shared" si="142"/>
        <v>0</v>
      </c>
    </row>
    <row r="576" spans="1:16" s="65" customFormat="1" ht="19.5" customHeight="1" thickBot="1">
      <c r="A576" s="212"/>
      <c r="B576" s="215"/>
      <c r="C576" s="68"/>
      <c r="D576" s="69" t="s">
        <v>19</v>
      </c>
      <c r="E576" s="110">
        <v>274.98</v>
      </c>
      <c r="F576" s="80">
        <v>274.98</v>
      </c>
      <c r="G576" s="80"/>
      <c r="H576" s="72"/>
      <c r="I576" s="72"/>
      <c r="J576" s="119"/>
      <c r="K576" s="69"/>
      <c r="L576" s="69"/>
      <c r="M576" s="69"/>
      <c r="N576" s="69"/>
      <c r="O576" s="64">
        <f t="shared" ref="O576:O588" si="143">G576+L576</f>
        <v>0</v>
      </c>
      <c r="P576" s="64">
        <f t="shared" si="142"/>
        <v>0</v>
      </c>
    </row>
    <row r="577" spans="1:18" s="65" customFormat="1" ht="19.5" customHeight="1" thickBot="1">
      <c r="A577" s="213"/>
      <c r="B577" s="216" t="s">
        <v>20</v>
      </c>
      <c r="C577" s="217"/>
      <c r="D577" s="218"/>
      <c r="E577" s="111">
        <f>SUM(E572:E576)</f>
        <v>749.98</v>
      </c>
      <c r="F577" s="70">
        <f>SUM(F572:F576)</f>
        <v>626.07000000000005</v>
      </c>
      <c r="G577" s="70">
        <f>SUM(G572:G576)</f>
        <v>72.3</v>
      </c>
      <c r="H577" s="70">
        <f>SUM(H572:H576)</f>
        <v>1594.07</v>
      </c>
      <c r="I577" s="70">
        <f t="shared" ref="I577:P577" si="144">SUM(I572:I576)</f>
        <v>956.2</v>
      </c>
      <c r="J577" s="120">
        <f t="shared" si="144"/>
        <v>0</v>
      </c>
      <c r="K577" s="70">
        <f t="shared" si="144"/>
        <v>0</v>
      </c>
      <c r="L577" s="70">
        <f t="shared" si="144"/>
        <v>0</v>
      </c>
      <c r="M577" s="70">
        <f t="shared" si="144"/>
        <v>0</v>
      </c>
      <c r="N577" s="70">
        <f t="shared" si="144"/>
        <v>0</v>
      </c>
      <c r="O577" s="70">
        <f t="shared" si="144"/>
        <v>72.3</v>
      </c>
      <c r="P577" s="70">
        <f t="shared" si="144"/>
        <v>956.2</v>
      </c>
    </row>
    <row r="578" spans="1:18" s="65" customFormat="1" ht="19.5" customHeight="1">
      <c r="A578" s="197">
        <v>96</v>
      </c>
      <c r="B578" s="200" t="s">
        <v>143</v>
      </c>
      <c r="C578" s="62">
        <f>E583+J583</f>
        <v>177.74</v>
      </c>
      <c r="D578" s="63" t="s">
        <v>15</v>
      </c>
      <c r="E578" s="108">
        <v>42.8</v>
      </c>
      <c r="F578" s="94">
        <v>0.02</v>
      </c>
      <c r="G578" s="94">
        <f>E578-F578</f>
        <v>42.779999999999994</v>
      </c>
      <c r="H578" s="95">
        <v>140.30000000000001</v>
      </c>
      <c r="I578" s="95">
        <v>140.30000000000001</v>
      </c>
      <c r="J578" s="117"/>
      <c r="K578" s="63"/>
      <c r="L578" s="63"/>
      <c r="M578" s="63"/>
      <c r="N578" s="63"/>
      <c r="O578" s="64">
        <f t="shared" si="143"/>
        <v>42.779999999999994</v>
      </c>
      <c r="P578" s="64">
        <f>I578+N578</f>
        <v>140.30000000000001</v>
      </c>
    </row>
    <row r="579" spans="1:18" s="65" customFormat="1" ht="19.5" customHeight="1">
      <c r="A579" s="198"/>
      <c r="B579" s="201"/>
      <c r="C579" s="66"/>
      <c r="D579" s="67" t="s">
        <v>16</v>
      </c>
      <c r="E579" s="109"/>
      <c r="F579" s="67"/>
      <c r="G579" s="67"/>
      <c r="H579" s="67"/>
      <c r="I579" s="67"/>
      <c r="J579" s="118"/>
      <c r="K579" s="67"/>
      <c r="L579" s="67"/>
      <c r="M579" s="67"/>
      <c r="N579" s="67"/>
      <c r="O579" s="64">
        <f t="shared" si="143"/>
        <v>0</v>
      </c>
      <c r="P579" s="64">
        <f t="shared" ref="P579:P582" si="145">I579+N579</f>
        <v>0</v>
      </c>
      <c r="R579" s="73"/>
    </row>
    <row r="580" spans="1:18" s="65" customFormat="1" ht="19.5" customHeight="1">
      <c r="A580" s="198"/>
      <c r="B580" s="201"/>
      <c r="C580" s="66"/>
      <c r="D580" s="67" t="s">
        <v>17</v>
      </c>
      <c r="E580" s="109"/>
      <c r="F580" s="67"/>
      <c r="G580" s="67"/>
      <c r="H580" s="67"/>
      <c r="I580" s="67"/>
      <c r="J580" s="118"/>
      <c r="K580" s="67"/>
      <c r="L580" s="67"/>
      <c r="M580" s="67"/>
      <c r="N580" s="67"/>
      <c r="O580" s="64">
        <f t="shared" si="143"/>
        <v>0</v>
      </c>
      <c r="P580" s="64">
        <f t="shared" si="145"/>
        <v>0</v>
      </c>
    </row>
    <row r="581" spans="1:18" s="65" customFormat="1" ht="19.5" customHeight="1">
      <c r="A581" s="198"/>
      <c r="B581" s="201"/>
      <c r="C581" s="66"/>
      <c r="D581" s="67" t="s">
        <v>18</v>
      </c>
      <c r="E581" s="109">
        <v>124.5</v>
      </c>
      <c r="F581" s="67">
        <v>123.5</v>
      </c>
      <c r="G581" s="67">
        <f>E581-F581</f>
        <v>1</v>
      </c>
      <c r="H581" s="88">
        <v>2.2999999999999998</v>
      </c>
      <c r="I581" s="88"/>
      <c r="J581" s="118"/>
      <c r="K581" s="67"/>
      <c r="L581" s="67"/>
      <c r="M581" s="67"/>
      <c r="N581" s="67"/>
      <c r="O581" s="64">
        <f t="shared" si="143"/>
        <v>1</v>
      </c>
      <c r="P581" s="64">
        <f t="shared" si="145"/>
        <v>0</v>
      </c>
    </row>
    <row r="582" spans="1:18" s="65" customFormat="1" ht="19.5" customHeight="1" thickBot="1">
      <c r="A582" s="198"/>
      <c r="B582" s="202"/>
      <c r="C582" s="66"/>
      <c r="D582" s="69" t="s">
        <v>19</v>
      </c>
      <c r="E582" s="110">
        <v>10.44</v>
      </c>
      <c r="F582" s="69">
        <v>9.44</v>
      </c>
      <c r="G582" s="69">
        <v>1</v>
      </c>
      <c r="H582" s="96">
        <v>2.2999999999999998</v>
      </c>
      <c r="I582" s="96"/>
      <c r="J582" s="119"/>
      <c r="K582" s="69"/>
      <c r="L582" s="69"/>
      <c r="M582" s="69"/>
      <c r="N582" s="69"/>
      <c r="O582" s="97">
        <f t="shared" si="143"/>
        <v>1</v>
      </c>
      <c r="P582" s="64">
        <f t="shared" si="145"/>
        <v>0</v>
      </c>
    </row>
    <row r="583" spans="1:18" s="65" customFormat="1" ht="19.5" customHeight="1" thickBot="1">
      <c r="A583" s="199"/>
      <c r="B583" s="219" t="s">
        <v>20</v>
      </c>
      <c r="C583" s="220"/>
      <c r="D583" s="220"/>
      <c r="E583" s="111">
        <f>SUM(E578:E582)</f>
        <v>177.74</v>
      </c>
      <c r="F583" s="70">
        <f t="shared" ref="F583:P583" si="146">SUM(F578:F582)</f>
        <v>132.96</v>
      </c>
      <c r="G583" s="70">
        <f t="shared" si="146"/>
        <v>44.779999999999994</v>
      </c>
      <c r="H583" s="70">
        <f t="shared" si="146"/>
        <v>144.90000000000003</v>
      </c>
      <c r="I583" s="70">
        <f t="shared" si="146"/>
        <v>140.30000000000001</v>
      </c>
      <c r="J583" s="120">
        <f t="shared" si="146"/>
        <v>0</v>
      </c>
      <c r="K583" s="70">
        <f t="shared" si="146"/>
        <v>0</v>
      </c>
      <c r="L583" s="70">
        <f t="shared" si="146"/>
        <v>0</v>
      </c>
      <c r="M583" s="70">
        <f t="shared" si="146"/>
        <v>0</v>
      </c>
      <c r="N583" s="70">
        <f t="shared" si="146"/>
        <v>0</v>
      </c>
      <c r="O583" s="70">
        <f t="shared" si="146"/>
        <v>44.779999999999994</v>
      </c>
      <c r="P583" s="98">
        <f t="shared" si="146"/>
        <v>140.30000000000001</v>
      </c>
    </row>
    <row r="584" spans="1:18" s="65" customFormat="1" ht="19.5" customHeight="1">
      <c r="A584" s="197">
        <v>97</v>
      </c>
      <c r="B584" s="200" t="s">
        <v>144</v>
      </c>
      <c r="C584" s="66">
        <f>E589+J589</f>
        <v>1169.5999999999999</v>
      </c>
      <c r="D584" s="63" t="s">
        <v>15</v>
      </c>
      <c r="E584" s="108">
        <v>36.5</v>
      </c>
      <c r="F584" s="99">
        <v>36.5</v>
      </c>
      <c r="G584" s="99"/>
      <c r="H584" s="100"/>
      <c r="I584" s="100"/>
      <c r="J584" s="117"/>
      <c r="K584" s="63"/>
      <c r="L584" s="63"/>
      <c r="M584" s="63"/>
      <c r="N584" s="63"/>
      <c r="O584" s="64">
        <f t="shared" si="143"/>
        <v>0</v>
      </c>
      <c r="P584" s="64">
        <f>I584+N584</f>
        <v>0</v>
      </c>
    </row>
    <row r="585" spans="1:18" s="65" customFormat="1" ht="19.5" customHeight="1">
      <c r="A585" s="198"/>
      <c r="B585" s="201"/>
      <c r="C585" s="66"/>
      <c r="D585" s="67" t="s">
        <v>16</v>
      </c>
      <c r="E585" s="109"/>
      <c r="F585" s="67"/>
      <c r="G585" s="67"/>
      <c r="H585" s="67"/>
      <c r="I585" s="67"/>
      <c r="J585" s="118"/>
      <c r="K585" s="67"/>
      <c r="L585" s="67"/>
      <c r="M585" s="67"/>
      <c r="N585" s="67"/>
      <c r="O585" s="64">
        <f t="shared" si="143"/>
        <v>0</v>
      </c>
      <c r="P585" s="64">
        <f t="shared" ref="P585:P589" si="147">I585+N585</f>
        <v>0</v>
      </c>
    </row>
    <row r="586" spans="1:18" s="65" customFormat="1" ht="19.5" customHeight="1">
      <c r="A586" s="198"/>
      <c r="B586" s="201"/>
      <c r="C586" s="66"/>
      <c r="D586" s="67" t="s">
        <v>17</v>
      </c>
      <c r="E586" s="109"/>
      <c r="F586" s="67"/>
      <c r="G586" s="67"/>
      <c r="H586" s="67"/>
      <c r="I586" s="67"/>
      <c r="J586" s="118"/>
      <c r="K586" s="67"/>
      <c r="L586" s="67"/>
      <c r="M586" s="67"/>
      <c r="N586" s="67"/>
      <c r="O586" s="64">
        <f t="shared" si="143"/>
        <v>0</v>
      </c>
      <c r="P586" s="64">
        <f t="shared" si="147"/>
        <v>0</v>
      </c>
    </row>
    <row r="587" spans="1:18" s="65" customFormat="1" ht="19.5" customHeight="1">
      <c r="A587" s="198"/>
      <c r="B587" s="201"/>
      <c r="C587" s="66"/>
      <c r="D587" s="67" t="s">
        <v>18</v>
      </c>
      <c r="E587" s="109">
        <v>1133.0999999999999</v>
      </c>
      <c r="F587" s="67">
        <v>1133.0999999999999</v>
      </c>
      <c r="G587" s="67"/>
      <c r="H587" s="67"/>
      <c r="I587" s="67"/>
      <c r="J587" s="118"/>
      <c r="K587" s="67"/>
      <c r="L587" s="67"/>
      <c r="M587" s="67"/>
      <c r="N587" s="67"/>
      <c r="O587" s="64">
        <f t="shared" si="143"/>
        <v>0</v>
      </c>
      <c r="P587" s="64">
        <f t="shared" si="147"/>
        <v>0</v>
      </c>
    </row>
    <row r="588" spans="1:18" s="65" customFormat="1" ht="19.5" customHeight="1">
      <c r="A588" s="198"/>
      <c r="B588" s="202"/>
      <c r="C588" s="83"/>
      <c r="D588" s="69" t="s">
        <v>19</v>
      </c>
      <c r="E588" s="110"/>
      <c r="F588" s="69"/>
      <c r="G588" s="69"/>
      <c r="H588" s="69"/>
      <c r="I588" s="69"/>
      <c r="J588" s="119"/>
      <c r="K588" s="69"/>
      <c r="L588" s="69"/>
      <c r="M588" s="69"/>
      <c r="N588" s="69"/>
      <c r="O588" s="64">
        <f t="shared" si="143"/>
        <v>0</v>
      </c>
      <c r="P588" s="64">
        <f t="shared" si="147"/>
        <v>0</v>
      </c>
    </row>
    <row r="589" spans="1:18" s="65" customFormat="1" ht="19.5" customHeight="1" thickBot="1">
      <c r="A589" s="199"/>
      <c r="B589" s="203" t="s">
        <v>20</v>
      </c>
      <c r="C589" s="203"/>
      <c r="D589" s="203"/>
      <c r="E589" s="113">
        <f>SUM(E584:E588)</f>
        <v>1169.5999999999999</v>
      </c>
      <c r="F589" s="84">
        <f>SUM(F584:F588)</f>
        <v>1169.5999999999999</v>
      </c>
      <c r="G589" s="84">
        <f t="shared" ref="G589:O589" si="148">SUM(G584:G588)</f>
        <v>0</v>
      </c>
      <c r="H589" s="84">
        <f t="shared" si="148"/>
        <v>0</v>
      </c>
      <c r="I589" s="84">
        <f t="shared" si="148"/>
        <v>0</v>
      </c>
      <c r="J589" s="123">
        <f t="shared" si="148"/>
        <v>0</v>
      </c>
      <c r="K589" s="84">
        <f t="shared" si="148"/>
        <v>0</v>
      </c>
      <c r="L589" s="84">
        <f t="shared" si="148"/>
        <v>0</v>
      </c>
      <c r="M589" s="84">
        <f t="shared" si="148"/>
        <v>0</v>
      </c>
      <c r="N589" s="84">
        <f t="shared" si="148"/>
        <v>0</v>
      </c>
      <c r="O589" s="84">
        <f t="shared" si="148"/>
        <v>0</v>
      </c>
      <c r="P589" s="64">
        <f t="shared" si="147"/>
        <v>0</v>
      </c>
    </row>
    <row r="590" spans="1:18" s="65" customFormat="1" ht="19.5" customHeight="1" thickBot="1">
      <c r="A590" s="204" t="s">
        <v>24</v>
      </c>
      <c r="B590" s="205"/>
      <c r="C590" s="101">
        <f>C8+C14+C20+C26+C32+C38+C44+C50+C56+C62+C68+C74+C80+C86+C92+C98+C104+C110+C116+C122+C128+C134+C140+C146+C152+C158+C164+C170+C176+C182+C188+C194+C200+C206+C212+C218+C224+C230+C236+C242+C248+C254+C260+C266+C272+C278+C284+C290+C296+C302+C308+C314+C320+C326+C332+C338+C344+C350+C356+C362+C368+C374+C380+C386+C392+C398+C404+C410+C416+C422+C428+C434+C440+C446+C452+C458+C464+C470+C476+C482+C488+C494+C500+C506+C512+C518+C524+C530+C536+C542+C548+C554+C560+C566+C572+C578+C584</f>
        <v>30671.58</v>
      </c>
      <c r="D590" s="102" t="s">
        <v>15</v>
      </c>
      <c r="E590" s="106">
        <f t="shared" ref="E590:P594" si="149">E8+E14+E20+E26+E32+E38+E44+E50+E56+E62+E68+E74+E80+E86+E92+E98+E104+E110+E116+E122+E128+E134+E140+E146+E152+E158+E164+E170+E176+E182+E188+E194+E200+E206+E212+E218+E224+E230+E236+E242+E248+E254+E260+E266+E272+E278+E284+E290+E296+E302+E308+E314+E320+E326+E332+E338+E344+E350+E356+E362+E368+E374+E380+E386+E392+E398+E404+E410+E416+E422+E428+E434+E440+E446+E452+E458+E464+E470+E476+E482+E488+E494+E500+E506+E512+E518+E524+E530+E536+E542+E548+E554+E560+E566+E572+E578+E584</f>
        <v>7133.5900000000011</v>
      </c>
      <c r="F590" s="106">
        <f t="shared" si="149"/>
        <v>4642.8060000000005</v>
      </c>
      <c r="G590" s="106">
        <f t="shared" si="149"/>
        <v>2980.6120000000001</v>
      </c>
      <c r="H590" s="106">
        <f t="shared" si="149"/>
        <v>64784.399999999994</v>
      </c>
      <c r="I590" s="106">
        <f t="shared" si="149"/>
        <v>48095.42</v>
      </c>
      <c r="J590" s="106">
        <f t="shared" si="149"/>
        <v>742.82</v>
      </c>
      <c r="K590" s="106">
        <f t="shared" si="149"/>
        <v>729.72000000000014</v>
      </c>
      <c r="L590" s="106">
        <f t="shared" si="149"/>
        <v>13.14</v>
      </c>
      <c r="M590" s="106">
        <f t="shared" si="149"/>
        <v>80.7</v>
      </c>
      <c r="N590" s="106">
        <f t="shared" si="149"/>
        <v>0</v>
      </c>
      <c r="O590" s="106">
        <f t="shared" si="149"/>
        <v>2993.7519999999995</v>
      </c>
      <c r="P590" s="106">
        <f t="shared" si="149"/>
        <v>48095.42</v>
      </c>
    </row>
    <row r="591" spans="1:18" s="65" customFormat="1" ht="19.5" customHeight="1" thickBot="1">
      <c r="A591" s="206"/>
      <c r="B591" s="207"/>
      <c r="C591" s="66"/>
      <c r="D591" s="67" t="s">
        <v>16</v>
      </c>
      <c r="E591" s="106">
        <f t="shared" si="149"/>
        <v>468.64</v>
      </c>
      <c r="F591" s="106">
        <f t="shared" si="149"/>
        <v>431.26</v>
      </c>
      <c r="G591" s="106">
        <f t="shared" si="149"/>
        <v>36.72</v>
      </c>
      <c r="H591" s="106">
        <f t="shared" si="149"/>
        <v>1467.1000000000001</v>
      </c>
      <c r="I591" s="106">
        <f t="shared" si="149"/>
        <v>1127.2</v>
      </c>
      <c r="J591" s="106">
        <f t="shared" si="149"/>
        <v>0</v>
      </c>
      <c r="K591" s="106">
        <f t="shared" si="149"/>
        <v>0</v>
      </c>
      <c r="L591" s="106">
        <f t="shared" si="149"/>
        <v>0</v>
      </c>
      <c r="M591" s="106">
        <f t="shared" si="149"/>
        <v>0</v>
      </c>
      <c r="N591" s="106">
        <f t="shared" si="149"/>
        <v>0</v>
      </c>
      <c r="O591" s="106">
        <f t="shared" si="149"/>
        <v>36.72</v>
      </c>
      <c r="P591" s="106">
        <f t="shared" si="149"/>
        <v>1127.2</v>
      </c>
    </row>
    <row r="592" spans="1:18" s="65" customFormat="1" ht="19.5" customHeight="1" thickBot="1">
      <c r="A592" s="206"/>
      <c r="B592" s="207"/>
      <c r="C592" s="66"/>
      <c r="D592" s="67" t="s">
        <v>17</v>
      </c>
      <c r="E592" s="106">
        <f t="shared" si="149"/>
        <v>21.39</v>
      </c>
      <c r="F592" s="106">
        <f t="shared" si="149"/>
        <v>21.39</v>
      </c>
      <c r="G592" s="106">
        <f t="shared" si="149"/>
        <v>0</v>
      </c>
      <c r="H592" s="106">
        <f t="shared" si="149"/>
        <v>0</v>
      </c>
      <c r="I592" s="106">
        <f t="shared" si="149"/>
        <v>0</v>
      </c>
      <c r="J592" s="106">
        <f t="shared" si="149"/>
        <v>126.03</v>
      </c>
      <c r="K592" s="106">
        <f t="shared" si="149"/>
        <v>126.03</v>
      </c>
      <c r="L592" s="106">
        <f t="shared" si="149"/>
        <v>0</v>
      </c>
      <c r="M592" s="106">
        <f t="shared" si="149"/>
        <v>0</v>
      </c>
      <c r="N592" s="106">
        <f t="shared" si="149"/>
        <v>0</v>
      </c>
      <c r="O592" s="106">
        <f t="shared" si="149"/>
        <v>0</v>
      </c>
      <c r="P592" s="106">
        <f t="shared" si="149"/>
        <v>0</v>
      </c>
    </row>
    <row r="593" spans="1:16" s="65" customFormat="1" ht="19.5" customHeight="1" thickBot="1">
      <c r="A593" s="206"/>
      <c r="B593" s="207"/>
      <c r="C593" s="66"/>
      <c r="D593" s="67" t="s">
        <v>18</v>
      </c>
      <c r="E593" s="106">
        <f t="shared" si="149"/>
        <v>6926.4499999999989</v>
      </c>
      <c r="F593" s="106">
        <f t="shared" si="149"/>
        <v>5660.8499999999985</v>
      </c>
      <c r="G593" s="106">
        <f t="shared" si="149"/>
        <v>1265.3</v>
      </c>
      <c r="H593" s="106">
        <f t="shared" si="149"/>
        <v>3341.1000000000004</v>
      </c>
      <c r="I593" s="106">
        <f t="shared" si="149"/>
        <v>911.2</v>
      </c>
      <c r="J593" s="106">
        <f t="shared" si="149"/>
        <v>687.27</v>
      </c>
      <c r="K593" s="106">
        <f t="shared" si="149"/>
        <v>687.27</v>
      </c>
      <c r="L593" s="106">
        <f t="shared" si="149"/>
        <v>0</v>
      </c>
      <c r="M593" s="106">
        <f t="shared" si="149"/>
        <v>0</v>
      </c>
      <c r="N593" s="106">
        <f t="shared" si="149"/>
        <v>0</v>
      </c>
      <c r="O593" s="106">
        <f t="shared" si="149"/>
        <v>1265.3</v>
      </c>
      <c r="P593" s="106">
        <f t="shared" si="149"/>
        <v>911.2</v>
      </c>
    </row>
    <row r="594" spans="1:16" s="65" customFormat="1" ht="19.5" customHeight="1" thickBot="1">
      <c r="A594" s="208"/>
      <c r="B594" s="209"/>
      <c r="C594" s="68"/>
      <c r="D594" s="103" t="s">
        <v>19</v>
      </c>
      <c r="E594" s="106">
        <f t="shared" si="149"/>
        <v>13573.980000000001</v>
      </c>
      <c r="F594" s="106">
        <f t="shared" si="149"/>
        <v>12944.52</v>
      </c>
      <c r="G594" s="106">
        <f t="shared" si="149"/>
        <v>629.11</v>
      </c>
      <c r="H594" s="106">
        <f t="shared" si="149"/>
        <v>27993.27</v>
      </c>
      <c r="I594" s="106">
        <f t="shared" si="149"/>
        <v>27593.599999999999</v>
      </c>
      <c r="J594" s="106">
        <f t="shared" si="149"/>
        <v>991.41000000000008</v>
      </c>
      <c r="K594" s="106">
        <f t="shared" si="149"/>
        <v>991.41000000000008</v>
      </c>
      <c r="L594" s="106">
        <f t="shared" si="149"/>
        <v>0</v>
      </c>
      <c r="M594" s="106">
        <f t="shared" si="149"/>
        <v>0</v>
      </c>
      <c r="N594" s="106">
        <f t="shared" si="149"/>
        <v>0</v>
      </c>
      <c r="O594" s="106">
        <f t="shared" si="149"/>
        <v>629.11</v>
      </c>
      <c r="P594" s="106">
        <f t="shared" si="149"/>
        <v>27593.599999999999</v>
      </c>
    </row>
    <row r="595" spans="1:16" s="104" customFormat="1" ht="27" customHeight="1" thickBot="1">
      <c r="A595" s="210" t="s">
        <v>25</v>
      </c>
      <c r="B595" s="211"/>
      <c r="C595" s="211"/>
      <c r="D595" s="211"/>
      <c r="E595" s="128">
        <f>SUM(E590:E594)</f>
        <v>28124.050000000003</v>
      </c>
      <c r="F595" s="128">
        <f t="shared" ref="F595:O595" si="150">SUM(F590:F594)</f>
        <v>23700.826000000001</v>
      </c>
      <c r="G595" s="128">
        <f t="shared" si="150"/>
        <v>4911.7419999999993</v>
      </c>
      <c r="H595" s="128">
        <f t="shared" si="150"/>
        <v>97585.87000000001</v>
      </c>
      <c r="I595" s="128">
        <f t="shared" si="150"/>
        <v>77727.419999999984</v>
      </c>
      <c r="J595" s="128">
        <f t="shared" si="150"/>
        <v>2547.5299999999997</v>
      </c>
      <c r="K595" s="128">
        <f t="shared" si="150"/>
        <v>2534.4300000000003</v>
      </c>
      <c r="L595" s="128">
        <f t="shared" si="150"/>
        <v>13.14</v>
      </c>
      <c r="M595" s="128">
        <f t="shared" si="150"/>
        <v>80.7</v>
      </c>
      <c r="N595" s="128">
        <f t="shared" si="150"/>
        <v>0</v>
      </c>
      <c r="O595" s="128">
        <f t="shared" si="150"/>
        <v>4924.8819999999987</v>
      </c>
      <c r="P595" s="128">
        <f t="shared" ref="P595" si="151">I595+N595</f>
        <v>77727.419999999984</v>
      </c>
    </row>
  </sheetData>
  <mergeCells count="311">
    <mergeCell ref="B1:P1"/>
    <mergeCell ref="B2:P2"/>
    <mergeCell ref="B3:P3"/>
    <mergeCell ref="A4:A6"/>
    <mergeCell ref="B4:B6"/>
    <mergeCell ref="C4:C6"/>
    <mergeCell ref="D4:D6"/>
    <mergeCell ref="E4:I4"/>
    <mergeCell ref="J4:N4"/>
    <mergeCell ref="O4:P4"/>
    <mergeCell ref="O5:O6"/>
    <mergeCell ref="P5:P6"/>
    <mergeCell ref="J5:J6"/>
    <mergeCell ref="K5:L5"/>
    <mergeCell ref="M5:N5"/>
    <mergeCell ref="A8:A13"/>
    <mergeCell ref="B8:B12"/>
    <mergeCell ref="B13:D13"/>
    <mergeCell ref="A14:A19"/>
    <mergeCell ref="B14:B18"/>
    <mergeCell ref="B19:D19"/>
    <mergeCell ref="E5:E6"/>
    <mergeCell ref="F5:G5"/>
    <mergeCell ref="H5:I5"/>
    <mergeCell ref="A32:A37"/>
    <mergeCell ref="B32:B36"/>
    <mergeCell ref="B37:D37"/>
    <mergeCell ref="A38:A43"/>
    <mergeCell ref="B38:B42"/>
    <mergeCell ref="B43:D43"/>
    <mergeCell ref="A20:A25"/>
    <mergeCell ref="B20:B24"/>
    <mergeCell ref="B25:D25"/>
    <mergeCell ref="A26:A31"/>
    <mergeCell ref="B26:B30"/>
    <mergeCell ref="B31:D31"/>
    <mergeCell ref="A56:A61"/>
    <mergeCell ref="B56:B60"/>
    <mergeCell ref="B61:D61"/>
    <mergeCell ref="A62:A67"/>
    <mergeCell ref="B62:B66"/>
    <mergeCell ref="B67:D67"/>
    <mergeCell ref="A44:A49"/>
    <mergeCell ref="B44:B48"/>
    <mergeCell ref="B49:D49"/>
    <mergeCell ref="A50:A55"/>
    <mergeCell ref="B50:B54"/>
    <mergeCell ref="B55:D55"/>
    <mergeCell ref="A80:A85"/>
    <mergeCell ref="B80:B84"/>
    <mergeCell ref="B85:D85"/>
    <mergeCell ref="A86:A91"/>
    <mergeCell ref="B86:B90"/>
    <mergeCell ref="B91:D91"/>
    <mergeCell ref="A68:A73"/>
    <mergeCell ref="B68:B72"/>
    <mergeCell ref="B73:D73"/>
    <mergeCell ref="A74:A79"/>
    <mergeCell ref="B74:B78"/>
    <mergeCell ref="B79:D79"/>
    <mergeCell ref="A104:A109"/>
    <mergeCell ref="B104:B108"/>
    <mergeCell ref="B109:D109"/>
    <mergeCell ref="A110:A115"/>
    <mergeCell ref="B110:B114"/>
    <mergeCell ref="B115:D115"/>
    <mergeCell ref="A92:A97"/>
    <mergeCell ref="B92:B96"/>
    <mergeCell ref="B97:D97"/>
    <mergeCell ref="A98:A103"/>
    <mergeCell ref="B98:B102"/>
    <mergeCell ref="B103:D103"/>
    <mergeCell ref="A128:A133"/>
    <mergeCell ref="B128:B132"/>
    <mergeCell ref="B133:D133"/>
    <mergeCell ref="A134:A139"/>
    <mergeCell ref="B134:B138"/>
    <mergeCell ref="B139:D139"/>
    <mergeCell ref="A116:A121"/>
    <mergeCell ref="B116:B120"/>
    <mergeCell ref="B121:D121"/>
    <mergeCell ref="A122:A127"/>
    <mergeCell ref="B122:B126"/>
    <mergeCell ref="B127:D127"/>
    <mergeCell ref="A152:A157"/>
    <mergeCell ref="B152:B156"/>
    <mergeCell ref="B157:D157"/>
    <mergeCell ref="A158:A163"/>
    <mergeCell ref="B158:B162"/>
    <mergeCell ref="B163:D163"/>
    <mergeCell ref="A140:A145"/>
    <mergeCell ref="B140:B144"/>
    <mergeCell ref="B145:D145"/>
    <mergeCell ref="A146:A151"/>
    <mergeCell ref="B146:B150"/>
    <mergeCell ref="B151:D151"/>
    <mergeCell ref="A176:A181"/>
    <mergeCell ref="B176:B180"/>
    <mergeCell ref="B181:D181"/>
    <mergeCell ref="A182:A187"/>
    <mergeCell ref="B182:B186"/>
    <mergeCell ref="B187:D187"/>
    <mergeCell ref="A164:A169"/>
    <mergeCell ref="B164:B168"/>
    <mergeCell ref="B169:D169"/>
    <mergeCell ref="A170:A175"/>
    <mergeCell ref="B170:B174"/>
    <mergeCell ref="B175:D175"/>
    <mergeCell ref="A200:A205"/>
    <mergeCell ref="B200:B204"/>
    <mergeCell ref="B205:D205"/>
    <mergeCell ref="A206:A211"/>
    <mergeCell ref="B206:B210"/>
    <mergeCell ref="B211:D211"/>
    <mergeCell ref="A188:A193"/>
    <mergeCell ref="B188:B192"/>
    <mergeCell ref="B193:D193"/>
    <mergeCell ref="A194:A199"/>
    <mergeCell ref="B194:B198"/>
    <mergeCell ref="B199:D199"/>
    <mergeCell ref="A224:A229"/>
    <mergeCell ref="B224:B228"/>
    <mergeCell ref="B229:D229"/>
    <mergeCell ref="A230:A235"/>
    <mergeCell ref="B230:B234"/>
    <mergeCell ref="B235:D235"/>
    <mergeCell ref="A212:A217"/>
    <mergeCell ref="B212:B216"/>
    <mergeCell ref="B217:D217"/>
    <mergeCell ref="A218:A223"/>
    <mergeCell ref="B218:B222"/>
    <mergeCell ref="B223:D223"/>
    <mergeCell ref="A248:A253"/>
    <mergeCell ref="B248:B252"/>
    <mergeCell ref="B253:D253"/>
    <mergeCell ref="A254:A259"/>
    <mergeCell ref="B254:B258"/>
    <mergeCell ref="B259:D259"/>
    <mergeCell ref="A236:A241"/>
    <mergeCell ref="B236:B240"/>
    <mergeCell ref="B241:D241"/>
    <mergeCell ref="A242:A247"/>
    <mergeCell ref="B242:B246"/>
    <mergeCell ref="B247:D247"/>
    <mergeCell ref="A272:A277"/>
    <mergeCell ref="B272:B276"/>
    <mergeCell ref="B277:D277"/>
    <mergeCell ref="A278:A283"/>
    <mergeCell ref="B278:B282"/>
    <mergeCell ref="B283:D283"/>
    <mergeCell ref="A260:A265"/>
    <mergeCell ref="B260:B264"/>
    <mergeCell ref="B265:D265"/>
    <mergeCell ref="A266:A271"/>
    <mergeCell ref="B266:B270"/>
    <mergeCell ref="B271:D271"/>
    <mergeCell ref="A296:A301"/>
    <mergeCell ref="B296:B300"/>
    <mergeCell ref="B301:D301"/>
    <mergeCell ref="A302:A307"/>
    <mergeCell ref="B302:B306"/>
    <mergeCell ref="B307:D307"/>
    <mergeCell ref="A284:A289"/>
    <mergeCell ref="B284:B288"/>
    <mergeCell ref="B289:D289"/>
    <mergeCell ref="A290:A295"/>
    <mergeCell ref="B290:B294"/>
    <mergeCell ref="B295:D295"/>
    <mergeCell ref="A320:A325"/>
    <mergeCell ref="B320:B324"/>
    <mergeCell ref="B325:D325"/>
    <mergeCell ref="A326:A331"/>
    <mergeCell ref="B326:B330"/>
    <mergeCell ref="B331:D331"/>
    <mergeCell ref="A308:A313"/>
    <mergeCell ref="B308:B312"/>
    <mergeCell ref="B313:D313"/>
    <mergeCell ref="A314:A319"/>
    <mergeCell ref="B314:B318"/>
    <mergeCell ref="B319:D319"/>
    <mergeCell ref="A344:A349"/>
    <mergeCell ref="B344:B348"/>
    <mergeCell ref="B349:D349"/>
    <mergeCell ref="A350:A355"/>
    <mergeCell ref="B350:B354"/>
    <mergeCell ref="B355:D355"/>
    <mergeCell ref="A332:A337"/>
    <mergeCell ref="B332:B336"/>
    <mergeCell ref="B337:D337"/>
    <mergeCell ref="A338:A343"/>
    <mergeCell ref="B338:B342"/>
    <mergeCell ref="B343:D343"/>
    <mergeCell ref="A368:A373"/>
    <mergeCell ref="B368:B372"/>
    <mergeCell ref="B373:D373"/>
    <mergeCell ref="A374:A379"/>
    <mergeCell ref="B374:B378"/>
    <mergeCell ref="B379:D379"/>
    <mergeCell ref="A356:A361"/>
    <mergeCell ref="B356:B360"/>
    <mergeCell ref="B361:D361"/>
    <mergeCell ref="A362:A367"/>
    <mergeCell ref="B362:B366"/>
    <mergeCell ref="B367:D367"/>
    <mergeCell ref="A392:A397"/>
    <mergeCell ref="B392:B396"/>
    <mergeCell ref="B397:D397"/>
    <mergeCell ref="A398:A403"/>
    <mergeCell ref="B398:B402"/>
    <mergeCell ref="B403:D403"/>
    <mergeCell ref="A380:A385"/>
    <mergeCell ref="B380:B384"/>
    <mergeCell ref="B385:D385"/>
    <mergeCell ref="A386:A391"/>
    <mergeCell ref="B386:B390"/>
    <mergeCell ref="B391:D391"/>
    <mergeCell ref="A416:A421"/>
    <mergeCell ref="B416:B420"/>
    <mergeCell ref="B421:D421"/>
    <mergeCell ref="A422:A427"/>
    <mergeCell ref="B422:B426"/>
    <mergeCell ref="B427:D427"/>
    <mergeCell ref="A404:A409"/>
    <mergeCell ref="B404:B408"/>
    <mergeCell ref="B409:D409"/>
    <mergeCell ref="A410:A415"/>
    <mergeCell ref="B410:B414"/>
    <mergeCell ref="B415:D415"/>
    <mergeCell ref="A440:A445"/>
    <mergeCell ref="B440:B444"/>
    <mergeCell ref="B445:D445"/>
    <mergeCell ref="A446:A451"/>
    <mergeCell ref="B446:B450"/>
    <mergeCell ref="B451:D451"/>
    <mergeCell ref="A428:A433"/>
    <mergeCell ref="B428:B432"/>
    <mergeCell ref="B433:D433"/>
    <mergeCell ref="A434:A439"/>
    <mergeCell ref="B434:B438"/>
    <mergeCell ref="B439:D439"/>
    <mergeCell ref="A464:A469"/>
    <mergeCell ref="B464:B468"/>
    <mergeCell ref="B469:D469"/>
    <mergeCell ref="A470:A475"/>
    <mergeCell ref="B470:B474"/>
    <mergeCell ref="B475:D475"/>
    <mergeCell ref="A452:A457"/>
    <mergeCell ref="B452:B456"/>
    <mergeCell ref="B457:D457"/>
    <mergeCell ref="A458:A463"/>
    <mergeCell ref="B458:B462"/>
    <mergeCell ref="B463:D463"/>
    <mergeCell ref="A488:A493"/>
    <mergeCell ref="B488:B492"/>
    <mergeCell ref="B493:D493"/>
    <mergeCell ref="A494:A499"/>
    <mergeCell ref="B494:B498"/>
    <mergeCell ref="B499:D499"/>
    <mergeCell ref="A476:A481"/>
    <mergeCell ref="B476:B480"/>
    <mergeCell ref="B481:D481"/>
    <mergeCell ref="A482:A487"/>
    <mergeCell ref="B482:B486"/>
    <mergeCell ref="B487:D487"/>
    <mergeCell ref="A512:A517"/>
    <mergeCell ref="B512:B516"/>
    <mergeCell ref="B517:D517"/>
    <mergeCell ref="A518:A523"/>
    <mergeCell ref="B518:B522"/>
    <mergeCell ref="B523:D523"/>
    <mergeCell ref="A500:A505"/>
    <mergeCell ref="B500:B504"/>
    <mergeCell ref="B505:D505"/>
    <mergeCell ref="A506:A511"/>
    <mergeCell ref="B506:B510"/>
    <mergeCell ref="B511:D511"/>
    <mergeCell ref="A536:A541"/>
    <mergeCell ref="B536:B540"/>
    <mergeCell ref="B541:D541"/>
    <mergeCell ref="A542:A547"/>
    <mergeCell ref="B542:B546"/>
    <mergeCell ref="B547:D547"/>
    <mergeCell ref="A524:A529"/>
    <mergeCell ref="B524:B528"/>
    <mergeCell ref="B529:D529"/>
    <mergeCell ref="A530:A535"/>
    <mergeCell ref="B530:B534"/>
    <mergeCell ref="B535:D535"/>
    <mergeCell ref="A560:A565"/>
    <mergeCell ref="B560:B564"/>
    <mergeCell ref="B565:D565"/>
    <mergeCell ref="A566:A571"/>
    <mergeCell ref="B566:B570"/>
    <mergeCell ref="B571:D571"/>
    <mergeCell ref="A548:A553"/>
    <mergeCell ref="B548:B552"/>
    <mergeCell ref="B553:D553"/>
    <mergeCell ref="A554:A559"/>
    <mergeCell ref="B554:B558"/>
    <mergeCell ref="B559:D559"/>
    <mergeCell ref="A584:A589"/>
    <mergeCell ref="B584:B588"/>
    <mergeCell ref="B589:D589"/>
    <mergeCell ref="A590:B594"/>
    <mergeCell ref="A595:D595"/>
    <mergeCell ref="A572:A577"/>
    <mergeCell ref="B572:B576"/>
    <mergeCell ref="B577:D577"/>
    <mergeCell ref="A578:A583"/>
    <mergeCell ref="B578:B582"/>
    <mergeCell ref="B583:D583"/>
  </mergeCells>
  <pageMargins left="0.17" right="0.17" top="0.27" bottom="0.17" header="0.3" footer="0.17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Ampop-hamem2012-2013 </vt:lpstr>
      <vt:lpstr>AMPOP_2013</vt:lpstr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2014-06-11T08:18:11Z</dcterms:modified>
</cp:coreProperties>
</file>