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<sst xmlns="http://schemas.openxmlformats.org/spreadsheetml/2006/main" count="198" uniqueCount="68">
  <si>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</si>
  <si>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2026թ. մարտի «31»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</si>
  <si>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</si>
  <si>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</si>
  <si>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</si>
  <si>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</si>
  <si>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</si>
  <si>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</si>
  <si>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</si>
  <si>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</si>
  <si>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</si>
  <si>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</si>
  <si>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</si>
  <si>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</si>
  <si>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</si>
  <si>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</si>
  <si>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</si>
  <si>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</si>
  <si>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</si>
  <si>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</si>
  <si>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</si>
  <si>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</si>
  <si>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</si>
  <si>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</si>
  <si>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</si>
  <si>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</si>
  <si>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</si>
  <si>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</si>
  <si>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</si>
  <si>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</si>
  <si>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</si>
  <si>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</si>
  <si>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</si>
  <si>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</si>
  <si>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</si>
  <si>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</si>
  <si>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</si>
  <si>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</si>
  <si>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</si>
  <si>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</si>
  <si>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</si>
  <si>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</si>
  <si>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</si>
  <si>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</si>
  <si>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</si>
  <si>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</si>
  <si>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</si>
  <si>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</si>
  <si>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</si>
  <si>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</si>
  <si>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</si>
  <si>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</si>
  <si>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</si>
  <si>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</si>
  <si>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</si>
  <si>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</si>
  <si>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</si>
  <si>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3 ամիս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</si>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</sst>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3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color indexed="8"/>
      <name val="GHEA Grapalat"/>
      <charset val="134"/>
    </font>
    <font>
      <sz val="12"/>
      <name val="GHEA Grapalat"/>
      <charset val="204"/>
    </font>
    <font>
      <sz val="12"/>
      <color theme="1"/>
      <name val="GHEA Grapalat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181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Protection="1">
      <protection locked="0"/>
    </xf>
    <xf numFmtId="182" fontId="1" fillId="3" borderId="0" xfId="0" applyNumberFormat="1" applyFont="1" applyFill="1" applyProtection="1">
      <protection locked="0"/>
    </xf>
    <xf numFmtId="182" fontId="1" fillId="2" borderId="0" xfId="0" applyNumberFormat="1" applyFont="1" applyFill="1" applyBorder="1" applyAlignment="1" applyProtection="1">
      <alignment horizontal="left" wrapText="1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1" fontId="7" fillId="2" borderId="11" xfId="0" applyNumberFormat="1" applyFont="1" applyFill="1" applyBorder="1" applyAlignment="1">
      <alignment horizontal="center" vertical="center" wrapText="1"/>
    </xf>
    <xf numFmtId="181" fontId="8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1" fontId="9" fillId="2" borderId="11" xfId="0" applyNumberFormat="1" applyFont="1" applyFill="1" applyBorder="1" applyAlignment="1">
      <alignment horizontal="center" vertical="center" wrapText="1"/>
    </xf>
    <xf numFmtId="181" fontId="7" fillId="2" borderId="11" xfId="0" applyNumberFormat="1" applyFont="1" applyFill="1" applyBorder="1" applyAlignment="1"/>
    <xf numFmtId="182" fontId="8" fillId="2" borderId="11" xfId="0" applyNumberFormat="1" applyFont="1" applyFill="1" applyBorder="1" applyAlignment="1">
      <alignment horizontal="center" vertical="center" wrapText="1"/>
    </xf>
    <xf numFmtId="182" fontId="10" fillId="2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7" fillId="2" borderId="15" xfId="0" applyNumberFormat="1" applyFont="1" applyFill="1" applyBorder="1" applyAlignment="1">
      <alignment horizontal="center" vertical="center" wrapText="1"/>
    </xf>
    <xf numFmtId="181" fontId="8" fillId="2" borderId="15" xfId="0" applyNumberFormat="1" applyFont="1" applyFill="1" applyBorder="1" applyAlignment="1">
      <alignment horizontal="center" vertical="center" wrapText="1"/>
    </xf>
    <xf numFmtId="181" fontId="9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 vertical="center" wrapText="1"/>
    </xf>
    <xf numFmtId="181" fontId="8" fillId="2" borderId="15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182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1" fontId="10" fillId="3" borderId="11" xfId="0" applyNumberFormat="1" applyFont="1" applyFill="1" applyBorder="1" applyAlignment="1">
      <alignment horizontal="center" vertical="center" wrapText="1"/>
    </xf>
    <xf numFmtId="182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2" fillId="2" borderId="0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0" fillId="3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184" fontId="9" fillId="2" borderId="0" xfId="0" applyNumberFormat="1" applyFont="1" applyFill="1" applyBorder="1" applyAlignment="1">
      <alignment horizontal="center" vertical="center" wrapText="1"/>
    </xf>
    <xf numFmtId="181" fontId="1" fillId="0" borderId="1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Protection="1">
      <protection locked="0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7.3333333333333" defaultRowHeight="17.4"/>
  <cols>
    <col min="1" max="1" width="5.33333333333333" style="1" customWidth="1"/>
    <col min="2" max="2" width="19.8888888888889" style="3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4" customWidth="1"/>
    <col min="7" max="140" width="14.8888888888889" style="1" customWidth="1"/>
    <col min="141" max="230" width="17.3333333333333" style="4"/>
    <col min="231" max="16384" width="17.3333333333333" style="1"/>
  </cols>
  <sheetData>
    <row r="1" s="1" customFormat="1" ht="18" spans="2:230">
      <c r="B1" s="3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3"/>
      <c r="P1" s="53"/>
      <c r="Q1" s="53"/>
      <c r="R1" s="53"/>
      <c r="S1" s="53"/>
      <c r="T1" s="53"/>
      <c r="U1" s="53"/>
      <c r="V1" s="53"/>
      <c r="W1" s="5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1" customFormat="1" ht="30" customHeight="1" spans="2:230">
      <c r="B2" s="3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Q2" s="73"/>
      <c r="R2" s="73"/>
      <c r="T2" s="74"/>
      <c r="U2" s="74"/>
      <c r="V2" s="74"/>
      <c r="W2" s="75"/>
      <c r="X2" s="75"/>
      <c r="AA2" s="74"/>
      <c r="AB2" s="75"/>
      <c r="AC2" s="75"/>
      <c r="AD2" s="75"/>
      <c r="AE2" s="75"/>
      <c r="AF2" s="75"/>
      <c r="AG2" s="75"/>
      <c r="AH2" s="75"/>
      <c r="AI2" s="75"/>
      <c r="AJ2" s="75"/>
      <c r="AK2" s="74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="1" customFormat="1" spans="2:230">
      <c r="B3" s="3"/>
      <c r="C3" s="7"/>
      <c r="D3" s="7"/>
      <c r="E3" s="7"/>
      <c r="F3" s="8"/>
      <c r="G3" s="7"/>
      <c r="H3" s="7"/>
      <c r="I3" s="7"/>
      <c r="J3" s="7"/>
      <c r="K3" s="7"/>
      <c r="L3" s="6" t="s">
        <v>2</v>
      </c>
      <c r="M3" s="6"/>
      <c r="N3" s="6"/>
      <c r="O3" s="6"/>
      <c r="P3" s="7"/>
      <c r="Q3" s="73"/>
      <c r="R3" s="73"/>
      <c r="T3" s="75"/>
      <c r="U3" s="75"/>
      <c r="V3" s="75"/>
      <c r="W3" s="75"/>
      <c r="X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="1" customFormat="1" customHeight="1" spans="1:256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54"/>
      <c r="J4" s="55" t="s">
        <v>8</v>
      </c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132"/>
      <c r="DK4" s="133" t="s">
        <v>9</v>
      </c>
      <c r="DL4" s="134" t="s">
        <v>10</v>
      </c>
      <c r="DM4" s="135"/>
      <c r="DN4" s="136"/>
      <c r="DO4" s="137" t="s">
        <v>11</v>
      </c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3" t="s">
        <v>12</v>
      </c>
      <c r="EH4" s="158" t="s">
        <v>13</v>
      </c>
      <c r="EI4" s="159"/>
      <c r="EJ4" s="160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="1" customFormat="1" ht="18" customHeight="1" spans="1:256">
      <c r="A5" s="14"/>
      <c r="B5" s="15"/>
      <c r="C5" s="16"/>
      <c r="D5" s="17"/>
      <c r="E5" s="18"/>
      <c r="F5" s="19"/>
      <c r="G5" s="19"/>
      <c r="H5" s="19"/>
      <c r="I5" s="60"/>
      <c r="J5" s="61"/>
      <c r="K5" s="62"/>
      <c r="L5" s="62"/>
      <c r="M5" s="62"/>
      <c r="N5" s="63"/>
      <c r="O5" s="64" t="s">
        <v>14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88"/>
      <c r="BA5" s="89" t="s">
        <v>15</v>
      </c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106" t="s">
        <v>16</v>
      </c>
      <c r="BQ5" s="107"/>
      <c r="BR5" s="107"/>
      <c r="BS5" s="108" t="s">
        <v>17</v>
      </c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19"/>
      <c r="CJ5" s="120" t="s">
        <v>18</v>
      </c>
      <c r="CK5" s="121"/>
      <c r="CL5" s="121"/>
      <c r="CM5" s="121"/>
      <c r="CN5" s="121"/>
      <c r="CO5" s="121"/>
      <c r="CP5" s="121"/>
      <c r="CQ5" s="121"/>
      <c r="CR5" s="122"/>
      <c r="CS5" s="108" t="s">
        <v>19</v>
      </c>
      <c r="CT5" s="109"/>
      <c r="CU5" s="109"/>
      <c r="CV5" s="109"/>
      <c r="CW5" s="109"/>
      <c r="CX5" s="109"/>
      <c r="CY5" s="109"/>
      <c r="CZ5" s="109"/>
      <c r="DA5" s="109"/>
      <c r="DB5" s="89" t="s">
        <v>20</v>
      </c>
      <c r="DC5" s="89"/>
      <c r="DD5" s="89"/>
      <c r="DE5" s="106" t="s">
        <v>21</v>
      </c>
      <c r="DF5" s="107"/>
      <c r="DG5" s="130"/>
      <c r="DH5" s="106" t="s">
        <v>22</v>
      </c>
      <c r="DI5" s="107"/>
      <c r="DJ5" s="130"/>
      <c r="DK5" s="133"/>
      <c r="DL5" s="138"/>
      <c r="DM5" s="139"/>
      <c r="DN5" s="140"/>
      <c r="DO5" s="141"/>
      <c r="DP5" s="141"/>
      <c r="DQ5" s="151"/>
      <c r="DR5" s="151"/>
      <c r="DS5" s="151"/>
      <c r="DT5" s="151"/>
      <c r="DU5" s="106" t="s">
        <v>23</v>
      </c>
      <c r="DV5" s="107"/>
      <c r="DW5" s="130"/>
      <c r="DX5" s="152"/>
      <c r="DY5" s="153"/>
      <c r="DZ5" s="153"/>
      <c r="EA5" s="153"/>
      <c r="EB5" s="153"/>
      <c r="EC5" s="153"/>
      <c r="ED5" s="153"/>
      <c r="EE5" s="153"/>
      <c r="EF5" s="153"/>
      <c r="EG5" s="133"/>
      <c r="EH5" s="162"/>
      <c r="EI5" s="163"/>
      <c r="EJ5" s="164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="1" customFormat="1" ht="131" customHeight="1" spans="1:256">
      <c r="A6" s="14"/>
      <c r="B6" s="15"/>
      <c r="C6" s="16"/>
      <c r="D6" s="17"/>
      <c r="E6" s="20"/>
      <c r="F6" s="21"/>
      <c r="G6" s="21"/>
      <c r="H6" s="21"/>
      <c r="I6" s="66"/>
      <c r="J6" s="67"/>
      <c r="K6" s="68"/>
      <c r="L6" s="68"/>
      <c r="M6" s="68"/>
      <c r="N6" s="69"/>
      <c r="O6" s="70" t="s">
        <v>24</v>
      </c>
      <c r="P6" s="71"/>
      <c r="Q6" s="71"/>
      <c r="R6" s="71"/>
      <c r="S6" s="76"/>
      <c r="T6" s="77" t="s">
        <v>25</v>
      </c>
      <c r="U6" s="78"/>
      <c r="V6" s="78"/>
      <c r="W6" s="78"/>
      <c r="X6" s="79"/>
      <c r="Y6" s="77" t="s">
        <v>26</v>
      </c>
      <c r="Z6" s="78"/>
      <c r="AA6" s="78"/>
      <c r="AB6" s="78"/>
      <c r="AC6" s="79"/>
      <c r="AD6" s="77" t="s">
        <v>27</v>
      </c>
      <c r="AE6" s="78"/>
      <c r="AF6" s="78"/>
      <c r="AG6" s="78"/>
      <c r="AH6" s="79"/>
      <c r="AI6" s="77" t="s">
        <v>28</v>
      </c>
      <c r="AJ6" s="78"/>
      <c r="AK6" s="78"/>
      <c r="AL6" s="78"/>
      <c r="AM6" s="79"/>
      <c r="AN6" s="77" t="s">
        <v>29</v>
      </c>
      <c r="AO6" s="78"/>
      <c r="AP6" s="78"/>
      <c r="AQ6" s="78"/>
      <c r="AR6" s="79"/>
      <c r="AS6" s="77" t="s">
        <v>30</v>
      </c>
      <c r="AT6" s="78"/>
      <c r="AU6" s="78"/>
      <c r="AV6" s="78"/>
      <c r="AW6" s="79"/>
      <c r="AX6" s="90" t="s">
        <v>31</v>
      </c>
      <c r="AY6" s="90"/>
      <c r="AZ6" s="90"/>
      <c r="BA6" s="91" t="s">
        <v>32</v>
      </c>
      <c r="BB6" s="92"/>
      <c r="BC6" s="92"/>
      <c r="BD6" s="91" t="s">
        <v>33</v>
      </c>
      <c r="BE6" s="92"/>
      <c r="BF6" s="96"/>
      <c r="BG6" s="97" t="s">
        <v>34</v>
      </c>
      <c r="BH6" s="98"/>
      <c r="BI6" s="99"/>
      <c r="BJ6" s="97" t="s">
        <v>35</v>
      </c>
      <c r="BK6" s="98"/>
      <c r="BL6" s="98"/>
      <c r="BM6" s="110" t="s">
        <v>36</v>
      </c>
      <c r="BN6" s="111"/>
      <c r="BO6" s="111"/>
      <c r="BP6" s="112"/>
      <c r="BQ6" s="113"/>
      <c r="BR6" s="113"/>
      <c r="BS6" s="114" t="s">
        <v>37</v>
      </c>
      <c r="BT6" s="115"/>
      <c r="BU6" s="115"/>
      <c r="BV6" s="115"/>
      <c r="BW6" s="116"/>
      <c r="BX6" s="117" t="s">
        <v>38</v>
      </c>
      <c r="BY6" s="117"/>
      <c r="BZ6" s="117"/>
      <c r="CA6" s="117" t="s">
        <v>39</v>
      </c>
      <c r="CB6" s="117"/>
      <c r="CC6" s="117"/>
      <c r="CD6" s="117" t="s">
        <v>40</v>
      </c>
      <c r="CE6" s="117"/>
      <c r="CF6" s="117"/>
      <c r="CG6" s="117" t="s">
        <v>41</v>
      </c>
      <c r="CH6" s="117"/>
      <c r="CI6" s="117"/>
      <c r="CJ6" s="117" t="s">
        <v>42</v>
      </c>
      <c r="CK6" s="117"/>
      <c r="CL6" s="117"/>
      <c r="CM6" s="120" t="s">
        <v>43</v>
      </c>
      <c r="CN6" s="121"/>
      <c r="CO6" s="121"/>
      <c r="CP6" s="117" t="s">
        <v>44</v>
      </c>
      <c r="CQ6" s="117"/>
      <c r="CR6" s="117"/>
      <c r="CS6" s="124" t="s">
        <v>45</v>
      </c>
      <c r="CT6" s="125"/>
      <c r="CU6" s="121"/>
      <c r="CV6" s="117" t="s">
        <v>46</v>
      </c>
      <c r="CW6" s="117"/>
      <c r="CX6" s="117"/>
      <c r="CY6" s="120" t="s">
        <v>47</v>
      </c>
      <c r="CZ6" s="121"/>
      <c r="DA6" s="121"/>
      <c r="DB6" s="89"/>
      <c r="DC6" s="89"/>
      <c r="DD6" s="89"/>
      <c r="DE6" s="112"/>
      <c r="DF6" s="113"/>
      <c r="DG6" s="131"/>
      <c r="DH6" s="112"/>
      <c r="DI6" s="113"/>
      <c r="DJ6" s="131"/>
      <c r="DK6" s="133"/>
      <c r="DL6" s="142"/>
      <c r="DM6" s="143"/>
      <c r="DN6" s="144"/>
      <c r="DO6" s="106" t="s">
        <v>48</v>
      </c>
      <c r="DP6" s="107"/>
      <c r="DQ6" s="130"/>
      <c r="DR6" s="106" t="s">
        <v>49</v>
      </c>
      <c r="DS6" s="107"/>
      <c r="DT6" s="130"/>
      <c r="DU6" s="112"/>
      <c r="DV6" s="113"/>
      <c r="DW6" s="131"/>
      <c r="DX6" s="106" t="s">
        <v>50</v>
      </c>
      <c r="DY6" s="107"/>
      <c r="DZ6" s="130"/>
      <c r="EA6" s="106" t="s">
        <v>51</v>
      </c>
      <c r="EB6" s="107"/>
      <c r="EC6" s="130"/>
      <c r="ED6" s="154" t="s">
        <v>52</v>
      </c>
      <c r="EE6" s="155"/>
      <c r="EF6" s="155"/>
      <c r="EG6" s="133"/>
      <c r="EH6" s="165"/>
      <c r="EI6" s="166"/>
      <c r="EJ6" s="167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="1" customFormat="1" customHeight="1" spans="1:256">
      <c r="A7" s="14"/>
      <c r="B7" s="15"/>
      <c r="C7" s="16"/>
      <c r="D7" s="17"/>
      <c r="E7" s="22" t="s">
        <v>53</v>
      </c>
      <c r="F7" s="23" t="s">
        <v>54</v>
      </c>
      <c r="G7" s="24"/>
      <c r="H7" s="24"/>
      <c r="I7" s="72"/>
      <c r="J7" s="22" t="s">
        <v>53</v>
      </c>
      <c r="K7" s="23" t="s">
        <v>54</v>
      </c>
      <c r="L7" s="24"/>
      <c r="M7" s="24"/>
      <c r="N7" s="72"/>
      <c r="O7" s="22" t="s">
        <v>53</v>
      </c>
      <c r="P7" s="23" t="s">
        <v>54</v>
      </c>
      <c r="Q7" s="24"/>
      <c r="R7" s="24"/>
      <c r="S7" s="72"/>
      <c r="T7" s="22" t="s">
        <v>53</v>
      </c>
      <c r="U7" s="23" t="s">
        <v>54</v>
      </c>
      <c r="V7" s="24"/>
      <c r="W7" s="24"/>
      <c r="X7" s="72"/>
      <c r="Y7" s="22" t="s">
        <v>53</v>
      </c>
      <c r="Z7" s="23" t="s">
        <v>54</v>
      </c>
      <c r="AA7" s="24"/>
      <c r="AB7" s="24"/>
      <c r="AC7" s="72"/>
      <c r="AD7" s="22" t="s">
        <v>53</v>
      </c>
      <c r="AE7" s="82" t="s">
        <v>54</v>
      </c>
      <c r="AF7" s="82"/>
      <c r="AG7" s="82"/>
      <c r="AH7" s="82"/>
      <c r="AI7" s="22" t="s">
        <v>53</v>
      </c>
      <c r="AJ7" s="23" t="s">
        <v>54</v>
      </c>
      <c r="AK7" s="24"/>
      <c r="AL7" s="24"/>
      <c r="AM7" s="72"/>
      <c r="AN7" s="22" t="s">
        <v>53</v>
      </c>
      <c r="AO7" s="23" t="s">
        <v>54</v>
      </c>
      <c r="AP7" s="24"/>
      <c r="AQ7" s="24"/>
      <c r="AR7" s="72"/>
      <c r="AS7" s="22" t="s">
        <v>53</v>
      </c>
      <c r="AT7" s="23" t="s">
        <v>54</v>
      </c>
      <c r="AU7" s="24"/>
      <c r="AV7" s="24"/>
      <c r="AW7" s="72"/>
      <c r="AX7" s="22" t="s">
        <v>53</v>
      </c>
      <c r="AY7" s="93" t="s">
        <v>54</v>
      </c>
      <c r="AZ7" s="94"/>
      <c r="BA7" s="22" t="s">
        <v>53</v>
      </c>
      <c r="BB7" s="93" t="s">
        <v>54</v>
      </c>
      <c r="BC7" s="94"/>
      <c r="BD7" s="22" t="s">
        <v>53</v>
      </c>
      <c r="BE7" s="93" t="s">
        <v>54</v>
      </c>
      <c r="BF7" s="94"/>
      <c r="BG7" s="22" t="s">
        <v>53</v>
      </c>
      <c r="BH7" s="93" t="s">
        <v>54</v>
      </c>
      <c r="BI7" s="94"/>
      <c r="BJ7" s="22" t="s">
        <v>53</v>
      </c>
      <c r="BK7" s="93" t="s">
        <v>54</v>
      </c>
      <c r="BL7" s="94"/>
      <c r="BM7" s="22" t="s">
        <v>53</v>
      </c>
      <c r="BN7" s="93" t="s">
        <v>54</v>
      </c>
      <c r="BO7" s="94"/>
      <c r="BP7" s="22" t="s">
        <v>53</v>
      </c>
      <c r="BQ7" s="93" t="s">
        <v>54</v>
      </c>
      <c r="BR7" s="94"/>
      <c r="BS7" s="22" t="s">
        <v>53</v>
      </c>
      <c r="BT7" s="93" t="s">
        <v>54</v>
      </c>
      <c r="BU7" s="118"/>
      <c r="BV7" s="118"/>
      <c r="BW7" s="94"/>
      <c r="BX7" s="22" t="s">
        <v>53</v>
      </c>
      <c r="BY7" s="93" t="s">
        <v>54</v>
      </c>
      <c r="BZ7" s="94"/>
      <c r="CA7" s="22" t="s">
        <v>53</v>
      </c>
      <c r="CB7" s="93" t="s">
        <v>54</v>
      </c>
      <c r="CC7" s="94"/>
      <c r="CD7" s="22" t="s">
        <v>53</v>
      </c>
      <c r="CE7" s="93" t="s">
        <v>54</v>
      </c>
      <c r="CF7" s="94"/>
      <c r="CG7" s="22" t="s">
        <v>53</v>
      </c>
      <c r="CH7" s="93" t="s">
        <v>54</v>
      </c>
      <c r="CI7" s="94"/>
      <c r="CJ7" s="22" t="s">
        <v>53</v>
      </c>
      <c r="CK7" s="93" t="s">
        <v>54</v>
      </c>
      <c r="CL7" s="94"/>
      <c r="CM7" s="22" t="s">
        <v>53</v>
      </c>
      <c r="CN7" s="93" t="s">
        <v>54</v>
      </c>
      <c r="CO7" s="94"/>
      <c r="CP7" s="22" t="s">
        <v>53</v>
      </c>
      <c r="CQ7" s="93" t="s">
        <v>54</v>
      </c>
      <c r="CR7" s="94"/>
      <c r="CS7" s="22" t="s">
        <v>53</v>
      </c>
      <c r="CT7" s="93" t="s">
        <v>54</v>
      </c>
      <c r="CU7" s="94"/>
      <c r="CV7" s="22" t="s">
        <v>53</v>
      </c>
      <c r="CW7" s="93" t="s">
        <v>54</v>
      </c>
      <c r="CX7" s="94"/>
      <c r="CY7" s="22" t="s">
        <v>53</v>
      </c>
      <c r="CZ7" s="93" t="s">
        <v>54</v>
      </c>
      <c r="DA7" s="94"/>
      <c r="DB7" s="22" t="s">
        <v>53</v>
      </c>
      <c r="DC7" s="93" t="s">
        <v>54</v>
      </c>
      <c r="DD7" s="94"/>
      <c r="DE7" s="22" t="s">
        <v>53</v>
      </c>
      <c r="DF7" s="93" t="s">
        <v>54</v>
      </c>
      <c r="DG7" s="94"/>
      <c r="DH7" s="22" t="s">
        <v>53</v>
      </c>
      <c r="DI7" s="93" t="s">
        <v>54</v>
      </c>
      <c r="DJ7" s="94"/>
      <c r="DK7" s="145" t="s">
        <v>55</v>
      </c>
      <c r="DL7" s="22" t="s">
        <v>53</v>
      </c>
      <c r="DM7" s="93" t="s">
        <v>54</v>
      </c>
      <c r="DN7" s="94"/>
      <c r="DO7" s="22" t="s">
        <v>53</v>
      </c>
      <c r="DP7" s="93" t="s">
        <v>54</v>
      </c>
      <c r="DQ7" s="94"/>
      <c r="DR7" s="22" t="s">
        <v>53</v>
      </c>
      <c r="DS7" s="93" t="s">
        <v>54</v>
      </c>
      <c r="DT7" s="94"/>
      <c r="DU7" s="22" t="s">
        <v>53</v>
      </c>
      <c r="DV7" s="93" t="s">
        <v>54</v>
      </c>
      <c r="DW7" s="94"/>
      <c r="DX7" s="22" t="s">
        <v>53</v>
      </c>
      <c r="DY7" s="93" t="s">
        <v>54</v>
      </c>
      <c r="DZ7" s="94"/>
      <c r="EA7" s="22" t="s">
        <v>53</v>
      </c>
      <c r="EB7" s="93" t="s">
        <v>54</v>
      </c>
      <c r="EC7" s="94"/>
      <c r="ED7" s="22" t="s">
        <v>53</v>
      </c>
      <c r="EE7" s="93" t="s">
        <v>54</v>
      </c>
      <c r="EF7" s="94"/>
      <c r="EG7" s="133" t="s">
        <v>55</v>
      </c>
      <c r="EH7" s="22" t="s">
        <v>53</v>
      </c>
      <c r="EI7" s="93" t="s">
        <v>54</v>
      </c>
      <c r="EJ7" s="94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="2" customFormat="1" ht="55.2" customHeight="1" spans="1:256">
      <c r="A8" s="25"/>
      <c r="B8" s="26"/>
      <c r="C8" s="27"/>
      <c r="D8" s="28"/>
      <c r="E8" s="29"/>
      <c r="F8" s="30" t="s">
        <v>56</v>
      </c>
      <c r="G8" s="31" t="s">
        <v>57</v>
      </c>
      <c r="H8" s="32" t="s">
        <v>58</v>
      </c>
      <c r="I8" s="31" t="s">
        <v>59</v>
      </c>
      <c r="J8" s="29"/>
      <c r="K8" s="30" t="s">
        <v>56</v>
      </c>
      <c r="L8" s="31" t="str">
        <f>G8</f>
        <v>   փաստ,               3 ամիս        </v>
      </c>
      <c r="M8" s="32" t="s">
        <v>58</v>
      </c>
      <c r="N8" s="31" t="s">
        <v>59</v>
      </c>
      <c r="O8" s="29"/>
      <c r="P8" s="30" t="s">
        <v>56</v>
      </c>
      <c r="Q8" s="31" t="str">
        <f>G8</f>
        <v>   փաստ,               3 ամիս        </v>
      </c>
      <c r="R8" s="32" t="s">
        <v>58</v>
      </c>
      <c r="S8" s="31" t="s">
        <v>59</v>
      </c>
      <c r="T8" s="29"/>
      <c r="U8" s="30" t="s">
        <v>56</v>
      </c>
      <c r="V8" s="31" t="str">
        <f>G8</f>
        <v>   փաստ,               3 ամիս        </v>
      </c>
      <c r="W8" s="32" t="s">
        <v>58</v>
      </c>
      <c r="X8" s="31" t="s">
        <v>59</v>
      </c>
      <c r="Y8" s="29"/>
      <c r="Z8" s="30" t="s">
        <v>56</v>
      </c>
      <c r="AA8" s="31" t="str">
        <f>G8</f>
        <v>   փաստ,               3 ամիս        </v>
      </c>
      <c r="AB8" s="32" t="s">
        <v>58</v>
      </c>
      <c r="AC8" s="31" t="s">
        <v>59</v>
      </c>
      <c r="AD8" s="29"/>
      <c r="AE8" s="30" t="s">
        <v>56</v>
      </c>
      <c r="AF8" s="31" t="str">
        <f>G8</f>
        <v>   փաստ,               3 ամիս        </v>
      </c>
      <c r="AG8" s="32" t="s">
        <v>58</v>
      </c>
      <c r="AH8" s="31" t="s">
        <v>59</v>
      </c>
      <c r="AI8" s="29"/>
      <c r="AJ8" s="30" t="s">
        <v>56</v>
      </c>
      <c r="AK8" s="31" t="str">
        <f>G8</f>
        <v>   փաստ,               3 ամիս        </v>
      </c>
      <c r="AL8" s="32" t="s">
        <v>58</v>
      </c>
      <c r="AM8" s="31" t="s">
        <v>59</v>
      </c>
      <c r="AN8" s="29"/>
      <c r="AO8" s="30" t="s">
        <v>56</v>
      </c>
      <c r="AP8" s="31" t="str">
        <f>G8</f>
        <v>   փաստ,               3 ամիս        </v>
      </c>
      <c r="AQ8" s="31" t="s">
        <v>58</v>
      </c>
      <c r="AR8" s="31" t="s">
        <v>59</v>
      </c>
      <c r="AS8" s="29"/>
      <c r="AT8" s="30" t="s">
        <v>56</v>
      </c>
      <c r="AU8" s="31" t="str">
        <f>G8</f>
        <v>   փաստ,               3 ամիս        </v>
      </c>
      <c r="AV8" s="32" t="s">
        <v>58</v>
      </c>
      <c r="AW8" s="31" t="s">
        <v>59</v>
      </c>
      <c r="AX8" s="29"/>
      <c r="AY8" s="30" t="s">
        <v>56</v>
      </c>
      <c r="AZ8" s="31" t="str">
        <f>G8</f>
        <v>   փաստ,               3 ամիս        </v>
      </c>
      <c r="BA8" s="29"/>
      <c r="BB8" s="30" t="s">
        <v>56</v>
      </c>
      <c r="BC8" s="31" t="str">
        <f>G8</f>
        <v>   փաստ,               3 ամիս        </v>
      </c>
      <c r="BD8" s="29"/>
      <c r="BE8" s="30" t="s">
        <v>56</v>
      </c>
      <c r="BF8" s="31" t="str">
        <f>G8</f>
        <v>   փաստ,               3 ամիս        </v>
      </c>
      <c r="BG8" s="29"/>
      <c r="BH8" s="30" t="s">
        <v>56</v>
      </c>
      <c r="BI8" s="31" t="str">
        <f>G8</f>
        <v>   փաստ,               3 ամիս        </v>
      </c>
      <c r="BJ8" s="29"/>
      <c r="BK8" s="30" t="s">
        <v>56</v>
      </c>
      <c r="BL8" s="31" t="str">
        <f>G8</f>
        <v>   փաստ,               3 ամիս        </v>
      </c>
      <c r="BM8" s="29"/>
      <c r="BN8" s="30" t="s">
        <v>56</v>
      </c>
      <c r="BO8" s="31" t="str">
        <f>G8</f>
        <v>   փաստ,               3 ամիս        </v>
      </c>
      <c r="BP8" s="29"/>
      <c r="BQ8" s="30" t="s">
        <v>56</v>
      </c>
      <c r="BR8" s="31" t="str">
        <f>G8</f>
        <v>   փաստ,               3 ամիս        </v>
      </c>
      <c r="BS8" s="29"/>
      <c r="BT8" s="30" t="s">
        <v>56</v>
      </c>
      <c r="BU8" s="31" t="str">
        <f>G8</f>
        <v>   փաստ,               3 ամիս        </v>
      </c>
      <c r="BV8" s="32" t="s">
        <v>58</v>
      </c>
      <c r="BW8" s="31" t="s">
        <v>59</v>
      </c>
      <c r="BX8" s="29"/>
      <c r="BY8" s="30" t="s">
        <v>56</v>
      </c>
      <c r="BZ8" s="31" t="str">
        <f>G8</f>
        <v>   փաստ,               3 ամիս        </v>
      </c>
      <c r="CA8" s="29"/>
      <c r="CB8" s="30" t="s">
        <v>56</v>
      </c>
      <c r="CC8" s="31" t="str">
        <f>G8</f>
        <v>   փաստ,               3 ամիս        </v>
      </c>
      <c r="CD8" s="29"/>
      <c r="CE8" s="30" t="s">
        <v>56</v>
      </c>
      <c r="CF8" s="31" t="str">
        <f>G8</f>
        <v>   փաստ,               3 ամիս        </v>
      </c>
      <c r="CG8" s="29"/>
      <c r="CH8" s="30" t="s">
        <v>56</v>
      </c>
      <c r="CI8" s="31" t="str">
        <f>G8</f>
        <v>   փաստ,               3 ամիս        </v>
      </c>
      <c r="CJ8" s="29"/>
      <c r="CK8" s="30" t="s">
        <v>56</v>
      </c>
      <c r="CL8" s="31" t="str">
        <f>G8</f>
        <v>   փաստ,               3 ամիս        </v>
      </c>
      <c r="CM8" s="29"/>
      <c r="CN8" s="30" t="s">
        <v>56</v>
      </c>
      <c r="CO8" s="31" t="str">
        <f>G8</f>
        <v>   փաստ,               3 ամիս        </v>
      </c>
      <c r="CP8" s="29"/>
      <c r="CQ8" s="30" t="s">
        <v>56</v>
      </c>
      <c r="CR8" s="31" t="str">
        <f>G8</f>
        <v>   փաստ,               3 ամիս        </v>
      </c>
      <c r="CS8" s="29"/>
      <c r="CT8" s="30" t="s">
        <v>56</v>
      </c>
      <c r="CU8" s="31" t="str">
        <f>G8</f>
        <v>   փաստ,               3 ամիս        </v>
      </c>
      <c r="CV8" s="29"/>
      <c r="CW8" s="30" t="s">
        <v>56</v>
      </c>
      <c r="CX8" s="31" t="str">
        <f>G8</f>
        <v>   փաստ,               3 ամիս        </v>
      </c>
      <c r="CY8" s="29"/>
      <c r="CZ8" s="30" t="s">
        <v>56</v>
      </c>
      <c r="DA8" s="31" t="str">
        <f>G8</f>
        <v>   փաստ,               3 ամիս        </v>
      </c>
      <c r="DB8" s="29"/>
      <c r="DC8" s="30" t="s">
        <v>56</v>
      </c>
      <c r="DD8" s="31" t="str">
        <f>G8</f>
        <v>   փաստ,               3 ամիս        </v>
      </c>
      <c r="DE8" s="29"/>
      <c r="DF8" s="30" t="s">
        <v>56</v>
      </c>
      <c r="DG8" s="31" t="str">
        <f>G8</f>
        <v>   փաստ,               3 ամիս        </v>
      </c>
      <c r="DH8" s="29"/>
      <c r="DI8" s="30" t="s">
        <v>56</v>
      </c>
      <c r="DJ8" s="31" t="str">
        <f>G8</f>
        <v>   փաստ,               3 ամիս        </v>
      </c>
      <c r="DK8" s="145"/>
      <c r="DL8" s="29"/>
      <c r="DM8" s="30" t="s">
        <v>56</v>
      </c>
      <c r="DN8" s="31" t="str">
        <f>G8</f>
        <v>   փաստ,               3 ամիս        </v>
      </c>
      <c r="DO8" s="29"/>
      <c r="DP8" s="30" t="s">
        <v>56</v>
      </c>
      <c r="DQ8" s="31" t="str">
        <f>G8</f>
        <v>   փաստ,               3 ամիս        </v>
      </c>
      <c r="DR8" s="29"/>
      <c r="DS8" s="30" t="s">
        <v>56</v>
      </c>
      <c r="DT8" s="31" t="str">
        <f>G8</f>
        <v>   փաստ,               3 ամիս        </v>
      </c>
      <c r="DU8" s="29"/>
      <c r="DV8" s="30" t="s">
        <v>56</v>
      </c>
      <c r="DW8" s="31" t="str">
        <f>G8</f>
        <v>   փաստ,               3 ամիս        </v>
      </c>
      <c r="DX8" s="29"/>
      <c r="DY8" s="30" t="s">
        <v>56</v>
      </c>
      <c r="DZ8" s="31" t="str">
        <f>G8</f>
        <v>   փաստ,               3 ամիս        </v>
      </c>
      <c r="EA8" s="29"/>
      <c r="EB8" s="30" t="s">
        <v>56</v>
      </c>
      <c r="EC8" s="31" t="str">
        <f>G8</f>
        <v>   փաստ,               3 ամիս        </v>
      </c>
      <c r="ED8" s="29"/>
      <c r="EE8" s="30" t="s">
        <v>56</v>
      </c>
      <c r="EF8" s="31" t="str">
        <f>G8</f>
        <v>   փաստ,               3 ամիս        </v>
      </c>
      <c r="EG8" s="133"/>
      <c r="EH8" s="29"/>
      <c r="EI8" s="30" t="s">
        <v>56</v>
      </c>
      <c r="EJ8" s="31" t="str">
        <f>G8</f>
        <v>   փաստ,               3 ամիս        </v>
      </c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="1" customFormat="1" ht="18" spans="1:256">
      <c r="A9" s="33"/>
      <c r="B9" s="34">
        <v>1</v>
      </c>
      <c r="C9" s="35">
        <v>2</v>
      </c>
      <c r="D9" s="33">
        <v>3</v>
      </c>
      <c r="E9" s="35">
        <v>4</v>
      </c>
      <c r="F9" s="33">
        <v>5</v>
      </c>
      <c r="G9" s="35">
        <v>6</v>
      </c>
      <c r="H9" s="33">
        <v>7</v>
      </c>
      <c r="I9" s="35">
        <v>8</v>
      </c>
      <c r="J9" s="33">
        <v>9</v>
      </c>
      <c r="K9" s="35">
        <v>10</v>
      </c>
      <c r="L9" s="33">
        <v>11</v>
      </c>
      <c r="M9" s="35">
        <v>12</v>
      </c>
      <c r="N9" s="33">
        <v>13</v>
      </c>
      <c r="O9" s="35">
        <v>14</v>
      </c>
      <c r="P9" s="33">
        <v>15</v>
      </c>
      <c r="Q9" s="35">
        <v>16</v>
      </c>
      <c r="R9" s="33">
        <v>17</v>
      </c>
      <c r="S9" s="35">
        <v>18</v>
      </c>
      <c r="T9" s="33">
        <v>19</v>
      </c>
      <c r="U9" s="35">
        <v>20</v>
      </c>
      <c r="V9" s="33">
        <v>21</v>
      </c>
      <c r="W9" s="35">
        <v>22</v>
      </c>
      <c r="X9" s="33">
        <v>23</v>
      </c>
      <c r="Y9" s="35">
        <v>24</v>
      </c>
      <c r="Z9" s="33">
        <v>25</v>
      </c>
      <c r="AA9" s="35">
        <v>26</v>
      </c>
      <c r="AB9" s="33">
        <v>27</v>
      </c>
      <c r="AC9" s="35">
        <v>28</v>
      </c>
      <c r="AD9" s="35"/>
      <c r="AE9" s="35"/>
      <c r="AF9" s="35"/>
      <c r="AG9" s="35"/>
      <c r="AH9" s="35"/>
      <c r="AI9" s="33">
        <v>29</v>
      </c>
      <c r="AJ9" s="35">
        <v>30</v>
      </c>
      <c r="AK9" s="33">
        <v>31</v>
      </c>
      <c r="AL9" s="35">
        <v>32</v>
      </c>
      <c r="AM9" s="33">
        <v>33</v>
      </c>
      <c r="AN9" s="35">
        <v>34</v>
      </c>
      <c r="AO9" s="33">
        <v>35</v>
      </c>
      <c r="AP9" s="35">
        <v>36</v>
      </c>
      <c r="AQ9" s="33">
        <v>37</v>
      </c>
      <c r="AR9" s="35">
        <v>38</v>
      </c>
      <c r="AS9" s="33"/>
      <c r="AT9" s="35"/>
      <c r="AU9" s="33"/>
      <c r="AV9" s="35">
        <v>42</v>
      </c>
      <c r="AW9" s="33">
        <v>43</v>
      </c>
      <c r="AX9" s="35">
        <v>44</v>
      </c>
      <c r="AY9" s="33">
        <v>45</v>
      </c>
      <c r="AZ9" s="35">
        <v>46</v>
      </c>
      <c r="BA9" s="33">
        <v>47</v>
      </c>
      <c r="BB9" s="35">
        <v>48</v>
      </c>
      <c r="BC9" s="33">
        <v>49</v>
      </c>
      <c r="BD9" s="35">
        <v>50</v>
      </c>
      <c r="BE9" s="33">
        <v>51</v>
      </c>
      <c r="BF9" s="35">
        <v>52</v>
      </c>
      <c r="BG9" s="33">
        <v>53</v>
      </c>
      <c r="BH9" s="35">
        <v>54</v>
      </c>
      <c r="BI9" s="33">
        <v>55</v>
      </c>
      <c r="BJ9" s="35">
        <v>56</v>
      </c>
      <c r="BK9" s="33">
        <v>57</v>
      </c>
      <c r="BL9" s="35">
        <v>58</v>
      </c>
      <c r="BM9" s="33">
        <v>59</v>
      </c>
      <c r="BN9" s="35">
        <v>60</v>
      </c>
      <c r="BO9" s="33">
        <v>61</v>
      </c>
      <c r="BP9" s="35">
        <v>62</v>
      </c>
      <c r="BQ9" s="33">
        <v>63</v>
      </c>
      <c r="BR9" s="35">
        <v>64</v>
      </c>
      <c r="BS9" s="33">
        <v>65</v>
      </c>
      <c r="BT9" s="35">
        <v>66</v>
      </c>
      <c r="BU9" s="33">
        <v>67</v>
      </c>
      <c r="BV9" s="35">
        <v>68</v>
      </c>
      <c r="BW9" s="33">
        <v>69</v>
      </c>
      <c r="BX9" s="35">
        <v>70</v>
      </c>
      <c r="BY9" s="33">
        <v>71</v>
      </c>
      <c r="BZ9" s="35">
        <v>72</v>
      </c>
      <c r="CA9" s="33">
        <v>73</v>
      </c>
      <c r="CB9" s="35">
        <v>74</v>
      </c>
      <c r="CC9" s="33">
        <v>75</v>
      </c>
      <c r="CD9" s="35">
        <v>76</v>
      </c>
      <c r="CE9" s="33">
        <v>77</v>
      </c>
      <c r="CF9" s="35">
        <v>78</v>
      </c>
      <c r="CG9" s="33">
        <v>79</v>
      </c>
      <c r="CH9" s="35">
        <v>80</v>
      </c>
      <c r="CI9" s="33">
        <v>81</v>
      </c>
      <c r="CJ9" s="35">
        <v>82</v>
      </c>
      <c r="CK9" s="33">
        <v>83</v>
      </c>
      <c r="CL9" s="35">
        <v>84</v>
      </c>
      <c r="CM9" s="33">
        <v>85</v>
      </c>
      <c r="CN9" s="35">
        <v>86</v>
      </c>
      <c r="CO9" s="33">
        <v>87</v>
      </c>
      <c r="CP9" s="35">
        <v>88</v>
      </c>
      <c r="CQ9" s="33">
        <v>89</v>
      </c>
      <c r="CR9" s="35">
        <v>90</v>
      </c>
      <c r="CS9" s="33">
        <v>91</v>
      </c>
      <c r="CT9" s="35">
        <v>92</v>
      </c>
      <c r="CU9" s="126">
        <v>93</v>
      </c>
      <c r="CV9" s="35">
        <v>94</v>
      </c>
      <c r="CW9" s="33">
        <v>95</v>
      </c>
      <c r="CX9" s="35">
        <v>96</v>
      </c>
      <c r="CY9" s="33">
        <v>97</v>
      </c>
      <c r="CZ9" s="35">
        <v>98</v>
      </c>
      <c r="DA9" s="33">
        <v>99</v>
      </c>
      <c r="DB9" s="35">
        <v>100</v>
      </c>
      <c r="DC9" s="33">
        <v>101</v>
      </c>
      <c r="DD9" s="35">
        <v>102</v>
      </c>
      <c r="DE9" s="33">
        <v>103</v>
      </c>
      <c r="DF9" s="35">
        <v>104</v>
      </c>
      <c r="DG9" s="33">
        <v>105</v>
      </c>
      <c r="DH9" s="35">
        <v>106</v>
      </c>
      <c r="DI9" s="33">
        <v>107</v>
      </c>
      <c r="DJ9" s="146">
        <v>108</v>
      </c>
      <c r="DK9" s="147">
        <v>109</v>
      </c>
      <c r="DL9" s="35">
        <v>110</v>
      </c>
      <c r="DM9" s="33">
        <v>111</v>
      </c>
      <c r="DN9" s="35">
        <v>112</v>
      </c>
      <c r="DO9" s="33">
        <v>113</v>
      </c>
      <c r="DP9" s="35">
        <v>114</v>
      </c>
      <c r="DQ9" s="33">
        <v>115</v>
      </c>
      <c r="DR9" s="35">
        <v>116</v>
      </c>
      <c r="DS9" s="33">
        <v>117</v>
      </c>
      <c r="DT9" s="35">
        <v>118</v>
      </c>
      <c r="DU9" s="33">
        <v>119</v>
      </c>
      <c r="DV9" s="35">
        <v>120</v>
      </c>
      <c r="DW9" s="33">
        <v>121</v>
      </c>
      <c r="DX9" s="35">
        <v>122</v>
      </c>
      <c r="DY9" s="33">
        <v>123</v>
      </c>
      <c r="DZ9" s="35">
        <v>124</v>
      </c>
      <c r="EA9" s="33">
        <v>125</v>
      </c>
      <c r="EB9" s="35">
        <v>126</v>
      </c>
      <c r="EC9" s="33">
        <v>127</v>
      </c>
      <c r="ED9" s="35">
        <v>128</v>
      </c>
      <c r="EE9" s="33">
        <v>129</v>
      </c>
      <c r="EF9" s="35">
        <v>130</v>
      </c>
      <c r="EG9" s="33">
        <v>131</v>
      </c>
      <c r="EH9" s="35">
        <v>132</v>
      </c>
      <c r="EI9" s="33">
        <v>133</v>
      </c>
      <c r="EJ9" s="35">
        <v>134</v>
      </c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="1" customFormat="1" ht="18" spans="1:256">
      <c r="A10" s="36">
        <v>1</v>
      </c>
      <c r="B10" s="37" t="s">
        <v>60</v>
      </c>
      <c r="C10" s="38">
        <v>1512208.5</v>
      </c>
      <c r="D10" s="39">
        <v>22485</v>
      </c>
      <c r="E10" s="40">
        <f t="shared" ref="E10:G10" si="0">DL10+EH10-ED10</f>
        <v>6529138.4</v>
      </c>
      <c r="F10" s="40">
        <f t="shared" si="0"/>
        <v>1346587.7</v>
      </c>
      <c r="G10" s="41">
        <f t="shared" si="0"/>
        <v>1359989.8</v>
      </c>
      <c r="H10" s="41">
        <f t="shared" ref="H10:H17" si="1">G10/F10*100</f>
        <v>100.995263806435</v>
      </c>
      <c r="I10" s="41">
        <f t="shared" ref="I10:I17" si="2">G10/E10*100</f>
        <v>20.8295446762164</v>
      </c>
      <c r="J10" s="41">
        <f t="shared" ref="J10:L10" si="3">T10+Y10+AI10+AN10+AS10+AX10+BP10+BX10+CA10+CD10+CG10+CJ10+CP10+CS10+CY10+DB10+DH10+AD10</f>
        <v>1889009</v>
      </c>
      <c r="K10" s="41">
        <f t="shared" si="3"/>
        <v>432487.7</v>
      </c>
      <c r="L10" s="41">
        <f t="shared" si="3"/>
        <v>430905.7</v>
      </c>
      <c r="M10" s="41">
        <f t="shared" ref="M10:M17" si="4">L10/K10*100</f>
        <v>99.634209250344</v>
      </c>
      <c r="N10" s="41">
        <f t="shared" ref="N10:N17" si="5">L10/J10*100</f>
        <v>22.8112041816635</v>
      </c>
      <c r="O10" s="41">
        <f t="shared" ref="O10:Q10" si="6">T10+Y10+AD10</f>
        <v>367000</v>
      </c>
      <c r="P10" s="41">
        <f t="shared" si="6"/>
        <v>71050</v>
      </c>
      <c r="Q10" s="41">
        <f t="shared" si="6"/>
        <v>71140.1</v>
      </c>
      <c r="R10" s="41">
        <f t="shared" ref="R10:R17" si="7">Q10/P10*100</f>
        <v>100.126812104152</v>
      </c>
      <c r="S10" s="38">
        <f t="shared" ref="S10:S17" si="8">Q10/O10*100</f>
        <v>19.3842234332425</v>
      </c>
      <c r="T10" s="80">
        <v>7000</v>
      </c>
      <c r="U10" s="81">
        <v>1050</v>
      </c>
      <c r="V10" s="41">
        <v>5467.4</v>
      </c>
      <c r="W10" s="41">
        <f t="shared" ref="W10:W17" si="9">V10/U10*100</f>
        <v>520.704761904762</v>
      </c>
      <c r="X10" s="38">
        <f t="shared" ref="X10:X17" si="10">V10/T10*100</f>
        <v>78.1057142857143</v>
      </c>
      <c r="Y10" s="80">
        <v>15000</v>
      </c>
      <c r="Z10" s="81">
        <v>3750</v>
      </c>
      <c r="AA10" s="41">
        <v>7549.3</v>
      </c>
      <c r="AB10" s="41">
        <f t="shared" ref="AB10:AB17" si="11">AA10/Z10*100</f>
        <v>201.314666666667</v>
      </c>
      <c r="AC10" s="38">
        <f t="shared" ref="AC10:AC17" si="12">AA10/Y10*100</f>
        <v>50.3286666666667</v>
      </c>
      <c r="AD10" s="80">
        <v>345000</v>
      </c>
      <c r="AE10" s="38">
        <v>66250</v>
      </c>
      <c r="AF10" s="41">
        <v>58123.4</v>
      </c>
      <c r="AG10" s="41">
        <f t="shared" ref="AG10:AG17" si="13">AF10/AE10*100</f>
        <v>87.7334339622642</v>
      </c>
      <c r="AH10" s="38">
        <f t="shared" ref="AH10:AH17" si="14">AF10/AD10*100</f>
        <v>16.8473623188406</v>
      </c>
      <c r="AI10" s="80">
        <v>661000</v>
      </c>
      <c r="AJ10" s="81">
        <v>165250</v>
      </c>
      <c r="AK10" s="41">
        <v>142689.5</v>
      </c>
      <c r="AL10" s="41">
        <f t="shared" ref="AL10:AL17" si="15">AK10/AJ10*100</f>
        <v>86.3476550680787</v>
      </c>
      <c r="AM10" s="38">
        <f t="shared" ref="AM10:AM17" si="16">AK10/AI10*100</f>
        <v>21.5869137670197</v>
      </c>
      <c r="AN10" s="81">
        <v>135984</v>
      </c>
      <c r="AO10" s="81">
        <v>36906.7</v>
      </c>
      <c r="AP10" s="41">
        <v>83971.2</v>
      </c>
      <c r="AQ10" s="41">
        <f t="shared" ref="AQ10:AQ17" si="17">AP10/AO10*100</f>
        <v>227.52291589332</v>
      </c>
      <c r="AR10" s="38">
        <f t="shared" ref="AR10:AR17" si="18">AP10/AN10*100</f>
        <v>61.7507942110837</v>
      </c>
      <c r="AS10" s="84">
        <v>45000</v>
      </c>
      <c r="AT10" s="85">
        <v>11250</v>
      </c>
      <c r="AU10" s="41">
        <v>8454.3</v>
      </c>
      <c r="AV10" s="41">
        <f t="shared" ref="AV10:AV17" si="19">AU10/AT10*100</f>
        <v>75.1493333333333</v>
      </c>
      <c r="AW10" s="38">
        <f t="shared" ref="AW10:AW17" si="20">AU10/AS10*100</f>
        <v>18.7873333333333</v>
      </c>
      <c r="AX10" s="81">
        <v>0</v>
      </c>
      <c r="AY10" s="81">
        <v>0</v>
      </c>
      <c r="AZ10" s="38">
        <v>0</v>
      </c>
      <c r="BA10" s="38">
        <v>0</v>
      </c>
      <c r="BB10" s="38">
        <v>0</v>
      </c>
      <c r="BC10" s="38">
        <v>0</v>
      </c>
      <c r="BD10" s="80">
        <v>3649039.9</v>
      </c>
      <c r="BE10" s="38">
        <v>912260</v>
      </c>
      <c r="BF10" s="38">
        <v>912260</v>
      </c>
      <c r="BG10" s="100">
        <v>0</v>
      </c>
      <c r="BH10" s="100">
        <v>0</v>
      </c>
      <c r="BI10" s="100">
        <v>0</v>
      </c>
      <c r="BJ10" s="101">
        <v>3050.4</v>
      </c>
      <c r="BK10" s="102">
        <v>640.6</v>
      </c>
      <c r="BL10" s="38">
        <v>5001.3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41">
        <f t="shared" ref="BS10:BU10" si="21">BX10+CA10+CD10+CG10</f>
        <v>47350</v>
      </c>
      <c r="BT10" s="41">
        <f t="shared" si="21"/>
        <v>13400</v>
      </c>
      <c r="BU10" s="41">
        <f t="shared" si="21"/>
        <v>15365.7</v>
      </c>
      <c r="BV10" s="41">
        <f t="shared" ref="BV10:BV17" si="22">BU10/BT10*100</f>
        <v>114.669402985075</v>
      </c>
      <c r="BW10" s="38">
        <f t="shared" ref="BW10:BW17" si="23">BU10/BS10*100</f>
        <v>32.4513199577613</v>
      </c>
      <c r="BX10" s="80">
        <v>29350</v>
      </c>
      <c r="BY10" s="81">
        <v>7337.5</v>
      </c>
      <c r="BZ10" s="41">
        <v>10173.9</v>
      </c>
      <c r="CA10" s="38">
        <v>0</v>
      </c>
      <c r="CB10" s="38">
        <v>0</v>
      </c>
      <c r="CC10" s="41">
        <v>628.9</v>
      </c>
      <c r="CD10" s="38">
        <v>0</v>
      </c>
      <c r="CE10" s="38">
        <v>0</v>
      </c>
      <c r="CF10" s="38">
        <v>0</v>
      </c>
      <c r="CG10" s="80">
        <v>18000</v>
      </c>
      <c r="CH10" s="81">
        <v>6062.5</v>
      </c>
      <c r="CI10" s="38">
        <v>4562.9</v>
      </c>
      <c r="CJ10" s="38">
        <v>0</v>
      </c>
      <c r="CK10" s="38">
        <v>0</v>
      </c>
      <c r="CL10" s="38">
        <v>0</v>
      </c>
      <c r="CM10" s="80">
        <v>5997</v>
      </c>
      <c r="CN10" s="123">
        <v>1199.4</v>
      </c>
      <c r="CO10" s="123">
        <v>1199.4</v>
      </c>
      <c r="CP10" s="80"/>
      <c r="CQ10" s="81"/>
      <c r="CR10" s="38"/>
      <c r="CS10" s="80">
        <v>612815</v>
      </c>
      <c r="CT10" s="81">
        <v>129666</v>
      </c>
      <c r="CU10" s="38">
        <v>101759.7</v>
      </c>
      <c r="CV10" s="38">
        <v>274385</v>
      </c>
      <c r="CW10" s="38">
        <v>46408.5</v>
      </c>
      <c r="CX10" s="38">
        <v>46051</v>
      </c>
      <c r="CY10" s="80">
        <v>15000</v>
      </c>
      <c r="CZ10" s="81">
        <v>3750</v>
      </c>
      <c r="DA10" s="38">
        <v>3077</v>
      </c>
      <c r="DB10" s="38">
        <v>1500</v>
      </c>
      <c r="DC10" s="38">
        <v>375</v>
      </c>
      <c r="DD10" s="38">
        <v>85.8</v>
      </c>
      <c r="DE10" s="38">
        <v>0</v>
      </c>
      <c r="DF10" s="38">
        <v>0</v>
      </c>
      <c r="DG10" s="38">
        <v>0</v>
      </c>
      <c r="DH10" s="80">
        <v>3360</v>
      </c>
      <c r="DI10" s="38">
        <v>840</v>
      </c>
      <c r="DJ10" s="41">
        <v>4362.4</v>
      </c>
      <c r="DK10" s="41"/>
      <c r="DL10" s="41">
        <f t="shared" ref="DL10:DL16" si="24">T10+Y10+AI10+AN10+AS10+AX10+BA10+BD10+BG10+BJ10+BM10+BP10+BX10+CA10+CD10+CG10+CJ10+CM10+CP10+CS10+CY10+DB10+DE10+DH10+AD10</f>
        <v>5547096.3</v>
      </c>
      <c r="DM10" s="41">
        <f t="shared" ref="DM10:DM16" si="25">U10+Z10+AJ10+AO10+AT10+AY10+BB10+BE10+BH10+BK10+BN10+BQ10+BY10+CB10+CE10+CH10+CK10+CN10+CQ10+CT10+CZ10+DC10+DF10+DI10+AE10</f>
        <v>1346587.7</v>
      </c>
      <c r="DN10" s="41">
        <f t="shared" ref="DN10:DN16" si="26">V10+AA10+AK10+AP10+AU10+AZ10+BC10+BF10+BI10+BL10+BO10+BR10+BZ10+CC10+CF10+CI10+CL10+CO10+CR10+CU10+DA10+DD10+DG10+DJ10+DK10+AF10</f>
        <v>1349366.4</v>
      </c>
      <c r="DO10" s="38">
        <v>8800</v>
      </c>
      <c r="DP10" s="38">
        <v>0</v>
      </c>
      <c r="DQ10" s="38">
        <v>0</v>
      </c>
      <c r="DR10" s="80">
        <v>973242.1</v>
      </c>
      <c r="DS10" s="38">
        <v>0</v>
      </c>
      <c r="DT10" s="38">
        <v>10623.4</v>
      </c>
      <c r="DU10" s="38">
        <v>0</v>
      </c>
      <c r="DV10" s="38">
        <v>0</v>
      </c>
      <c r="DW10" s="38">
        <v>0</v>
      </c>
      <c r="DX10" s="38">
        <v>0</v>
      </c>
      <c r="DY10" s="38">
        <v>0</v>
      </c>
      <c r="DZ10" s="38">
        <v>0</v>
      </c>
      <c r="EA10" s="38">
        <v>0</v>
      </c>
      <c r="EB10" s="38">
        <v>0</v>
      </c>
      <c r="EC10" s="38">
        <v>0</v>
      </c>
      <c r="ED10" s="80">
        <v>0</v>
      </c>
      <c r="EE10" s="38">
        <v>0</v>
      </c>
      <c r="EF10" s="41">
        <v>0</v>
      </c>
      <c r="EG10" s="41"/>
      <c r="EH10" s="41">
        <f t="shared" ref="EH10:EH16" si="27">DO10+DR10+DU10+DX10+EA10+ED10</f>
        <v>982042.1</v>
      </c>
      <c r="EI10" s="41">
        <f t="shared" ref="EI10:EI16" si="28">DP10+DS10+DV10+DY10+EB10+EE10</f>
        <v>0</v>
      </c>
      <c r="EJ10" s="41">
        <f t="shared" ref="EJ10:EJ16" si="29">DQ10+DT10+DW10+DZ10+EC10+EF10+EG10</f>
        <v>10623.4</v>
      </c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="1" customFormat="1" ht="18" spans="1:256">
      <c r="A11" s="36">
        <v>2</v>
      </c>
      <c r="B11" s="37" t="s">
        <v>61</v>
      </c>
      <c r="C11" s="38">
        <v>800151.6</v>
      </c>
      <c r="D11" s="39">
        <v>2152</v>
      </c>
      <c r="E11" s="40">
        <f t="shared" ref="E11:G11" si="30">DL11+EH11-ED11</f>
        <v>2122591.8</v>
      </c>
      <c r="F11" s="40">
        <f t="shared" si="30"/>
        <v>480385.12</v>
      </c>
      <c r="G11" s="41">
        <f t="shared" si="30"/>
        <v>384835.9</v>
      </c>
      <c r="H11" s="41">
        <f t="shared" si="1"/>
        <v>80.1098710134902</v>
      </c>
      <c r="I11" s="41">
        <f t="shared" si="2"/>
        <v>18.1304714359115</v>
      </c>
      <c r="J11" s="41">
        <f t="shared" ref="J11:L11" si="31">T11+Y11+AI11+AN11+AS11+AX11+BP11+BX11+CA11+CD11+CG11+CJ11+CP11+CS11+CY11+DB11+DH11+AD11</f>
        <v>509035.5</v>
      </c>
      <c r="K11" s="41">
        <f t="shared" si="31"/>
        <v>76355.37</v>
      </c>
      <c r="L11" s="41">
        <f t="shared" si="31"/>
        <v>83658.9</v>
      </c>
      <c r="M11" s="41">
        <f t="shared" si="4"/>
        <v>109.565181859508</v>
      </c>
      <c r="N11" s="41">
        <f t="shared" si="5"/>
        <v>16.4347869647598</v>
      </c>
      <c r="O11" s="41">
        <f t="shared" ref="O11:Q11" si="32">T11+Y11+AD11</f>
        <v>182794.2</v>
      </c>
      <c r="P11" s="41">
        <f t="shared" si="32"/>
        <v>27419.13</v>
      </c>
      <c r="Q11" s="41">
        <f t="shared" si="32"/>
        <v>19704.7</v>
      </c>
      <c r="R11" s="41">
        <f t="shared" si="7"/>
        <v>71.8647892912722</v>
      </c>
      <c r="S11" s="38">
        <f t="shared" si="8"/>
        <v>10.7797183936908</v>
      </c>
      <c r="T11" s="80">
        <v>1712.9</v>
      </c>
      <c r="U11" s="81">
        <v>256.935</v>
      </c>
      <c r="V11" s="41">
        <v>239.8</v>
      </c>
      <c r="W11" s="41">
        <f t="shared" si="9"/>
        <v>93.330998112363</v>
      </c>
      <c r="X11" s="38">
        <f t="shared" si="10"/>
        <v>13.9996497168545</v>
      </c>
      <c r="Y11" s="80">
        <v>12809.4</v>
      </c>
      <c r="Z11" s="81">
        <v>1921.41</v>
      </c>
      <c r="AA11" s="41">
        <v>4033.6</v>
      </c>
      <c r="AB11" s="41">
        <f t="shared" si="11"/>
        <v>209.92916660161</v>
      </c>
      <c r="AC11" s="38">
        <f t="shared" si="12"/>
        <v>31.4893749902415</v>
      </c>
      <c r="AD11" s="80">
        <v>168271.9</v>
      </c>
      <c r="AE11" s="38">
        <v>25240.785</v>
      </c>
      <c r="AF11" s="38">
        <v>15431.3</v>
      </c>
      <c r="AG11" s="41">
        <f t="shared" si="13"/>
        <v>61.1363711548591</v>
      </c>
      <c r="AH11" s="38">
        <f t="shared" si="14"/>
        <v>9.17045567322886</v>
      </c>
      <c r="AI11" s="83">
        <v>207268.7</v>
      </c>
      <c r="AJ11" s="81">
        <v>31090.305</v>
      </c>
      <c r="AK11" s="41">
        <v>36164.6</v>
      </c>
      <c r="AL11" s="41">
        <f t="shared" si="15"/>
        <v>116.321148988407</v>
      </c>
      <c r="AM11" s="38">
        <f t="shared" si="16"/>
        <v>17.448172348261</v>
      </c>
      <c r="AN11" s="81">
        <v>10517.1</v>
      </c>
      <c r="AO11" s="81">
        <v>1577.565</v>
      </c>
      <c r="AP11" s="41">
        <v>3679.1</v>
      </c>
      <c r="AQ11" s="41">
        <f t="shared" si="17"/>
        <v>233.213845388304</v>
      </c>
      <c r="AR11" s="38">
        <f t="shared" si="18"/>
        <v>34.9820768082456</v>
      </c>
      <c r="AS11" s="84">
        <v>0</v>
      </c>
      <c r="AT11" s="85">
        <v>0</v>
      </c>
      <c r="AU11" s="41">
        <v>0</v>
      </c>
      <c r="AV11" s="41" t="e">
        <f t="shared" si="19"/>
        <v>#DIV/0!</v>
      </c>
      <c r="AW11" s="38" t="e">
        <f t="shared" si="20"/>
        <v>#DIV/0!</v>
      </c>
      <c r="AX11" s="81">
        <v>0</v>
      </c>
      <c r="AY11" s="81">
        <v>0</v>
      </c>
      <c r="AZ11" s="38">
        <v>0</v>
      </c>
      <c r="BA11" s="38">
        <v>0</v>
      </c>
      <c r="BB11" s="38">
        <v>0</v>
      </c>
      <c r="BC11" s="38">
        <v>0</v>
      </c>
      <c r="BD11" s="83">
        <v>1128119</v>
      </c>
      <c r="BE11" s="38">
        <v>282029.75</v>
      </c>
      <c r="BF11" s="38">
        <v>282029.7</v>
      </c>
      <c r="BG11" s="100">
        <v>0</v>
      </c>
      <c r="BH11" s="100">
        <v>0</v>
      </c>
      <c r="BI11" s="100">
        <v>221.1</v>
      </c>
      <c r="BJ11" s="103">
        <v>0</v>
      </c>
      <c r="BK11" s="102">
        <v>0</v>
      </c>
      <c r="BL11" s="38">
        <v>1158.7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41">
        <f t="shared" ref="BS11:BU11" si="33">BX11+CA11+CD11+CG11</f>
        <v>14607.5</v>
      </c>
      <c r="BT11" s="41">
        <f t="shared" si="33"/>
        <v>2191.17</v>
      </c>
      <c r="BU11" s="41">
        <f t="shared" si="33"/>
        <v>2862.6</v>
      </c>
      <c r="BV11" s="41">
        <f t="shared" si="22"/>
        <v>130.642533441038</v>
      </c>
      <c r="BW11" s="38">
        <f t="shared" si="23"/>
        <v>19.5967824747561</v>
      </c>
      <c r="BX11" s="83">
        <v>11067.5</v>
      </c>
      <c r="BY11" s="81">
        <v>1660.17</v>
      </c>
      <c r="BZ11" s="41">
        <v>1554.9</v>
      </c>
      <c r="CA11" s="38">
        <v>0</v>
      </c>
      <c r="CB11" s="38">
        <v>0</v>
      </c>
      <c r="CC11" s="41">
        <v>127.7</v>
      </c>
      <c r="CD11" s="38">
        <v>0</v>
      </c>
      <c r="CE11" s="38">
        <v>0</v>
      </c>
      <c r="CF11" s="38">
        <v>0</v>
      </c>
      <c r="CG11" s="83">
        <v>3540</v>
      </c>
      <c r="CH11" s="81">
        <v>531</v>
      </c>
      <c r="CI11" s="38">
        <v>1180</v>
      </c>
      <c r="CJ11" s="38">
        <v>0</v>
      </c>
      <c r="CK11" s="38">
        <v>0</v>
      </c>
      <c r="CL11" s="38">
        <v>0</v>
      </c>
      <c r="CM11" s="83">
        <v>0</v>
      </c>
      <c r="CN11" s="38">
        <v>0</v>
      </c>
      <c r="CO11" s="38">
        <v>0</v>
      </c>
      <c r="CP11" s="83">
        <v>0</v>
      </c>
      <c r="CQ11" s="81">
        <v>0</v>
      </c>
      <c r="CR11" s="38">
        <v>0</v>
      </c>
      <c r="CS11" s="83">
        <v>89700</v>
      </c>
      <c r="CT11" s="81">
        <v>13455</v>
      </c>
      <c r="CU11" s="38">
        <v>17763.8</v>
      </c>
      <c r="CV11" s="38">
        <v>32000</v>
      </c>
      <c r="CW11" s="38">
        <v>4800</v>
      </c>
      <c r="CX11" s="38">
        <v>5264</v>
      </c>
      <c r="CY11" s="83">
        <v>0</v>
      </c>
      <c r="CZ11" s="81">
        <v>0</v>
      </c>
      <c r="DA11" s="38">
        <v>0</v>
      </c>
      <c r="DB11" s="38">
        <v>0</v>
      </c>
      <c r="DC11" s="38">
        <v>0</v>
      </c>
      <c r="DD11" s="38">
        <v>709.5</v>
      </c>
      <c r="DE11" s="38">
        <v>0</v>
      </c>
      <c r="DF11" s="38">
        <v>0</v>
      </c>
      <c r="DG11" s="38">
        <v>0</v>
      </c>
      <c r="DH11" s="83">
        <v>4148</v>
      </c>
      <c r="DI11" s="38">
        <v>622.2</v>
      </c>
      <c r="DJ11" s="41">
        <v>2774.6</v>
      </c>
      <c r="DK11" s="41"/>
      <c r="DL11" s="41">
        <f t="shared" si="24"/>
        <v>1637154.5</v>
      </c>
      <c r="DM11" s="41">
        <f t="shared" si="25"/>
        <v>358385.12</v>
      </c>
      <c r="DN11" s="41">
        <f t="shared" si="26"/>
        <v>367068.4</v>
      </c>
      <c r="DO11" s="38">
        <v>0</v>
      </c>
      <c r="DP11" s="38">
        <v>0</v>
      </c>
      <c r="DQ11" s="38">
        <v>0</v>
      </c>
      <c r="DR11" s="83">
        <v>485437.3</v>
      </c>
      <c r="DS11" s="38">
        <v>122000</v>
      </c>
      <c r="DT11" s="38">
        <v>17767.5</v>
      </c>
      <c r="DU11" s="38">
        <v>0</v>
      </c>
      <c r="DV11" s="38">
        <v>0</v>
      </c>
      <c r="DW11" s="38">
        <v>0</v>
      </c>
      <c r="DX11" s="38">
        <v>0</v>
      </c>
      <c r="DY11" s="38">
        <v>0</v>
      </c>
      <c r="DZ11" s="38">
        <v>0</v>
      </c>
      <c r="EA11" s="38">
        <v>0</v>
      </c>
      <c r="EB11" s="38">
        <v>0</v>
      </c>
      <c r="EC11" s="38">
        <v>0</v>
      </c>
      <c r="ED11" s="156">
        <v>0</v>
      </c>
      <c r="EE11" s="38">
        <v>0</v>
      </c>
      <c r="EF11" s="41">
        <v>0</v>
      </c>
      <c r="EG11" s="41"/>
      <c r="EH11" s="41">
        <f t="shared" si="27"/>
        <v>485437.3</v>
      </c>
      <c r="EI11" s="41">
        <f t="shared" si="28"/>
        <v>122000</v>
      </c>
      <c r="EJ11" s="41">
        <f t="shared" si="29"/>
        <v>17767.5</v>
      </c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="1" customFormat="1" ht="18" spans="1:256">
      <c r="A12" s="36">
        <v>3</v>
      </c>
      <c r="B12" s="37" t="s">
        <v>62</v>
      </c>
      <c r="C12" s="38">
        <v>1119447.2</v>
      </c>
      <c r="D12" s="39">
        <v>0</v>
      </c>
      <c r="E12" s="40">
        <f t="shared" ref="E12:G12" si="34">DL12+EH12-ED12</f>
        <v>1963128</v>
      </c>
      <c r="F12" s="40">
        <f t="shared" si="34"/>
        <v>490581.57775</v>
      </c>
      <c r="G12" s="41">
        <f t="shared" si="34"/>
        <v>423424.8</v>
      </c>
      <c r="H12" s="41">
        <f t="shared" si="1"/>
        <v>86.310782794167</v>
      </c>
      <c r="I12" s="41">
        <f t="shared" si="2"/>
        <v>21.5688839443989</v>
      </c>
      <c r="J12" s="41">
        <f t="shared" ref="J12:L12" si="35">T12+Y12+AI12+AN12+AS12+AX12+BP12+BX12+CA12+CD12+CG12+CJ12+CP12+CS12+CY12+DB12+DH12+AD12</f>
        <v>850531.2</v>
      </c>
      <c r="K12" s="41">
        <f t="shared" si="35"/>
        <v>212632.791</v>
      </c>
      <c r="L12" s="41">
        <f t="shared" si="35"/>
        <v>176101.3</v>
      </c>
      <c r="M12" s="41">
        <f t="shared" si="4"/>
        <v>82.8194462254884</v>
      </c>
      <c r="N12" s="41">
        <f t="shared" si="5"/>
        <v>20.704860680008</v>
      </c>
      <c r="O12" s="41">
        <f t="shared" ref="O12:Q12" si="36">T12+Y12+AD12</f>
        <v>290800</v>
      </c>
      <c r="P12" s="41">
        <f t="shared" si="36"/>
        <v>72700</v>
      </c>
      <c r="Q12" s="41">
        <f t="shared" si="36"/>
        <v>36712.3</v>
      </c>
      <c r="R12" s="41">
        <f t="shared" si="7"/>
        <v>50.4983493810179</v>
      </c>
      <c r="S12" s="38">
        <f t="shared" si="8"/>
        <v>12.6245873452545</v>
      </c>
      <c r="T12" s="81">
        <v>12800</v>
      </c>
      <c r="U12" s="81">
        <v>3200</v>
      </c>
      <c r="V12" s="41">
        <v>637.5</v>
      </c>
      <c r="W12" s="41">
        <f t="shared" si="9"/>
        <v>19.921875</v>
      </c>
      <c r="X12" s="38">
        <f t="shared" si="10"/>
        <v>4.98046875</v>
      </c>
      <c r="Y12" s="39">
        <v>16000</v>
      </c>
      <c r="Z12" s="39">
        <v>4000</v>
      </c>
      <c r="AA12" s="41">
        <v>2112.5</v>
      </c>
      <c r="AB12" s="41">
        <f t="shared" si="11"/>
        <v>52.8125</v>
      </c>
      <c r="AC12" s="38">
        <f t="shared" si="12"/>
        <v>13.203125</v>
      </c>
      <c r="AD12" s="38">
        <v>262000</v>
      </c>
      <c r="AE12" s="38">
        <v>65500</v>
      </c>
      <c r="AF12" s="38">
        <v>33962.3</v>
      </c>
      <c r="AG12" s="41">
        <f t="shared" si="13"/>
        <v>51.8508396946565</v>
      </c>
      <c r="AH12" s="38">
        <f t="shared" si="14"/>
        <v>12.9627099236641</v>
      </c>
      <c r="AI12" s="81">
        <v>329000</v>
      </c>
      <c r="AJ12" s="81">
        <v>82250</v>
      </c>
      <c r="AK12" s="41">
        <v>46974.3</v>
      </c>
      <c r="AL12" s="41">
        <f t="shared" si="15"/>
        <v>57.1116109422492</v>
      </c>
      <c r="AM12" s="38">
        <f t="shared" si="16"/>
        <v>14.2779027355623</v>
      </c>
      <c r="AN12" s="81">
        <v>59732.5</v>
      </c>
      <c r="AO12" s="81">
        <v>14933.136</v>
      </c>
      <c r="AP12" s="86">
        <v>61719.9</v>
      </c>
      <c r="AQ12" s="41">
        <f t="shared" si="17"/>
        <v>413.308363360516</v>
      </c>
      <c r="AR12" s="38">
        <f t="shared" si="18"/>
        <v>103.327166952664</v>
      </c>
      <c r="AS12" s="84">
        <v>0</v>
      </c>
      <c r="AT12" s="85">
        <v>0</v>
      </c>
      <c r="AU12" s="41">
        <v>0</v>
      </c>
      <c r="AV12" s="41" t="e">
        <f t="shared" si="19"/>
        <v>#DIV/0!</v>
      </c>
      <c r="AW12" s="38" t="e">
        <f t="shared" si="20"/>
        <v>#DIV/0!</v>
      </c>
      <c r="AX12" s="81">
        <v>0</v>
      </c>
      <c r="AY12" s="81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980457.5</v>
      </c>
      <c r="BE12" s="38">
        <v>245114.375</v>
      </c>
      <c r="BF12" s="38">
        <v>245114.4</v>
      </c>
      <c r="BG12" s="100">
        <v>0</v>
      </c>
      <c r="BH12" s="100">
        <v>0</v>
      </c>
      <c r="BI12" s="100">
        <v>0</v>
      </c>
      <c r="BJ12" s="104">
        <v>5011.3</v>
      </c>
      <c r="BK12" s="102">
        <v>1052.4</v>
      </c>
      <c r="BL12" s="38">
        <v>2071.6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41">
        <f t="shared" ref="BS12:BU12" si="37">BX12+CA12+CD12+CG12</f>
        <v>21657.4</v>
      </c>
      <c r="BT12" s="41">
        <f t="shared" si="37"/>
        <v>5414.355</v>
      </c>
      <c r="BU12" s="41">
        <f t="shared" si="37"/>
        <v>2582.9</v>
      </c>
      <c r="BV12" s="41">
        <f t="shared" si="22"/>
        <v>47.7046665761665</v>
      </c>
      <c r="BW12" s="38">
        <f t="shared" si="23"/>
        <v>11.9261776575212</v>
      </c>
      <c r="BX12" s="81">
        <v>20917.4</v>
      </c>
      <c r="BY12" s="81">
        <v>5229.355</v>
      </c>
      <c r="BZ12" s="41">
        <v>2012.1</v>
      </c>
      <c r="CA12" s="38">
        <v>0</v>
      </c>
      <c r="CB12" s="38">
        <v>0</v>
      </c>
      <c r="CC12" s="41">
        <v>13.1</v>
      </c>
      <c r="CD12" s="38">
        <v>0</v>
      </c>
      <c r="CE12" s="38">
        <v>0</v>
      </c>
      <c r="CF12" s="38">
        <v>10.6</v>
      </c>
      <c r="CG12" s="81">
        <v>740</v>
      </c>
      <c r="CH12" s="81">
        <v>185</v>
      </c>
      <c r="CI12" s="38">
        <v>547.1</v>
      </c>
      <c r="CJ12" s="38">
        <v>0</v>
      </c>
      <c r="CK12" s="38">
        <v>0</v>
      </c>
      <c r="CL12" s="38">
        <v>0</v>
      </c>
      <c r="CM12" s="38"/>
      <c r="CN12" s="38">
        <v>0</v>
      </c>
      <c r="CO12" s="38">
        <v>0</v>
      </c>
      <c r="CP12" s="81">
        <v>0</v>
      </c>
      <c r="CQ12" s="81">
        <v>0</v>
      </c>
      <c r="CR12" s="38">
        <v>0</v>
      </c>
      <c r="CS12" s="81">
        <v>86050</v>
      </c>
      <c r="CT12" s="127">
        <v>21512.5</v>
      </c>
      <c r="CU12" s="128">
        <v>17037.3</v>
      </c>
      <c r="CV12" s="38">
        <v>68400</v>
      </c>
      <c r="CW12" s="38">
        <v>17100</v>
      </c>
      <c r="CX12" s="38">
        <v>9251.4</v>
      </c>
      <c r="CY12" s="81">
        <v>48342.3</v>
      </c>
      <c r="CZ12" s="81">
        <v>12085.575</v>
      </c>
      <c r="DA12" s="38">
        <v>9415.5</v>
      </c>
      <c r="DB12" s="38">
        <v>1100</v>
      </c>
      <c r="DC12" s="38">
        <v>275</v>
      </c>
      <c r="DD12" s="38">
        <v>650</v>
      </c>
      <c r="DE12" s="38">
        <v>0</v>
      </c>
      <c r="DF12" s="38">
        <v>0</v>
      </c>
      <c r="DG12" s="38">
        <v>0</v>
      </c>
      <c r="DH12" s="38">
        <v>13849</v>
      </c>
      <c r="DI12" s="148">
        <v>3462.225</v>
      </c>
      <c r="DJ12" s="149">
        <v>1009.1</v>
      </c>
      <c r="DK12" s="41"/>
      <c r="DL12" s="41">
        <f t="shared" si="24"/>
        <v>1836000</v>
      </c>
      <c r="DM12" s="41">
        <f t="shared" si="25"/>
        <v>458799.566</v>
      </c>
      <c r="DN12" s="41">
        <f t="shared" si="26"/>
        <v>423287.3</v>
      </c>
      <c r="DO12" s="38">
        <v>0</v>
      </c>
      <c r="DP12" s="38">
        <v>0</v>
      </c>
      <c r="DQ12" s="38">
        <v>0</v>
      </c>
      <c r="DR12" s="38">
        <v>125128</v>
      </c>
      <c r="DS12" s="38">
        <v>31282.01175</v>
      </c>
      <c r="DT12" s="38">
        <v>0</v>
      </c>
      <c r="DU12" s="38">
        <v>0</v>
      </c>
      <c r="DV12" s="38">
        <v>0</v>
      </c>
      <c r="DW12" s="38">
        <v>0</v>
      </c>
      <c r="DX12" s="38">
        <v>2000</v>
      </c>
      <c r="DY12" s="38">
        <v>500</v>
      </c>
      <c r="DZ12" s="38">
        <v>137.5</v>
      </c>
      <c r="EA12" s="38">
        <v>0</v>
      </c>
      <c r="EB12" s="38">
        <v>0</v>
      </c>
      <c r="EC12" s="38">
        <v>0</v>
      </c>
      <c r="ED12" s="38">
        <v>0</v>
      </c>
      <c r="EE12" s="38">
        <v>0</v>
      </c>
      <c r="EF12" s="41">
        <v>0</v>
      </c>
      <c r="EG12" s="41"/>
      <c r="EH12" s="41">
        <f t="shared" si="27"/>
        <v>127128</v>
      </c>
      <c r="EI12" s="41">
        <f t="shared" si="28"/>
        <v>31782.01175</v>
      </c>
      <c r="EJ12" s="41">
        <f t="shared" si="29"/>
        <v>137.5</v>
      </c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="1" customFormat="1" ht="18" spans="1:256">
      <c r="A13" s="36">
        <v>4</v>
      </c>
      <c r="B13" s="37" t="s">
        <v>63</v>
      </c>
      <c r="C13" s="38">
        <v>38913.7</v>
      </c>
      <c r="D13" s="39">
        <v>0</v>
      </c>
      <c r="E13" s="40">
        <f t="shared" ref="E13:G13" si="38">DL13+EH13-ED13</f>
        <v>103980.4</v>
      </c>
      <c r="F13" s="40">
        <f t="shared" si="38"/>
        <v>13197.5</v>
      </c>
      <c r="G13" s="41">
        <f t="shared" si="38"/>
        <v>12714.6</v>
      </c>
      <c r="H13" s="41">
        <f t="shared" si="1"/>
        <v>96.3409736692555</v>
      </c>
      <c r="I13" s="41">
        <f t="shared" si="2"/>
        <v>12.2278814084193</v>
      </c>
      <c r="J13" s="41">
        <f t="shared" ref="J13:L13" si="39">T13+Y13+AI13+AN13+AS13+AX13+BP13+BX13+CA13+CD13+CG13+CJ13+CP13+CS13+CY13+DB13+DH13+AD13</f>
        <v>2791.3</v>
      </c>
      <c r="K13" s="41">
        <f t="shared" si="39"/>
        <v>697.5</v>
      </c>
      <c r="L13" s="41">
        <f t="shared" si="39"/>
        <v>214.6</v>
      </c>
      <c r="M13" s="41">
        <f t="shared" si="4"/>
        <v>30.7670250896057</v>
      </c>
      <c r="N13" s="41">
        <f t="shared" si="5"/>
        <v>7.68817396911833</v>
      </c>
      <c r="O13" s="41">
        <f t="shared" ref="O13:Q13" si="40">T13+Y13+AD13</f>
        <v>1925.3</v>
      </c>
      <c r="P13" s="41">
        <f t="shared" si="40"/>
        <v>481</v>
      </c>
      <c r="Q13" s="41">
        <f t="shared" si="40"/>
        <v>19.9</v>
      </c>
      <c r="R13" s="41">
        <f t="shared" si="7"/>
        <v>4.13721413721414</v>
      </c>
      <c r="S13" s="38">
        <f t="shared" si="8"/>
        <v>1.03360515244377</v>
      </c>
      <c r="T13" s="80">
        <v>0</v>
      </c>
      <c r="U13" s="81">
        <v>0</v>
      </c>
      <c r="V13" s="41">
        <v>0</v>
      </c>
      <c r="W13" s="41" t="e">
        <f t="shared" si="9"/>
        <v>#DIV/0!</v>
      </c>
      <c r="X13" s="38" t="e">
        <f t="shared" si="10"/>
        <v>#DIV/0!</v>
      </c>
      <c r="Y13" s="83">
        <v>100</v>
      </c>
      <c r="Z13" s="39">
        <v>25</v>
      </c>
      <c r="AA13" s="41">
        <v>0</v>
      </c>
      <c r="AB13" s="41">
        <f t="shared" si="11"/>
        <v>0</v>
      </c>
      <c r="AC13" s="38">
        <f t="shared" si="12"/>
        <v>0</v>
      </c>
      <c r="AD13" s="83">
        <v>1825.3</v>
      </c>
      <c r="AE13" s="38">
        <v>456</v>
      </c>
      <c r="AF13" s="38">
        <v>19.9</v>
      </c>
      <c r="AG13" s="41">
        <f t="shared" si="13"/>
        <v>4.3640350877193</v>
      </c>
      <c r="AH13" s="38">
        <f t="shared" si="14"/>
        <v>1.09023174272722</v>
      </c>
      <c r="AI13" s="83">
        <v>166</v>
      </c>
      <c r="AJ13" s="81">
        <v>41.5</v>
      </c>
      <c r="AK13" s="41">
        <v>31.5</v>
      </c>
      <c r="AL13" s="41">
        <f t="shared" si="15"/>
        <v>75.9036144578313</v>
      </c>
      <c r="AM13" s="38">
        <f t="shared" si="16"/>
        <v>18.9759036144578</v>
      </c>
      <c r="AN13" s="81">
        <v>0</v>
      </c>
      <c r="AO13" s="81">
        <v>0</v>
      </c>
      <c r="AP13" s="41">
        <v>0</v>
      </c>
      <c r="AQ13" s="41" t="e">
        <f t="shared" si="17"/>
        <v>#DIV/0!</v>
      </c>
      <c r="AR13" s="38" t="e">
        <f t="shared" si="18"/>
        <v>#DIV/0!</v>
      </c>
      <c r="AS13" s="84">
        <v>0</v>
      </c>
      <c r="AT13" s="85">
        <v>0</v>
      </c>
      <c r="AU13" s="41">
        <v>0</v>
      </c>
      <c r="AV13" s="41" t="e">
        <f t="shared" si="19"/>
        <v>#DIV/0!</v>
      </c>
      <c r="AW13" s="38" t="e">
        <f t="shared" si="20"/>
        <v>#DIV/0!</v>
      </c>
      <c r="AX13" s="81">
        <v>0</v>
      </c>
      <c r="AY13" s="81">
        <v>0</v>
      </c>
      <c r="AZ13" s="38">
        <v>0</v>
      </c>
      <c r="BA13" s="38">
        <v>0</v>
      </c>
      <c r="BB13" s="38">
        <v>0</v>
      </c>
      <c r="BC13" s="38">
        <v>0</v>
      </c>
      <c r="BD13" s="83">
        <v>50000</v>
      </c>
      <c r="BE13" s="38">
        <v>12500</v>
      </c>
      <c r="BF13" s="38">
        <v>12500</v>
      </c>
      <c r="BG13" s="100">
        <v>0</v>
      </c>
      <c r="BH13" s="100">
        <v>0</v>
      </c>
      <c r="BI13" s="100">
        <v>0</v>
      </c>
      <c r="BJ13" s="103">
        <v>0</v>
      </c>
      <c r="BK13" s="102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41">
        <f t="shared" ref="BS13:BU13" si="41">BX13+CA13+CD13+CG13</f>
        <v>600</v>
      </c>
      <c r="BT13" s="41">
        <f t="shared" si="41"/>
        <v>150</v>
      </c>
      <c r="BU13" s="41">
        <f t="shared" si="41"/>
        <v>141</v>
      </c>
      <c r="BV13" s="41">
        <f t="shared" si="22"/>
        <v>94</v>
      </c>
      <c r="BW13" s="38">
        <f t="shared" si="23"/>
        <v>23.5</v>
      </c>
      <c r="BX13" s="83">
        <v>600</v>
      </c>
      <c r="BY13" s="81">
        <v>150</v>
      </c>
      <c r="BZ13" s="41">
        <v>141</v>
      </c>
      <c r="CA13" s="38">
        <v>0</v>
      </c>
      <c r="CB13" s="38">
        <v>0</v>
      </c>
      <c r="CC13" s="41">
        <v>0</v>
      </c>
      <c r="CD13" s="38">
        <v>0</v>
      </c>
      <c r="CE13" s="38">
        <v>0</v>
      </c>
      <c r="CF13" s="38">
        <v>0</v>
      </c>
      <c r="CG13" s="83">
        <v>0</v>
      </c>
      <c r="CH13" s="81">
        <v>0</v>
      </c>
      <c r="CI13" s="38">
        <v>0</v>
      </c>
      <c r="CJ13" s="38">
        <v>0</v>
      </c>
      <c r="CK13" s="38">
        <v>0</v>
      </c>
      <c r="CL13" s="38">
        <v>0</v>
      </c>
      <c r="CM13" s="83">
        <v>0</v>
      </c>
      <c r="CN13" s="38">
        <v>0</v>
      </c>
      <c r="CO13" s="38">
        <v>0</v>
      </c>
      <c r="CP13" s="83">
        <v>0</v>
      </c>
      <c r="CQ13" s="81">
        <v>0</v>
      </c>
      <c r="CR13" s="38">
        <v>0</v>
      </c>
      <c r="CS13" s="83">
        <v>100</v>
      </c>
      <c r="CT13" s="81">
        <v>25</v>
      </c>
      <c r="CU13" s="38">
        <v>22.2</v>
      </c>
      <c r="CV13" s="81">
        <v>100</v>
      </c>
      <c r="CW13" s="81">
        <v>25</v>
      </c>
      <c r="CX13" s="38">
        <v>22.2</v>
      </c>
      <c r="CY13" s="83">
        <v>0</v>
      </c>
      <c r="CZ13" s="81">
        <v>0</v>
      </c>
      <c r="DA13" s="38">
        <v>0</v>
      </c>
      <c r="DB13" s="38">
        <v>0</v>
      </c>
      <c r="DC13" s="38">
        <v>0</v>
      </c>
      <c r="DD13" s="38">
        <v>0</v>
      </c>
      <c r="DE13" s="38">
        <v>0</v>
      </c>
      <c r="DF13" s="38">
        <v>0</v>
      </c>
      <c r="DG13" s="38">
        <v>0</v>
      </c>
      <c r="DH13" s="83">
        <v>0</v>
      </c>
      <c r="DI13" s="38">
        <v>0</v>
      </c>
      <c r="DJ13" s="41">
        <v>0</v>
      </c>
      <c r="DK13" s="41"/>
      <c r="DL13" s="41">
        <f t="shared" si="24"/>
        <v>52791.3</v>
      </c>
      <c r="DM13" s="41">
        <f t="shared" si="25"/>
        <v>13197.5</v>
      </c>
      <c r="DN13" s="41">
        <f t="shared" si="26"/>
        <v>12714.6</v>
      </c>
      <c r="DO13" s="38">
        <v>0</v>
      </c>
      <c r="DP13" s="38">
        <v>0</v>
      </c>
      <c r="DQ13" s="38">
        <v>0</v>
      </c>
      <c r="DR13" s="83">
        <v>51189.1</v>
      </c>
      <c r="DS13" s="38">
        <v>0</v>
      </c>
      <c r="DT13" s="38">
        <v>0</v>
      </c>
      <c r="DU13" s="38">
        <v>0</v>
      </c>
      <c r="DV13" s="38">
        <v>0</v>
      </c>
      <c r="DW13" s="38">
        <v>0</v>
      </c>
      <c r="DX13" s="38">
        <v>0</v>
      </c>
      <c r="DY13" s="38">
        <v>0</v>
      </c>
      <c r="DZ13" s="38">
        <v>0</v>
      </c>
      <c r="EA13" s="38">
        <v>0</v>
      </c>
      <c r="EB13" s="38">
        <v>0</v>
      </c>
      <c r="EC13" s="38">
        <v>0</v>
      </c>
      <c r="ED13" s="83">
        <v>0</v>
      </c>
      <c r="EE13" s="38">
        <v>0</v>
      </c>
      <c r="EF13" s="41">
        <v>0</v>
      </c>
      <c r="EG13" s="41"/>
      <c r="EH13" s="41">
        <f t="shared" si="27"/>
        <v>51189.1</v>
      </c>
      <c r="EI13" s="41">
        <f t="shared" si="28"/>
        <v>0</v>
      </c>
      <c r="EJ13" s="41">
        <f t="shared" si="29"/>
        <v>0</v>
      </c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="1" customFormat="1" ht="18" spans="1:256">
      <c r="A14" s="36">
        <v>5</v>
      </c>
      <c r="B14" s="37" t="s">
        <v>64</v>
      </c>
      <c r="C14" s="38">
        <v>905023.1</v>
      </c>
      <c r="D14" s="39">
        <v>4500</v>
      </c>
      <c r="E14" s="40">
        <f t="shared" ref="E14:G14" si="42">DL14+EH14-ED14</f>
        <v>3664328.5</v>
      </c>
      <c r="F14" s="40">
        <f t="shared" si="42"/>
        <v>812140.6</v>
      </c>
      <c r="G14" s="41">
        <f t="shared" si="42"/>
        <v>795428.54</v>
      </c>
      <c r="H14" s="41">
        <f t="shared" si="1"/>
        <v>97.9422208420562</v>
      </c>
      <c r="I14" s="41">
        <f t="shared" si="2"/>
        <v>21.7073480175154</v>
      </c>
      <c r="J14" s="41">
        <f t="shared" ref="J14:L14" si="43">T14+Y14+AI14+AN14+AS14+AX14+BP14+BX14+CA14+CD14+CG14+CJ14+CP14+CS14+CY14+DB14+DH14+AD14</f>
        <v>1404529.6</v>
      </c>
      <c r="K14" s="41">
        <f t="shared" si="43"/>
        <v>244129</v>
      </c>
      <c r="L14" s="41">
        <f t="shared" si="43"/>
        <v>262634.64</v>
      </c>
      <c r="M14" s="41">
        <f t="shared" si="4"/>
        <v>107.580271086188</v>
      </c>
      <c r="N14" s="41">
        <f t="shared" si="5"/>
        <v>18.6991174838893</v>
      </c>
      <c r="O14" s="41">
        <f t="shared" ref="O14:Q14" si="44">T14+Y14+AD14</f>
        <v>362969.2</v>
      </c>
      <c r="P14" s="41">
        <f t="shared" si="44"/>
        <v>54400</v>
      </c>
      <c r="Q14" s="41">
        <f t="shared" si="44"/>
        <v>34922.853</v>
      </c>
      <c r="R14" s="41">
        <f t="shared" si="7"/>
        <v>64.1964209558824</v>
      </c>
      <c r="S14" s="38">
        <f t="shared" si="8"/>
        <v>9.6214370255107</v>
      </c>
      <c r="T14" s="80">
        <v>0</v>
      </c>
      <c r="U14" s="81">
        <v>0</v>
      </c>
      <c r="V14" s="41">
        <v>1184.899</v>
      </c>
      <c r="W14" s="41" t="e">
        <f t="shared" si="9"/>
        <v>#DIV/0!</v>
      </c>
      <c r="X14" s="38" t="e">
        <f t="shared" si="10"/>
        <v>#DIV/0!</v>
      </c>
      <c r="Y14" s="83">
        <v>0</v>
      </c>
      <c r="Z14" s="39">
        <v>0</v>
      </c>
      <c r="AA14" s="41">
        <v>5775.156</v>
      </c>
      <c r="AB14" s="41" t="e">
        <f t="shared" si="11"/>
        <v>#DIV/0!</v>
      </c>
      <c r="AC14" s="38" t="e">
        <f t="shared" si="12"/>
        <v>#DIV/0!</v>
      </c>
      <c r="AD14" s="83">
        <v>362969.2</v>
      </c>
      <c r="AE14" s="38">
        <v>54400</v>
      </c>
      <c r="AF14" s="38">
        <v>27962.798</v>
      </c>
      <c r="AG14" s="41">
        <f t="shared" si="13"/>
        <v>51.4022022058824</v>
      </c>
      <c r="AH14" s="38">
        <f t="shared" si="14"/>
        <v>7.70390380230609</v>
      </c>
      <c r="AI14" s="83">
        <v>530922.2</v>
      </c>
      <c r="AJ14" s="81">
        <v>79630</v>
      </c>
      <c r="AK14" s="41">
        <v>72550.26</v>
      </c>
      <c r="AL14" s="41">
        <f t="shared" si="15"/>
        <v>91.1092050734648</v>
      </c>
      <c r="AM14" s="38">
        <f t="shared" si="16"/>
        <v>13.664951286648</v>
      </c>
      <c r="AN14" s="81">
        <v>85502.9</v>
      </c>
      <c r="AO14" s="81">
        <v>12900</v>
      </c>
      <c r="AP14" s="41">
        <v>30250.498</v>
      </c>
      <c r="AQ14" s="41">
        <f t="shared" si="17"/>
        <v>234.499984496124</v>
      </c>
      <c r="AR14" s="38">
        <f t="shared" si="18"/>
        <v>35.379499408792</v>
      </c>
      <c r="AS14" s="84">
        <v>25127.8</v>
      </c>
      <c r="AT14" s="85">
        <v>6200</v>
      </c>
      <c r="AU14" s="41">
        <v>7416.6</v>
      </c>
      <c r="AV14" s="41">
        <f t="shared" si="19"/>
        <v>119.622580645161</v>
      </c>
      <c r="AW14" s="38">
        <f t="shared" si="20"/>
        <v>29.5155166787383</v>
      </c>
      <c r="AX14" s="81">
        <v>0</v>
      </c>
      <c r="AY14" s="81">
        <v>0</v>
      </c>
      <c r="AZ14" s="38">
        <v>0</v>
      </c>
      <c r="BA14" s="38">
        <v>0</v>
      </c>
      <c r="BB14" s="38">
        <v>0</v>
      </c>
      <c r="BC14" s="38">
        <v>0</v>
      </c>
      <c r="BD14" s="83">
        <v>2115755.7</v>
      </c>
      <c r="BE14" s="38">
        <v>528938.9</v>
      </c>
      <c r="BF14" s="38">
        <v>528938.9</v>
      </c>
      <c r="BG14" s="100">
        <v>0</v>
      </c>
      <c r="BH14" s="100">
        <v>0</v>
      </c>
      <c r="BI14" s="100">
        <v>0</v>
      </c>
      <c r="BJ14" s="83">
        <v>8046.2</v>
      </c>
      <c r="BK14" s="105">
        <v>2073.5</v>
      </c>
      <c r="BL14" s="38">
        <v>2309.4</v>
      </c>
      <c r="BM14" s="38">
        <v>0</v>
      </c>
      <c r="BN14" s="38">
        <v>0</v>
      </c>
      <c r="BO14" s="38">
        <v>346.2</v>
      </c>
      <c r="BP14" s="38">
        <v>0</v>
      </c>
      <c r="BQ14" s="38">
        <v>0</v>
      </c>
      <c r="BR14" s="38">
        <v>0</v>
      </c>
      <c r="BS14" s="41">
        <f t="shared" ref="BS14:BU14" si="45">BX14+CA14+CD14+CG14</f>
        <v>54597</v>
      </c>
      <c r="BT14" s="41">
        <f t="shared" si="45"/>
        <v>8191</v>
      </c>
      <c r="BU14" s="41">
        <f t="shared" si="45"/>
        <v>16388.543</v>
      </c>
      <c r="BV14" s="41">
        <f t="shared" si="22"/>
        <v>200.079880356489</v>
      </c>
      <c r="BW14" s="38">
        <f t="shared" si="23"/>
        <v>30.0172958221148</v>
      </c>
      <c r="BX14" s="83">
        <v>48790.1</v>
      </c>
      <c r="BY14" s="81">
        <v>7320</v>
      </c>
      <c r="BZ14" s="41">
        <v>14357.771</v>
      </c>
      <c r="CA14" s="38">
        <v>0</v>
      </c>
      <c r="CB14" s="38">
        <v>0</v>
      </c>
      <c r="CC14" s="41">
        <v>541.772</v>
      </c>
      <c r="CD14" s="38">
        <v>0</v>
      </c>
      <c r="CE14" s="38">
        <v>0</v>
      </c>
      <c r="CF14" s="38">
        <v>0</v>
      </c>
      <c r="CG14" s="83">
        <v>5806.9</v>
      </c>
      <c r="CH14" s="81">
        <v>871</v>
      </c>
      <c r="CI14" s="38">
        <v>1489</v>
      </c>
      <c r="CJ14" s="38">
        <v>0</v>
      </c>
      <c r="CK14" s="38">
        <v>0</v>
      </c>
      <c r="CL14" s="38">
        <v>0</v>
      </c>
      <c r="CM14" s="83">
        <v>5997</v>
      </c>
      <c r="CN14" s="38">
        <v>1499.2</v>
      </c>
      <c r="CO14" s="38">
        <v>1199.4</v>
      </c>
      <c r="CP14" s="83">
        <v>1521.5</v>
      </c>
      <c r="CQ14" s="81">
        <v>380.4</v>
      </c>
      <c r="CR14" s="38">
        <v>1905</v>
      </c>
      <c r="CS14" s="83">
        <v>282379.4</v>
      </c>
      <c r="CT14" s="81">
        <v>49300</v>
      </c>
      <c r="CU14" s="38">
        <v>64101.73</v>
      </c>
      <c r="CV14" s="38">
        <v>86975.6</v>
      </c>
      <c r="CW14" s="38">
        <v>21744</v>
      </c>
      <c r="CX14" s="38">
        <v>22545.043</v>
      </c>
      <c r="CY14" s="83">
        <v>22300</v>
      </c>
      <c r="CZ14" s="81">
        <v>2400</v>
      </c>
      <c r="DA14" s="41">
        <v>2188.138</v>
      </c>
      <c r="DB14" s="38">
        <v>1000</v>
      </c>
      <c r="DC14" s="38">
        <v>250</v>
      </c>
      <c r="DD14" s="38">
        <v>600</v>
      </c>
      <c r="DE14" s="38">
        <v>0</v>
      </c>
      <c r="DF14" s="38">
        <v>0</v>
      </c>
      <c r="DG14" s="38">
        <v>0</v>
      </c>
      <c r="DH14" s="83">
        <v>38209.6</v>
      </c>
      <c r="DI14" s="38">
        <v>30477.6</v>
      </c>
      <c r="DJ14" s="41">
        <v>32311.018</v>
      </c>
      <c r="DK14" s="41"/>
      <c r="DL14" s="41">
        <f t="shared" si="24"/>
        <v>3534328.5</v>
      </c>
      <c r="DM14" s="41">
        <f t="shared" si="25"/>
        <v>776640.6</v>
      </c>
      <c r="DN14" s="41">
        <f t="shared" si="26"/>
        <v>795428.54</v>
      </c>
      <c r="DO14" s="38">
        <v>0</v>
      </c>
      <c r="DP14" s="38">
        <v>0</v>
      </c>
      <c r="DQ14" s="38">
        <v>0</v>
      </c>
      <c r="DR14" s="83">
        <v>130000</v>
      </c>
      <c r="DS14" s="38">
        <v>35500</v>
      </c>
      <c r="DT14" s="38">
        <v>0</v>
      </c>
      <c r="DU14" s="38">
        <v>0</v>
      </c>
      <c r="DV14" s="38">
        <v>0</v>
      </c>
      <c r="DW14" s="38">
        <v>0</v>
      </c>
      <c r="DX14" s="38">
        <v>0</v>
      </c>
      <c r="DY14" s="38">
        <v>0</v>
      </c>
      <c r="DZ14" s="38">
        <v>0</v>
      </c>
      <c r="EA14" s="38">
        <v>0</v>
      </c>
      <c r="EB14" s="38">
        <v>0</v>
      </c>
      <c r="EC14" s="38">
        <v>0</v>
      </c>
      <c r="ED14" s="83">
        <v>400000</v>
      </c>
      <c r="EE14" s="38">
        <v>150000</v>
      </c>
      <c r="EF14" s="41">
        <v>0</v>
      </c>
      <c r="EG14" s="41"/>
      <c r="EH14" s="41">
        <f t="shared" si="27"/>
        <v>530000</v>
      </c>
      <c r="EI14" s="41">
        <f t="shared" si="28"/>
        <v>185500</v>
      </c>
      <c r="EJ14" s="41">
        <f t="shared" si="29"/>
        <v>0</v>
      </c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="1" customFormat="1" ht="18" spans="1:256">
      <c r="A15" s="42">
        <v>6</v>
      </c>
      <c r="B15" s="37" t="s">
        <v>65</v>
      </c>
      <c r="C15" s="38">
        <v>1739154.7</v>
      </c>
      <c r="D15" s="39">
        <v>172265</v>
      </c>
      <c r="E15" s="40">
        <f t="shared" ref="E15:G15" si="46">DL15+EH15-ED15</f>
        <v>5680208</v>
      </c>
      <c r="F15" s="40">
        <f t="shared" si="46"/>
        <v>1783128.5</v>
      </c>
      <c r="G15" s="41">
        <f t="shared" si="46"/>
        <v>1795589.2</v>
      </c>
      <c r="H15" s="41">
        <f t="shared" si="1"/>
        <v>100.698811106435</v>
      </c>
      <c r="I15" s="41">
        <f t="shared" si="2"/>
        <v>31.6113283175546</v>
      </c>
      <c r="J15" s="41">
        <f t="shared" ref="J15:L15" si="47">T15+Y15+AI15+AN15+AS15+AX15+BP15+BX15+CA15+CD15+CG15+CJ15+CP15+CS15+CY15+DB15+DH15+AD15</f>
        <v>1730055</v>
      </c>
      <c r="K15" s="41">
        <f t="shared" si="47"/>
        <v>791478</v>
      </c>
      <c r="L15" s="41">
        <f t="shared" si="47"/>
        <v>807333.3</v>
      </c>
      <c r="M15" s="41">
        <f t="shared" si="4"/>
        <v>102.003252143458</v>
      </c>
      <c r="N15" s="41">
        <f t="shared" si="5"/>
        <v>46.6651811647607</v>
      </c>
      <c r="O15" s="41">
        <f t="shared" ref="O15:Q15" si="48">T15+Y15+AD15</f>
        <v>341000</v>
      </c>
      <c r="P15" s="41">
        <f t="shared" si="48"/>
        <v>55000</v>
      </c>
      <c r="Q15" s="41">
        <f t="shared" si="48"/>
        <v>52671.3</v>
      </c>
      <c r="R15" s="41">
        <f t="shared" si="7"/>
        <v>95.766</v>
      </c>
      <c r="S15" s="38">
        <f t="shared" si="8"/>
        <v>15.4461290322581</v>
      </c>
      <c r="T15" s="80">
        <v>1000</v>
      </c>
      <c r="U15" s="81">
        <v>1000</v>
      </c>
      <c r="V15" s="41">
        <v>784.5</v>
      </c>
      <c r="W15" s="41">
        <f t="shared" si="9"/>
        <v>78.45</v>
      </c>
      <c r="X15" s="38">
        <f t="shared" si="10"/>
        <v>78.45</v>
      </c>
      <c r="Y15" s="83">
        <v>10000</v>
      </c>
      <c r="Z15" s="39">
        <v>4000</v>
      </c>
      <c r="AA15" s="41">
        <v>16600.1</v>
      </c>
      <c r="AB15" s="41">
        <f t="shared" si="11"/>
        <v>415.0025</v>
      </c>
      <c r="AC15" s="38">
        <f t="shared" si="12"/>
        <v>166.001</v>
      </c>
      <c r="AD15" s="83">
        <v>330000</v>
      </c>
      <c r="AE15" s="38">
        <v>50000</v>
      </c>
      <c r="AF15" s="41">
        <v>35286.7</v>
      </c>
      <c r="AG15" s="41">
        <f t="shared" si="13"/>
        <v>70.5734</v>
      </c>
      <c r="AH15" s="38">
        <f t="shared" si="14"/>
        <v>10.6929393939394</v>
      </c>
      <c r="AI15" s="83">
        <v>500000</v>
      </c>
      <c r="AJ15" s="81">
        <v>90000</v>
      </c>
      <c r="AK15" s="41">
        <v>94930.7</v>
      </c>
      <c r="AL15" s="41">
        <f t="shared" si="15"/>
        <v>105.478555555556</v>
      </c>
      <c r="AM15" s="38">
        <f t="shared" si="16"/>
        <v>18.98614</v>
      </c>
      <c r="AN15" s="81">
        <v>26077</v>
      </c>
      <c r="AO15" s="81">
        <v>7000</v>
      </c>
      <c r="AP15" s="41">
        <v>11484.2</v>
      </c>
      <c r="AQ15" s="41">
        <f t="shared" si="17"/>
        <v>164.06</v>
      </c>
      <c r="AR15" s="38">
        <f t="shared" si="18"/>
        <v>44.0395751044982</v>
      </c>
      <c r="AS15" s="84">
        <v>0</v>
      </c>
      <c r="AT15" s="85">
        <v>0</v>
      </c>
      <c r="AU15" s="41">
        <v>0</v>
      </c>
      <c r="AV15" s="41" t="e">
        <f t="shared" si="19"/>
        <v>#DIV/0!</v>
      </c>
      <c r="AW15" s="38" t="e">
        <f t="shared" si="20"/>
        <v>#DIV/0!</v>
      </c>
      <c r="AX15" s="81">
        <v>0</v>
      </c>
      <c r="AY15" s="81">
        <v>0</v>
      </c>
      <c r="AZ15" s="38">
        <v>0</v>
      </c>
      <c r="BA15" s="38">
        <v>0</v>
      </c>
      <c r="BB15" s="38">
        <v>0</v>
      </c>
      <c r="BC15" s="38">
        <v>0</v>
      </c>
      <c r="BD15" s="83">
        <v>3945141.6</v>
      </c>
      <c r="BE15" s="38">
        <v>991650.5</v>
      </c>
      <c r="BF15" s="38">
        <v>986285.4</v>
      </c>
      <c r="BG15" s="100">
        <v>0</v>
      </c>
      <c r="BH15" s="100">
        <v>0</v>
      </c>
      <c r="BI15" s="100">
        <v>0</v>
      </c>
      <c r="BJ15" s="103">
        <v>5011.4</v>
      </c>
      <c r="BK15" s="102">
        <v>0</v>
      </c>
      <c r="BL15" s="38">
        <v>1970.5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41">
        <f t="shared" ref="BS15:BU15" si="49">BX15+CA15+CD15+CG15</f>
        <v>55000</v>
      </c>
      <c r="BT15" s="41">
        <f t="shared" si="49"/>
        <v>15000</v>
      </c>
      <c r="BU15" s="41">
        <f t="shared" si="49"/>
        <v>15088.7</v>
      </c>
      <c r="BV15" s="41">
        <f t="shared" si="22"/>
        <v>100.591333333333</v>
      </c>
      <c r="BW15" s="38">
        <f t="shared" si="23"/>
        <v>27.434</v>
      </c>
      <c r="BX15" s="83">
        <v>45000</v>
      </c>
      <c r="BY15" s="81">
        <v>10000</v>
      </c>
      <c r="BZ15" s="41">
        <v>11829.8</v>
      </c>
      <c r="CA15" s="38">
        <v>0</v>
      </c>
      <c r="CB15" s="38">
        <v>0</v>
      </c>
      <c r="CC15" s="41">
        <v>51.1</v>
      </c>
      <c r="CD15" s="38">
        <v>0</v>
      </c>
      <c r="CE15" s="38">
        <v>0</v>
      </c>
      <c r="CF15" s="38">
        <v>0</v>
      </c>
      <c r="CG15" s="83">
        <v>10000</v>
      </c>
      <c r="CH15" s="81">
        <v>5000</v>
      </c>
      <c r="CI15" s="38">
        <v>3207.8</v>
      </c>
      <c r="CJ15" s="38">
        <v>0</v>
      </c>
      <c r="CK15" s="38">
        <v>0</v>
      </c>
      <c r="CL15" s="38">
        <v>0</v>
      </c>
      <c r="CM15" s="83"/>
      <c r="CN15" s="38"/>
      <c r="CO15" s="38"/>
      <c r="CP15" s="83">
        <v>35000</v>
      </c>
      <c r="CQ15" s="81">
        <v>8000</v>
      </c>
      <c r="CR15" s="38">
        <v>4644.7</v>
      </c>
      <c r="CS15" s="83">
        <v>171500</v>
      </c>
      <c r="CT15" s="81">
        <v>16000</v>
      </c>
      <c r="CU15" s="38">
        <v>29793.8</v>
      </c>
      <c r="CV15" s="38">
        <v>45000</v>
      </c>
      <c r="CW15" s="38">
        <v>8000</v>
      </c>
      <c r="CX15" s="38">
        <v>5588.8</v>
      </c>
      <c r="CY15" s="83">
        <v>5000</v>
      </c>
      <c r="CZ15" s="81">
        <v>4000</v>
      </c>
      <c r="DA15" s="38">
        <v>1406.8</v>
      </c>
      <c r="DB15" s="38">
        <v>0</v>
      </c>
      <c r="DC15" s="38">
        <v>0</v>
      </c>
      <c r="DD15" s="38">
        <v>800</v>
      </c>
      <c r="DE15" s="38">
        <v>0</v>
      </c>
      <c r="DF15" s="38">
        <v>0</v>
      </c>
      <c r="DG15" s="38">
        <v>0</v>
      </c>
      <c r="DH15" s="83">
        <v>596478</v>
      </c>
      <c r="DI15" s="83">
        <v>596478</v>
      </c>
      <c r="DJ15" s="41">
        <v>596513.1</v>
      </c>
      <c r="DK15" s="41"/>
      <c r="DL15" s="41">
        <f t="shared" si="24"/>
        <v>5680208</v>
      </c>
      <c r="DM15" s="41">
        <f t="shared" si="25"/>
        <v>1783128.5</v>
      </c>
      <c r="DN15" s="41">
        <f t="shared" si="26"/>
        <v>1795589.2</v>
      </c>
      <c r="DO15" s="38">
        <v>0</v>
      </c>
      <c r="DP15" s="38">
        <v>0</v>
      </c>
      <c r="DQ15" s="38">
        <v>0</v>
      </c>
      <c r="DR15" s="83">
        <v>0</v>
      </c>
      <c r="DS15" s="38">
        <v>0</v>
      </c>
      <c r="DT15" s="38">
        <v>0</v>
      </c>
      <c r="DU15" s="38">
        <v>0</v>
      </c>
      <c r="DV15" s="38">
        <v>0</v>
      </c>
      <c r="DW15" s="38">
        <v>0</v>
      </c>
      <c r="DX15" s="38">
        <v>0</v>
      </c>
      <c r="DY15" s="38">
        <v>0</v>
      </c>
      <c r="DZ15" s="38">
        <v>0</v>
      </c>
      <c r="EA15" s="38">
        <v>0</v>
      </c>
      <c r="EB15" s="38">
        <v>0</v>
      </c>
      <c r="EC15" s="38">
        <v>0</v>
      </c>
      <c r="ED15" s="83">
        <v>0</v>
      </c>
      <c r="EE15" s="157">
        <v>0</v>
      </c>
      <c r="EF15" s="41">
        <v>0</v>
      </c>
      <c r="EG15" s="41"/>
      <c r="EH15" s="41">
        <f t="shared" si="27"/>
        <v>0</v>
      </c>
      <c r="EI15" s="41">
        <f t="shared" si="28"/>
        <v>0</v>
      </c>
      <c r="EJ15" s="41">
        <f t="shared" si="29"/>
        <v>0</v>
      </c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="1" customFormat="1" ht="18" spans="1:256">
      <c r="A16" s="36">
        <v>7</v>
      </c>
      <c r="B16" s="37" t="s">
        <v>66</v>
      </c>
      <c r="C16" s="38">
        <v>129706.3</v>
      </c>
      <c r="D16" s="39">
        <v>508705.9</v>
      </c>
      <c r="E16" s="40">
        <f t="shared" ref="E16:G16" si="50">DL16+EH16-ED16</f>
        <v>1698300.9</v>
      </c>
      <c r="F16" s="40">
        <f t="shared" si="50"/>
        <v>243566.7</v>
      </c>
      <c r="G16" s="41">
        <f t="shared" si="50"/>
        <v>292211.7</v>
      </c>
      <c r="H16" s="41">
        <f t="shared" si="1"/>
        <v>119.97194197729</v>
      </c>
      <c r="I16" s="41">
        <f t="shared" si="2"/>
        <v>17.20612054083</v>
      </c>
      <c r="J16" s="41">
        <f t="shared" ref="J16:L16" si="51">T16+Y16+AI16+AN16+AS16+AX16+BP16+BX16+CA16+CD16+CG16+CJ16+CP16+CS16+CY16+DB16+DH16+AD16</f>
        <v>365294.1</v>
      </c>
      <c r="K16" s="41">
        <f t="shared" si="51"/>
        <v>35315</v>
      </c>
      <c r="L16" s="41">
        <f t="shared" si="51"/>
        <v>82765</v>
      </c>
      <c r="M16" s="41">
        <f t="shared" si="4"/>
        <v>234.362169049979</v>
      </c>
      <c r="N16" s="41">
        <f t="shared" si="5"/>
        <v>22.657086440761</v>
      </c>
      <c r="O16" s="41">
        <f t="shared" ref="O16:Q16" si="52">T16+Y16+AD16</f>
        <v>108000</v>
      </c>
      <c r="P16" s="41">
        <f t="shared" si="52"/>
        <v>12500</v>
      </c>
      <c r="Q16" s="41">
        <f t="shared" si="52"/>
        <v>15696.8</v>
      </c>
      <c r="R16" s="41">
        <f t="shared" si="7"/>
        <v>125.5744</v>
      </c>
      <c r="S16" s="38">
        <f t="shared" si="8"/>
        <v>14.5340740740741</v>
      </c>
      <c r="T16" s="80">
        <v>0</v>
      </c>
      <c r="U16" s="81">
        <v>0</v>
      </c>
      <c r="V16" s="41">
        <v>1799.2</v>
      </c>
      <c r="W16" s="41" t="e">
        <f t="shared" si="9"/>
        <v>#DIV/0!</v>
      </c>
      <c r="X16" s="38" t="e">
        <f t="shared" si="10"/>
        <v>#DIV/0!</v>
      </c>
      <c r="Y16" s="83">
        <v>22000</v>
      </c>
      <c r="Z16" s="39">
        <v>2500</v>
      </c>
      <c r="AA16" s="41">
        <v>2620</v>
      </c>
      <c r="AB16" s="41">
        <f t="shared" si="11"/>
        <v>104.8</v>
      </c>
      <c r="AC16" s="38">
        <f t="shared" si="12"/>
        <v>11.9090909090909</v>
      </c>
      <c r="AD16" s="83">
        <v>86000</v>
      </c>
      <c r="AE16" s="38">
        <v>10000</v>
      </c>
      <c r="AF16" s="38">
        <v>11277.6</v>
      </c>
      <c r="AG16" s="41">
        <f t="shared" si="13"/>
        <v>112.776</v>
      </c>
      <c r="AH16" s="38">
        <f t="shared" si="14"/>
        <v>13.113488372093</v>
      </c>
      <c r="AI16" s="83">
        <v>82000</v>
      </c>
      <c r="AJ16" s="81">
        <v>20000</v>
      </c>
      <c r="AK16" s="41">
        <v>15318.9</v>
      </c>
      <c r="AL16" s="41">
        <f t="shared" si="15"/>
        <v>76.5945</v>
      </c>
      <c r="AM16" s="38">
        <f t="shared" si="16"/>
        <v>18.6815853658537</v>
      </c>
      <c r="AN16" s="81">
        <v>14000</v>
      </c>
      <c r="AO16" s="81">
        <v>1000</v>
      </c>
      <c r="AP16" s="41">
        <v>1199</v>
      </c>
      <c r="AQ16" s="41">
        <f t="shared" si="17"/>
        <v>119.9</v>
      </c>
      <c r="AR16" s="38">
        <f t="shared" si="18"/>
        <v>8.56428571428571</v>
      </c>
      <c r="AS16" s="84">
        <v>2500</v>
      </c>
      <c r="AT16" s="85">
        <v>230</v>
      </c>
      <c r="AU16" s="41">
        <v>677.2</v>
      </c>
      <c r="AV16" s="41">
        <f t="shared" si="19"/>
        <v>294.434782608696</v>
      </c>
      <c r="AW16" s="38">
        <f t="shared" si="20"/>
        <v>27.088</v>
      </c>
      <c r="AX16" s="81">
        <v>0</v>
      </c>
      <c r="AY16" s="81">
        <v>0</v>
      </c>
      <c r="AZ16" s="38">
        <v>0</v>
      </c>
      <c r="BA16" s="38">
        <v>0</v>
      </c>
      <c r="BB16" s="38">
        <v>0</v>
      </c>
      <c r="BC16" s="38">
        <v>0</v>
      </c>
      <c r="BD16" s="83">
        <v>831506.8</v>
      </c>
      <c r="BE16" s="38">
        <v>208251.7</v>
      </c>
      <c r="BF16" s="38">
        <v>208251.7</v>
      </c>
      <c r="BG16" s="100">
        <v>0</v>
      </c>
      <c r="BH16" s="100">
        <v>0</v>
      </c>
      <c r="BI16" s="100">
        <v>0</v>
      </c>
      <c r="BJ16" s="103">
        <v>1500</v>
      </c>
      <c r="BK16" s="102">
        <v>0</v>
      </c>
      <c r="BL16" s="38">
        <v>1195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41">
        <f t="shared" ref="BS16:BU16" si="53">BX16+CA16+CD16+CG16</f>
        <v>13000</v>
      </c>
      <c r="BT16" s="41">
        <f t="shared" si="53"/>
        <v>900</v>
      </c>
      <c r="BU16" s="41">
        <f t="shared" si="53"/>
        <v>1659.6</v>
      </c>
      <c r="BV16" s="41">
        <f t="shared" si="22"/>
        <v>184.4</v>
      </c>
      <c r="BW16" s="38">
        <f t="shared" si="23"/>
        <v>12.7661538461538</v>
      </c>
      <c r="BX16" s="83">
        <v>12000</v>
      </c>
      <c r="BY16" s="81">
        <v>900</v>
      </c>
      <c r="BZ16" s="41">
        <v>1659.6</v>
      </c>
      <c r="CA16" s="38">
        <v>0</v>
      </c>
      <c r="CB16" s="38">
        <v>0</v>
      </c>
      <c r="CC16" s="41">
        <v>0</v>
      </c>
      <c r="CD16" s="38">
        <v>0</v>
      </c>
      <c r="CE16" s="38">
        <v>0</v>
      </c>
      <c r="CF16" s="38">
        <v>0</v>
      </c>
      <c r="CG16" s="83">
        <v>1000</v>
      </c>
      <c r="CH16" s="81"/>
      <c r="CI16" s="38"/>
      <c r="CJ16" s="38">
        <v>0</v>
      </c>
      <c r="CK16" s="38">
        <v>0</v>
      </c>
      <c r="CL16" s="38">
        <v>0</v>
      </c>
      <c r="CM16" s="83"/>
      <c r="CN16" s="38"/>
      <c r="CO16" s="38"/>
      <c r="CP16" s="83"/>
      <c r="CQ16" s="81"/>
      <c r="CR16" s="38">
        <v>1930.9</v>
      </c>
      <c r="CS16" s="83">
        <v>24500</v>
      </c>
      <c r="CT16" s="81">
        <v>350</v>
      </c>
      <c r="CU16" s="38">
        <v>3382.7</v>
      </c>
      <c r="CV16" s="38">
        <v>4000</v>
      </c>
      <c r="CW16" s="38">
        <v>100</v>
      </c>
      <c r="CX16" s="38">
        <v>326.8</v>
      </c>
      <c r="CY16" s="83">
        <v>30000</v>
      </c>
      <c r="CZ16" s="81">
        <v>100</v>
      </c>
      <c r="DA16" s="38">
        <v>1001.6</v>
      </c>
      <c r="DB16" s="38">
        <v>0</v>
      </c>
      <c r="DC16" s="38">
        <v>0</v>
      </c>
      <c r="DD16" s="38">
        <v>0</v>
      </c>
      <c r="DE16" s="38">
        <v>0</v>
      </c>
      <c r="DF16" s="38">
        <v>0</v>
      </c>
      <c r="DG16" s="38">
        <v>0</v>
      </c>
      <c r="DH16" s="83">
        <v>91294.1</v>
      </c>
      <c r="DI16" s="38">
        <v>235</v>
      </c>
      <c r="DJ16" s="150">
        <v>41898.3</v>
      </c>
      <c r="DK16" s="41"/>
      <c r="DL16" s="41">
        <f t="shared" si="24"/>
        <v>1198300.9</v>
      </c>
      <c r="DM16" s="41">
        <f t="shared" si="25"/>
        <v>243566.7</v>
      </c>
      <c r="DN16" s="41">
        <f t="shared" si="26"/>
        <v>292211.7</v>
      </c>
      <c r="DO16" s="38">
        <v>0</v>
      </c>
      <c r="DP16" s="38">
        <v>0</v>
      </c>
      <c r="DQ16" s="38">
        <v>0</v>
      </c>
      <c r="DR16" s="83">
        <v>500000</v>
      </c>
      <c r="DS16" s="38">
        <v>0</v>
      </c>
      <c r="DT16" s="38">
        <v>0</v>
      </c>
      <c r="DU16" s="38">
        <v>0</v>
      </c>
      <c r="DV16" s="38">
        <v>0</v>
      </c>
      <c r="DW16" s="38">
        <v>0</v>
      </c>
      <c r="DX16" s="38">
        <v>0</v>
      </c>
      <c r="DY16" s="38">
        <v>0</v>
      </c>
      <c r="DZ16" s="38">
        <v>0</v>
      </c>
      <c r="EA16" s="38">
        <v>0</v>
      </c>
      <c r="EB16" s="38">
        <v>0</v>
      </c>
      <c r="EC16" s="38">
        <v>0</v>
      </c>
      <c r="ED16" s="83">
        <v>258467.1</v>
      </c>
      <c r="EE16" s="41">
        <v>60</v>
      </c>
      <c r="EF16" s="41">
        <v>60000</v>
      </c>
      <c r="EG16" s="41"/>
      <c r="EH16" s="41">
        <f t="shared" si="27"/>
        <v>758467.1</v>
      </c>
      <c r="EI16" s="41">
        <f t="shared" si="28"/>
        <v>60</v>
      </c>
      <c r="EJ16" s="41">
        <f t="shared" si="29"/>
        <v>60000</v>
      </c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  <row r="17" s="1" customFormat="1" ht="18" spans="1:256">
      <c r="A17" s="36"/>
      <c r="B17" s="43" t="s">
        <v>67</v>
      </c>
      <c r="C17" s="44">
        <f t="shared" ref="C17:G17" si="54">SUM(C10:C16)</f>
        <v>6244605.1</v>
      </c>
      <c r="D17" s="44">
        <f t="shared" si="54"/>
        <v>710107.9</v>
      </c>
      <c r="E17" s="44">
        <f t="shared" si="54"/>
        <v>21761676</v>
      </c>
      <c r="F17" s="44">
        <f t="shared" si="54"/>
        <v>5169587.69775</v>
      </c>
      <c r="G17" s="44">
        <f t="shared" si="54"/>
        <v>5064194.54</v>
      </c>
      <c r="H17" s="41">
        <f t="shared" si="1"/>
        <v>97.9612850402775</v>
      </c>
      <c r="I17" s="41">
        <f t="shared" si="2"/>
        <v>23.2711604565751</v>
      </c>
      <c r="J17" s="44">
        <f t="shared" ref="J17:L17" si="55">SUM(J10:J16)</f>
        <v>6751245.7</v>
      </c>
      <c r="K17" s="44">
        <f t="shared" si="55"/>
        <v>1793095.361</v>
      </c>
      <c r="L17" s="44">
        <f t="shared" si="55"/>
        <v>1843613.44</v>
      </c>
      <c r="M17" s="41">
        <f t="shared" si="4"/>
        <v>102.817367112691</v>
      </c>
      <c r="N17" s="41">
        <f t="shared" si="5"/>
        <v>27.307752108622</v>
      </c>
      <c r="O17" s="44">
        <f t="shared" ref="O17:Q17" si="56">SUM(O10:O16)</f>
        <v>1654488.7</v>
      </c>
      <c r="P17" s="44">
        <f t="shared" si="56"/>
        <v>293550.13</v>
      </c>
      <c r="Q17" s="44">
        <f t="shared" si="56"/>
        <v>230867.953</v>
      </c>
      <c r="R17" s="41">
        <f t="shared" si="7"/>
        <v>78.6468576934372</v>
      </c>
      <c r="S17" s="38">
        <f t="shared" si="8"/>
        <v>13.9540362530128</v>
      </c>
      <c r="T17" s="44">
        <f t="shared" ref="T17:V17" si="57">SUM(T10:T16)</f>
        <v>22512.9</v>
      </c>
      <c r="U17" s="44">
        <f t="shared" si="57"/>
        <v>5506.935</v>
      </c>
      <c r="V17" s="44">
        <f t="shared" si="57"/>
        <v>10113.299</v>
      </c>
      <c r="W17" s="41">
        <f t="shared" si="9"/>
        <v>183.64660196643</v>
      </c>
      <c r="X17" s="38">
        <f t="shared" si="10"/>
        <v>44.9222401378765</v>
      </c>
      <c r="Y17" s="44">
        <f t="shared" ref="Y17:AA17" si="58">SUM(Y10:Y16)</f>
        <v>75909.4</v>
      </c>
      <c r="Z17" s="44">
        <f t="shared" si="58"/>
        <v>16196.41</v>
      </c>
      <c r="AA17" s="44">
        <f t="shared" si="58"/>
        <v>38690.656</v>
      </c>
      <c r="AB17" s="41">
        <f t="shared" si="11"/>
        <v>238.884147783367</v>
      </c>
      <c r="AC17" s="38">
        <f t="shared" si="12"/>
        <v>50.9695189265098</v>
      </c>
      <c r="AD17" s="44">
        <f t="shared" ref="AD17:AF17" si="59">SUM(AD10:AD16)</f>
        <v>1556066.4</v>
      </c>
      <c r="AE17" s="44">
        <f t="shared" si="59"/>
        <v>271846.785</v>
      </c>
      <c r="AF17" s="44">
        <f t="shared" si="59"/>
        <v>182063.998</v>
      </c>
      <c r="AG17" s="41">
        <f t="shared" si="13"/>
        <v>66.9730186435716</v>
      </c>
      <c r="AH17" s="38">
        <f t="shared" si="14"/>
        <v>11.7002717878877</v>
      </c>
      <c r="AI17" s="44">
        <f t="shared" ref="AI17:AK17" si="60">SUM(AI10:AI16)</f>
        <v>2310356.9</v>
      </c>
      <c r="AJ17" s="44">
        <f t="shared" si="60"/>
        <v>468261.805</v>
      </c>
      <c r="AK17" s="44">
        <f t="shared" si="60"/>
        <v>408659.76</v>
      </c>
      <c r="AL17" s="41">
        <f t="shared" si="15"/>
        <v>87.2716407010818</v>
      </c>
      <c r="AM17" s="38">
        <f t="shared" si="16"/>
        <v>17.6881658413901</v>
      </c>
      <c r="AN17" s="44">
        <f t="shared" ref="AN17:AP17" si="61">SUM(AN10:AN16)</f>
        <v>331813.5</v>
      </c>
      <c r="AO17" s="44">
        <f t="shared" si="61"/>
        <v>74317.401</v>
      </c>
      <c r="AP17" s="44">
        <f t="shared" si="61"/>
        <v>192303.898</v>
      </c>
      <c r="AQ17" s="41">
        <f t="shared" si="17"/>
        <v>258.760257237736</v>
      </c>
      <c r="AR17" s="38">
        <f t="shared" si="18"/>
        <v>57.9554171243786</v>
      </c>
      <c r="AS17" s="44">
        <f t="shared" ref="AS17:AU17" si="62">SUM(AS10:AS16)</f>
        <v>72627.8</v>
      </c>
      <c r="AT17" s="44">
        <f t="shared" si="62"/>
        <v>17680</v>
      </c>
      <c r="AU17" s="44">
        <f t="shared" si="62"/>
        <v>16548.1</v>
      </c>
      <c r="AV17" s="41">
        <f t="shared" si="19"/>
        <v>93.597850678733</v>
      </c>
      <c r="AW17" s="38">
        <f t="shared" si="20"/>
        <v>22.7848014121314</v>
      </c>
      <c r="AX17" s="44">
        <f t="shared" ref="AX17:BU17" si="63">SUM(AX10:AX16)</f>
        <v>0</v>
      </c>
      <c r="AY17" s="44">
        <f t="shared" si="63"/>
        <v>0</v>
      </c>
      <c r="AZ17" s="44">
        <f t="shared" si="63"/>
        <v>0</v>
      </c>
      <c r="BA17" s="44">
        <f t="shared" si="63"/>
        <v>0</v>
      </c>
      <c r="BB17" s="44">
        <f t="shared" si="63"/>
        <v>0</v>
      </c>
      <c r="BC17" s="44">
        <f t="shared" si="63"/>
        <v>0</v>
      </c>
      <c r="BD17" s="44">
        <f t="shared" si="63"/>
        <v>12700020.5</v>
      </c>
      <c r="BE17" s="44">
        <f t="shared" si="63"/>
        <v>3180745.225</v>
      </c>
      <c r="BF17" s="44">
        <f t="shared" si="63"/>
        <v>3175380.1</v>
      </c>
      <c r="BG17" s="44">
        <f t="shared" si="63"/>
        <v>0</v>
      </c>
      <c r="BH17" s="44">
        <f t="shared" si="63"/>
        <v>0</v>
      </c>
      <c r="BI17" s="44">
        <f t="shared" si="63"/>
        <v>221.1</v>
      </c>
      <c r="BJ17" s="44">
        <f t="shared" si="63"/>
        <v>22619.3</v>
      </c>
      <c r="BK17" s="44">
        <f t="shared" si="63"/>
        <v>3766.5</v>
      </c>
      <c r="BL17" s="44">
        <f t="shared" si="63"/>
        <v>13706.5</v>
      </c>
      <c r="BM17" s="44">
        <f t="shared" si="63"/>
        <v>0</v>
      </c>
      <c r="BN17" s="44">
        <f t="shared" si="63"/>
        <v>0</v>
      </c>
      <c r="BO17" s="44">
        <f t="shared" si="63"/>
        <v>346.2</v>
      </c>
      <c r="BP17" s="44">
        <f t="shared" si="63"/>
        <v>0</v>
      </c>
      <c r="BQ17" s="44">
        <f t="shared" si="63"/>
        <v>0</v>
      </c>
      <c r="BR17" s="44">
        <f t="shared" si="63"/>
        <v>0</v>
      </c>
      <c r="BS17" s="44">
        <f t="shared" si="63"/>
        <v>206811.9</v>
      </c>
      <c r="BT17" s="44">
        <f t="shared" si="63"/>
        <v>45246.525</v>
      </c>
      <c r="BU17" s="44">
        <f t="shared" si="63"/>
        <v>54089.043</v>
      </c>
      <c r="BV17" s="41">
        <f t="shared" si="22"/>
        <v>119.542977057354</v>
      </c>
      <c r="BW17" s="38">
        <f t="shared" si="23"/>
        <v>26.1537382520058</v>
      </c>
      <c r="BX17" s="44">
        <f t="shared" ref="BX17:EI17" si="64">SUM(BX10:BX16)</f>
        <v>167725</v>
      </c>
      <c r="BY17" s="44">
        <f t="shared" si="64"/>
        <v>32597.025</v>
      </c>
      <c r="BZ17" s="44">
        <f t="shared" si="64"/>
        <v>41729.071</v>
      </c>
      <c r="CA17" s="44">
        <f t="shared" si="64"/>
        <v>0</v>
      </c>
      <c r="CB17" s="44">
        <f t="shared" si="64"/>
        <v>0</v>
      </c>
      <c r="CC17" s="44">
        <f t="shared" si="64"/>
        <v>1362.572</v>
      </c>
      <c r="CD17" s="44">
        <f t="shared" si="64"/>
        <v>0</v>
      </c>
      <c r="CE17" s="44">
        <f t="shared" si="64"/>
        <v>0</v>
      </c>
      <c r="CF17" s="44">
        <f t="shared" si="64"/>
        <v>10.6</v>
      </c>
      <c r="CG17" s="44">
        <f t="shared" si="64"/>
        <v>39086.9</v>
      </c>
      <c r="CH17" s="44">
        <f t="shared" si="64"/>
        <v>12649.5</v>
      </c>
      <c r="CI17" s="44">
        <f t="shared" si="64"/>
        <v>10986.8</v>
      </c>
      <c r="CJ17" s="44">
        <f t="shared" si="64"/>
        <v>0</v>
      </c>
      <c r="CK17" s="44">
        <f t="shared" si="64"/>
        <v>0</v>
      </c>
      <c r="CL17" s="44">
        <f t="shared" si="64"/>
        <v>0</v>
      </c>
      <c r="CM17" s="44">
        <f t="shared" si="64"/>
        <v>11994</v>
      </c>
      <c r="CN17" s="44">
        <f t="shared" si="64"/>
        <v>2698.6</v>
      </c>
      <c r="CO17" s="44">
        <f t="shared" si="64"/>
        <v>2398.8</v>
      </c>
      <c r="CP17" s="44">
        <f t="shared" si="64"/>
        <v>36521.5</v>
      </c>
      <c r="CQ17" s="44">
        <f t="shared" si="64"/>
        <v>8380.4</v>
      </c>
      <c r="CR17" s="44">
        <f t="shared" si="64"/>
        <v>8480.6</v>
      </c>
      <c r="CS17" s="44">
        <f t="shared" si="64"/>
        <v>1267044.4</v>
      </c>
      <c r="CT17" s="44">
        <f t="shared" si="64"/>
        <v>230308.5</v>
      </c>
      <c r="CU17" s="44">
        <f t="shared" si="64"/>
        <v>233861.23</v>
      </c>
      <c r="CV17" s="44">
        <f t="shared" si="64"/>
        <v>510860.6</v>
      </c>
      <c r="CW17" s="44">
        <f t="shared" si="64"/>
        <v>98177.5</v>
      </c>
      <c r="CX17" s="44">
        <f t="shared" si="64"/>
        <v>89049.243</v>
      </c>
      <c r="CY17" s="44">
        <f t="shared" si="64"/>
        <v>120642.3</v>
      </c>
      <c r="CZ17" s="44">
        <f t="shared" si="64"/>
        <v>22335.575</v>
      </c>
      <c r="DA17" s="44">
        <f t="shared" si="64"/>
        <v>17089.038</v>
      </c>
      <c r="DB17" s="44">
        <f t="shared" si="64"/>
        <v>3600</v>
      </c>
      <c r="DC17" s="44">
        <f t="shared" si="64"/>
        <v>900</v>
      </c>
      <c r="DD17" s="44">
        <f t="shared" si="64"/>
        <v>2845.3</v>
      </c>
      <c r="DE17" s="44">
        <f t="shared" si="64"/>
        <v>0</v>
      </c>
      <c r="DF17" s="44">
        <f t="shared" si="64"/>
        <v>0</v>
      </c>
      <c r="DG17" s="44">
        <f t="shared" si="64"/>
        <v>0</v>
      </c>
      <c r="DH17" s="44">
        <f t="shared" si="64"/>
        <v>747338.7</v>
      </c>
      <c r="DI17" s="44">
        <f t="shared" si="64"/>
        <v>632115.025</v>
      </c>
      <c r="DJ17" s="44">
        <f t="shared" si="64"/>
        <v>678868.518</v>
      </c>
      <c r="DK17" s="44">
        <f t="shared" si="64"/>
        <v>0</v>
      </c>
      <c r="DL17" s="44">
        <f t="shared" si="64"/>
        <v>19485879.5</v>
      </c>
      <c r="DM17" s="44">
        <f t="shared" si="64"/>
        <v>4980305.686</v>
      </c>
      <c r="DN17" s="44">
        <f t="shared" si="64"/>
        <v>5035666.14</v>
      </c>
      <c r="DO17" s="44">
        <f t="shared" si="64"/>
        <v>8800</v>
      </c>
      <c r="DP17" s="44">
        <f t="shared" si="64"/>
        <v>0</v>
      </c>
      <c r="DQ17" s="44">
        <f t="shared" si="64"/>
        <v>0</v>
      </c>
      <c r="DR17" s="44">
        <f t="shared" si="64"/>
        <v>2264996.5</v>
      </c>
      <c r="DS17" s="44">
        <f t="shared" si="64"/>
        <v>188782.01175</v>
      </c>
      <c r="DT17" s="44">
        <f t="shared" si="64"/>
        <v>28390.9</v>
      </c>
      <c r="DU17" s="44">
        <f t="shared" si="64"/>
        <v>0</v>
      </c>
      <c r="DV17" s="44">
        <f t="shared" si="64"/>
        <v>0</v>
      </c>
      <c r="DW17" s="44">
        <f t="shared" si="64"/>
        <v>0</v>
      </c>
      <c r="DX17" s="44">
        <f t="shared" si="64"/>
        <v>2000</v>
      </c>
      <c r="DY17" s="44">
        <f t="shared" si="64"/>
        <v>500</v>
      </c>
      <c r="DZ17" s="44">
        <f t="shared" si="64"/>
        <v>137.5</v>
      </c>
      <c r="EA17" s="44">
        <f t="shared" si="64"/>
        <v>0</v>
      </c>
      <c r="EB17" s="44">
        <f t="shared" si="64"/>
        <v>0</v>
      </c>
      <c r="EC17" s="44">
        <f t="shared" si="64"/>
        <v>0</v>
      </c>
      <c r="ED17" s="44">
        <f t="shared" si="64"/>
        <v>658467.1</v>
      </c>
      <c r="EE17" s="44">
        <f t="shared" si="64"/>
        <v>150060</v>
      </c>
      <c r="EF17" s="44">
        <f t="shared" si="64"/>
        <v>60000</v>
      </c>
      <c r="EG17" s="44">
        <f t="shared" si="64"/>
        <v>0</v>
      </c>
      <c r="EH17" s="44">
        <f t="shared" si="64"/>
        <v>2934263.6</v>
      </c>
      <c r="EI17" s="44">
        <f t="shared" si="64"/>
        <v>339342.01175</v>
      </c>
      <c r="EJ17" s="44">
        <f>SUM(EJ10:EJ16)</f>
        <v>88528.4</v>
      </c>
      <c r="EK17" s="172"/>
      <c r="EL17" s="171"/>
      <c r="EM17" s="171"/>
      <c r="EN17" s="171"/>
      <c r="EO17" s="171"/>
      <c r="EP17" s="171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80"/>
      <c r="HX17" s="180"/>
      <c r="HY17" s="180"/>
      <c r="HZ17" s="180"/>
      <c r="IA17" s="180"/>
      <c r="IB17" s="180"/>
      <c r="IC17" s="180"/>
      <c r="ID17" s="180"/>
      <c r="IE17" s="180"/>
      <c r="IF17" s="180"/>
      <c r="IG17" s="180"/>
      <c r="IH17" s="180"/>
      <c r="II17" s="180"/>
      <c r="IJ17" s="180"/>
      <c r="IK17" s="180"/>
      <c r="IL17" s="180"/>
      <c r="IM17" s="180"/>
      <c r="IN17" s="180"/>
      <c r="IO17" s="180"/>
      <c r="IP17" s="180"/>
      <c r="IQ17" s="180"/>
      <c r="IR17" s="180"/>
      <c r="IS17" s="180"/>
      <c r="IT17" s="180"/>
      <c r="IU17" s="180"/>
      <c r="IV17" s="180"/>
    </row>
    <row r="18" s="1" customFormat="1" spans="2:230">
      <c r="B18" s="3"/>
      <c r="E18" s="45"/>
      <c r="F18" s="46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</row>
    <row r="19" s="1" customFormat="1" ht="18" spans="1:256">
      <c r="A19" s="47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129"/>
      <c r="CT19" s="129"/>
      <c r="CU19" s="129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</row>
    <row r="20" s="1" customFormat="1" spans="2:230">
      <c r="B20" s="3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BD20" s="95"/>
      <c r="BE20" s="95"/>
      <c r="BF20" s="95"/>
      <c r="CS20" s="95"/>
      <c r="CT20" s="95"/>
      <c r="CU20" s="95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="1" customFormat="1" spans="2:230">
      <c r="B21" s="3"/>
      <c r="F21" s="4"/>
      <c r="BD21" s="95"/>
      <c r="BE21" s="95"/>
      <c r="BF21" s="95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="1" customFormat="1" spans="2:230">
      <c r="B22" s="3"/>
      <c r="F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="1" customFormat="1" spans="2:230">
      <c r="B23" s="3"/>
      <c r="F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="1" customFormat="1" spans="2:230">
      <c r="B24" s="3"/>
      <c r="C24" s="50"/>
      <c r="D24" s="51"/>
      <c r="F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</row>
    <row r="25" s="1" customFormat="1" spans="2:230">
      <c r="B25" s="3"/>
      <c r="C25" s="50"/>
      <c r="D25" s="52"/>
      <c r="F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="1" customFormat="1" spans="2:230">
      <c r="B26" s="3"/>
      <c r="F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</sheetData>
  <protectedRanges>
    <protectedRange sqref="AA10:AB10 AB11:AB18 AG10:AG18" name="Range4_1_1_1_2_1_1_1_1_1_1_1_1_1_1_2_1_1_1_1_1_1_1_1_1_1_2_1_1_1_1_2"/>
    <protectedRange sqref="AA10:AB10 AB11:AB18 AG10:AG18" name="Range4_1_1_1_2_1_1_1_1_1_1_1_1_1_1_2_1_1_1_1_1_1_1_1_1_1_2_1_1_1_1_3"/>
    <protectedRange sqref="BV12:BW12" name="Range5_8_1_1_1_1_1_1_1_1_1_1_1_1_1_1_1_1"/>
    <protectedRange sqref="AA13" name="Range4_3_1_1_2_1_1_2_1_1_1_1_1_1_1_1_1_1_1_1_1_1_1_1_1_1_1_1_1_1_1_1_1_1"/>
    <protectedRange sqref="BV10:BW10" name="Range5_3_1_1_1_1_1_1_1_1_1_1_1_1_1_2"/>
    <protectedRange sqref="U10" name="Range4_1_1_1_2_1_1_1_1_1_1_1_1_1_1_1_1_1"/>
    <protectedRange sqref="R10" name="Range4_1_1_1_2_1_1_1_1_1_1_1_1_1_1_2_1_1_1_1_1_1_1_1_1_1_2_1_1_1_1_1_2"/>
    <protectedRange sqref="CK13:CL13" name="Range6_1_1_1_1_1_1_1_1_1_1_1_1_1_1_1_1"/>
    <protectedRange sqref="BV12:BW12" name="Range5_8_1_1_1_1_1_1_1_1_1_1_1_1_1_1_2_2"/>
    <protectedRange sqref="AK12 AK14:AK16" name="Range4_2_1_1_2_1_1_2_1_1_1_1_1_1_1_1_1_1_1_1_1_1_1_1_1_2_1_1_1_1"/>
    <protectedRange sqref="AP10:AQ10 AQ11:AQ12 AQ14:AQ18" name="Range4_3_1_1_2_1_1_1_1_1_1_1_1_1_1_2_1_1_1_1_1_1_1_1_1_1_2_1_1_1_1"/>
    <protectedRange sqref="DJ15:DK15 DA15" name="Range5_12_1_1_1_1_1_1_1_1_1_1_1_1_1_1"/>
    <protectedRange sqref="W13" name="Range4_5_1_2_1_1_1_1_1_1_1_1_1_1_2_1_1_1_1_1_1_1_1_1_1_2_1_1_1_1_1"/>
    <protectedRange sqref="AU13" name="Range4_4_1_1_2_1_1_2_1_1_1_1_1_1_1_1_1_1_1_1_1_1_1_1_1_1_1_1_1_1_1_1"/>
    <protectedRange sqref="AU13:AU15" name="Range4_4_1_1_2_1_1_2_1_1_1_1_1_1_1_1_1_1_1_1_1_1_1_1_1_2_1_1_1_1"/>
    <protectedRange sqref="DK12" name="Range5_9_1_1_1_1_1_1_1_1_1_1_1_1_1"/>
    <protectedRange sqref="R10" name="Range4_1_1_1_2_1_1_1_1_1_1_1_1_1_1_2_1_1_1_1_1_1_1_1_1_1_2_1_1_1_1_1_1"/>
    <protectedRange sqref="R13:R14" name="Range4_1_1_1_2_1_1_2_1_1_1_1_1_1_1_1_1_1_1_1_1_1_1_1_1_2_1_1_1_1_1"/>
    <protectedRange sqref="AA10" name="Range4_3_1_1_2_1_1_1_1_1_1_1_1_1_1_2_1_1_1_1_1_1_1_1_1_1_2_1_1_1_1_2_1"/>
    <protectedRange sqref="O10 O13:O15" name="Range4_1_1_1_1_1_1_1_1_1_1_1_2_1_1_1_1_2"/>
    <protectedRange sqref="AZ11" name="Range5_2_1_1_2_1_1_2_1_1_1_1_1_1_1_1_1_1_1_1_1_1_1_1_1_1"/>
    <protectedRange sqref="AU13:AU15" name="Range4_4_1_1_2_1_1_2_1_1_1_1_1_1_1_1_1_1_1_1_1_1_1_1_1_2_1_1_1_1_1_3"/>
    <protectedRange sqref="AA10:AB10 AG10:AG11 AG13:AG17 AB11 AB13:AB17" name="Range4_1_1_1_2_1_1_1_1_1_1_1_1_1_1_2_1_1_1_1_1_1_1_1_1_1_2_1_1_1_1_3_2"/>
    <protectedRange sqref="BZ10" name="Range5_1_1_1_2_1_1_1_1_1_1_1_1_1_1_1_1_1_1_1_1_1_1_1_1_1_1_1_1_1_1_3"/>
    <protectedRange sqref="DJ13:DK13" name="Range5_11_1_1_1_1_1_1_1_1_1_1_1_1_1"/>
    <protectedRange sqref="EF10:EG11 EF13:EG16 EE16" name="Range6_1_1_1_1_1_1_1_1_1_2_1_1_1_1"/>
    <protectedRange sqref="AF10" name="Range4_1_1_1_2_1_1_1_1_1_1_1_1_1_1_1_1_1_1_1"/>
    <protectedRange sqref="AQ12" name="Range4_3_1_1_2_1_1_1_1_1_1_1_1_1_1_2_1_1_1_1_1_1_1_1_1_1_2_1_1_1_1_1_1"/>
    <protectedRange sqref="AP12" name="Range4_3_1_1_2_1_1_2_1_1_1_1_1_1_1_1_1_1_1_1_1_1_1_1_1_1_1_1_1_1_1"/>
    <protectedRange sqref="DK12" name="Range5_9_1_1_1_1_1_1_1_1_1_1_1_1_1_1"/>
    <protectedRange sqref="AU13:AU15" name="Range4_4_1_1_2_1_1_2_1_1_1_1_1_1_1_1_1_1_1_1_1_1_1_1_1_2_1_1_1_1_1"/>
    <protectedRange sqref="BZ10" name="Range5_1_1_1_2_1_1_1_1_1_1_1_1_1_1_1_1_1_1_1_1_1_1_1_1_1_1_1_1_1_2"/>
    <protectedRange sqref="DK12" name="Range5_9_1_1_1_1_1_1_1_1_1_1_1_1_1_2"/>
    <protectedRange sqref="BV12" name="Range5_9_1_1_1_1_1_1_1_1_1_1_1_1"/>
    <protectedRange sqref="R10" name="Range4_1_1_1_2_1_1_1_1_1_1_1_1_1_1_2_1_1_1_1_1_1_1_1_1_1_2_1_1_1_1_1_1_3"/>
    <protectedRange sqref="O10 O13:O15" name="Range4_1_1_1_1_1_1_1_1_1_1_1_2_1_1_1_1_1_1_1"/>
    <protectedRange sqref="R13:R14" name="Range4_1_1_1_2_1_1_2_1_1_1_1_1_1_1_1_1_1_1_1_1_1_1_1_1_2_1_1_1_1"/>
    <protectedRange sqref="AX13" name="Range5_1_1_1_2_1_1_2_1_1_1_1_1_1_1_1_1_1_1_1_1_1_1_1_1_2_1_1_1_1_2"/>
    <protectedRange sqref="AA10" name="Range4_3_1_1_2_1_1_1_1_1_1_1_1_1_1_2_1_1_1_1_1_1_1_1_1_1_2_1_1_1_1_2"/>
    <protectedRange sqref="BV10:BW10" name="Range5_3_1_1_1_1_1_1_1_1_1_1_1_1_1_2_2"/>
    <protectedRange sqref="O10 O13:O15" name="Range4_1_1_1_1_1_1_1_1_1_1_1_2_1_1_1_1_2_1"/>
    <protectedRange sqref="O12" name="Range4_1_1_1_1_1_1_1_1_1_1_1_1_1_1_1_1_1_2"/>
    <protectedRange sqref="AZ11" name="Range5_2_1_1_2_1_1_2_1_1_1_1_1_1_1_1_1_1_1_1_1_1_1_1_1_1_1"/>
    <protectedRange sqref="AK13:AK15" name="Range4_2_1_1_2_1_1_2_1_1_1_1_1_1_1_1_1_1_1_1_1_1_1_1_1_2_1_1_1_1_2"/>
    <protectedRange sqref="AU13:AU15" name="Range4_4_1_1_2_1_1_2_1_1_1_1_1_1_1_1_1_1_1_1_1_1_1_1_1_2_1_1_1_1_1_2"/>
    <protectedRange sqref="BZ14:BZ15 CC13:CC15" name="Range5_2_1_1_2_1_1_2_1_1_1_1_1_1_1_1_1_1_1_1_1_1_1_1_1_2_1_1_1_1_2"/>
    <protectedRange sqref="AA10:AB10 AG10:AG11 AG13:AG17 AB11 AB13:AB17" name="Range4_1_1_1_2_1_1_1_1_1_1_1_1_1_1_2_1_1_1_1_1_1_1_1_1_1_2_1_1_1_1_3_1"/>
    <protectedRange sqref="AP10:AQ10 AQ11 AQ13:AQ17" name="Range4_3_1_1_2_1_1_1_1_1_1_1_1_1_1_2_1_1_1_1_1_1_1_1_1_1_2_1_1_1_1_3"/>
    <protectedRange sqref="BZ10" name="Range5_1_1_1_2_1_1_1_1_1_1_1_1_1_1_1_1_1_1_1_1_1_1_1_1_1_1_1_1_1_1_2"/>
    <protectedRange sqref="DJ10:DK10" name="Range5_3_1_1_1_1_1_1_1_1_1_1_1_1_1_3"/>
    <protectedRange sqref="DJ13:DK13" name="Range5_11_1_1_1_1_1_1_1_1_1_1_1_1_1_1"/>
    <protectedRange sqref="DJ15:DK15" name="Range5_14_1_1_1_1_1_1_1_1_1_1_1_1_1_1"/>
    <protectedRange sqref="EF10:EG11 EF13:EG16 EE16" name="Range6_1_1_1_1_1_1_1_1_1_2_1_1_1_1_1"/>
    <protectedRange sqref="AU12" name="Range4_4_1_1_2_1_1_2_1_1_1_1_1_1_1_1_1_1_1_1_1_1_1_1_1_1_1_1_1_1_1_2"/>
    <protectedRange sqref="AF10" name="Range4_1_1_1_2_1_1_1_1_1_1_1_1_1_1_1_1_1_1_2"/>
    <protectedRange sqref="AB12 AG12 W10" name="Range4_1_1_1_2_1_1_1_1_1_1_1_1_1_1_2_1_1_1_1_1_1_1_1_1_1_2_1_1_1_1_4_1"/>
    <protectedRange sqref="AQ12" name="Range4_3_1_1_2_1_1_1_1_1_1_1_1_1_1_2_1_1_1_1_1_1_1_1_1_1_2_1_1_1_1_1_2"/>
    <protectedRange sqref="AA12" name="Range4_1_1_1_2_1_1_2_1_1_1_1_1_1_1_1_1_1_1_1_1_1_1_1_1_1_1_1_1_1_1_1"/>
    <protectedRange sqref="AU12" name="Range4_4_1_1_2_1_1_2_1_1_1_1_1_1_1_1_1_1_1_1_1_1_1_1_1_1_1_1_1_1_1_1_1"/>
    <protectedRange sqref="CC12" name="Range5_2_1_1_2_1_1_2_1_1_1_1_1_1_1_1_1_1_1_1_1_1_1_1_1_1_1_1_1_1_1"/>
    <protectedRange sqref="EF12:EG12" name="Range6_1_1_1_1_1_1_1_1_1_1_1_1_1_1_1_2"/>
    <protectedRange sqref="V12" name="Range4_1_1_1_1_1_1_1_1_1_1_1"/>
    <protectedRange sqref="AU13:AU15" name="Range4_4_1_1_2_1_1_2_1_1_1_1_1_1_1_1_1_1_1_1_1_1_1_1_1_2_1_1_1_1_2"/>
    <protectedRange sqref="AA10:AB10 AG10:AG11 AG13:AG17 AB11 AB13:AB17" name="Range4_1_1_1_2_1_1_1_1_1_1_1_1_1_1_2_1_1_1_1_1_1_1_1_1_1_2_1_1_1_1"/>
    <protectedRange sqref="BZ10" name="Range5_1_1_1_2_1_1_1_1_1_1_1_1_1_1_1_1_1_1_1_1_1_1_1_1_1_1_1_1_1"/>
    <protectedRange sqref="V10 V13:V15" name="Range4_1_1_1_1_1_1_1_1_1_1_1_2_1_1_1_1"/>
    <protectedRange sqref="DK12" name="Range5_9_1_1_1_1_1_1_1_1_1_1_1_1_1_3"/>
    <protectedRange sqref="R10" name="Range4_1_1_1_2_1_1_1_1_1_1_1_1_1_1_2_1_1_1_1_1_1_1_1_1_1_2_1_1_1_1_1"/>
    <protectedRange sqref="BV12" name="Range5_9_1_1_1_1_1_1_1_1_1_1_1_1_2"/>
    <protectedRange sqref="AD13:AD15" name="Range4_4_1_1_2_1_1_2_1_1_1_1_1_1_1_1_1_1_1_1_1_1_1_1_1_2_1_1_1_1_1_1"/>
    <protectedRange sqref="R10" name="Range4_1_1_1_2_1_1_1_1_1_1_1_1_1_1_2_1_1_1_1_1_1_1_1_1_1_2_1_1_1_1_1_1_1"/>
    <protectedRange sqref="AX10" name="Range5_1_1_1_2_1_1_1_1_1_1_1_1_1_1_1_1_1_1_1_1_1_1_1_1_1_1_1_1_1_1_1"/>
    <protectedRange sqref="O10 O13:O15" name="Range4_1_1_1_1_1_1_1_1_1_1_1_2_1_1_1_1_1_1"/>
    <protectedRange sqref="CK12:CL12" name="Range6_1_1_1_1_1_1_1_1_1_1_1_1_1_1_1_1_1"/>
    <protectedRange sqref="R13:R14" name="Range4_1_1_1_2_1_1_2_1_1_1_1_1_1_1_1_1_1_1_1_1_1_1_1_1_2_1_1_1_1_2"/>
    <protectedRange sqref="AA13:AA15" name="Range4_3_1_1_2_1_1_2_1_1_1_1_1_1_1_1_1_1_1_1_1_1_1_1_1_2_1_1_1_1"/>
    <protectedRange sqref="AX13" name="Range5_1_1_1_2_1_1_2_1_1_1_1_1_1_1_1_1_1_1_1_1_1_1_1_1_2_1_1_1_1"/>
    <protectedRange sqref="R10" name="Range4_1_1_1_2_1_1_1_1_1_1_1_1_1_1_2_1_1_1_1_1_1_1_1_1_1_2_1_1_1_1_2_1"/>
    <protectedRange sqref="AA10" name="Range4_3_1_1_2_1_1_1_1_1_1_1_1_1_1_2_1_1_1_1_1_1_1_1_1_1_2_1_1_1_1_2_2"/>
    <protectedRange sqref="AX10" name="Range5_1_1_1_2_1_1_1_1_1_1_1_1_1_1_1_1_1_1_1_1_1_1_1_1_1_1_1_1_1_2_1"/>
    <protectedRange sqref="BV10:BW10" name="Range5_3_1_1_1_1_1_1_1_1_1_1_1_1_1_2_1"/>
    <protectedRange sqref="BV14:BW14 BP14" name="Range5_12_1_1_1_1_1_1_1_1_1_1_1_1_1_1_2"/>
    <protectedRange sqref="O10 O13:O15" name="Range4_1_1_1_1_1_1_1_1_1_1_1_2_1_1_1_1_2_2"/>
    <protectedRange sqref="AA12" name="Range4_3_1_1_2_1_1_2_1_1_1_1_1_1_1_1_1_1_1_1_1_1_1_1_1_1_1_1_1_1_1_2"/>
    <protectedRange sqref="O12" name="Range4_1_1_1_1_1_1_1_1_1_1_1_1_1_1_1_1_1"/>
    <protectedRange sqref="U10" name="Range4_1_1_1_2_1_1_1_1_1_1_1_1_1_1_1_1_1_1"/>
    <protectedRange sqref="AZ11" name="Range5_2_1_1_2_1_1_2_1_1_1_1_1_1_1_1_1_1_1_1_1_1_1_1_1_1_2"/>
    <protectedRange sqref="AA13:AA14" name="Range4_1_1_1_2_1_1_2_1_1_1_1_1_1_1_1_1_1_1_1_1_1_1_1_1_2_1_1_1_1_1_1"/>
    <protectedRange sqref="AK13:AK15" name="Range4_2_1_1_2_1_1_2_1_1_1_1_1_1_1_1_1_1_1_1_1_1_1_1_1_2_1_1_1_1_1"/>
    <protectedRange sqref="AP13:AP15" name="Range4_3_1_1_2_1_1_2_1_1_1_1_1_1_1_1_1_1_1_1_1_1_1_1_1_2_1_1_1_1_1"/>
    <protectedRange sqref="AU13:AU15" name="Range4_4_1_1_2_1_1_2_1_1_1_1_1_1_1_1_1_1_1_1_1_1_1_1_1_2_1_1_1_1_1_4"/>
    <protectedRange sqref="BZ13" name="Range5_1_1_1_2_1_1_2_1_1_1_1_1_1_1_1_1_1_1_1_1_1_1_1_1_2_1_1_1_1_1"/>
    <protectedRange sqref="BZ14:BZ15 CC13:CC15" name="Range5_2_1_1_2_1_1_2_1_1_1_1_1_1_1_1_1_1_1_1_1_1_1_1_1_2_1_1_1_1"/>
    <protectedRange sqref="W13:W17 W11" name="Range4_5_1_2_1_1_1_1_1_1_1_1_1_1_2_1_1_1_1_1_1_1_1_1_1_2_1_1_1_1"/>
    <protectedRange sqref="AA10:AB10 AG10:AG11 AG13:AG17 AB11 AB13:AB17" name="Range4_1_1_1_2_1_1_1_1_1_1_1_1_1_1_2_1_1_1_1_1_1_1_1_1_1_2_1_1_1_1_3_3"/>
    <protectedRange sqref="AK10:AL10 AL11 AL13:AL17" name="Range4_2_1_1_2_1_1_1_1_1_1_1_1_1_1_2_1_1_1_1_1_1_1_1_1_1_2_1_1_1_1"/>
    <protectedRange sqref="AP10:AQ10 AQ11 AQ13:AQ17" name="Range4_3_1_1_2_1_1_1_1_1_1_1_1_1_1_2_1_1_1_1_1_1_1_1_1_1_2_1_1_1_1_1"/>
    <protectedRange sqref="AU10:AV10 AV11 AV13:AV17" name="Range4_4_1_1_2_1_1_1_1_1_1_1_1_1_1_2_1_1_1_1_1_1_1_1_1_1_2_1_1_1_1"/>
    <protectedRange sqref="BZ10" name="Range5_1_1_1_2_1_1_1_1_1_1_1_1_1_1_1_1_1_1_1_1_1_1_1_1_1_1_1_1_1_1"/>
    <protectedRange sqref="CC10" name="Range5_2_1_1_2_1_1_1_1_1_1_1_1_1_1_1_1_1_1_1_1_1_1_1_1_1_1_1_1_1"/>
    <protectedRange sqref="DJ10:DK10" name="Range5_3_1_1_1_1_1_1_1_1_1_1_1_1_1"/>
    <protectedRange sqref="DJ11:DK11" name="Range5_7_1_1_1_1_1_1_1_1_1_1_1_1"/>
    <protectedRange sqref="DJ13:DK13" name="Range5_11_1_1_1_1_1_1_1_1_1_1_1_1_1_2"/>
    <protectedRange sqref="DJ14:DK14 DA14" name="Range5_12_1_1_1_1_1_1_1_1_1_1_1_1_1_1_1"/>
    <protectedRange sqref="DJ15:DK15" name="Range5_14_1_1_1_1_1_1_1_1_1_1_1_1_1"/>
    <protectedRange sqref="V10 V13:V15" name="Range4_1_1_1_1_1_1_1_1_1_1_1_2_1_1_1_1_1"/>
    <protectedRange sqref="EF10:EG11 EF13:EG16 EE16" name="Range6_1_1_1_1_1_1_1_1_1_2_1_1_1_1_2"/>
    <protectedRange sqref="AK12" name="Range4_2_1_1_2_1_1_2_1_1_1_1_1_1_1_1_1_1_1_1_1_1_1_1_1_1_1_1_1_1_1"/>
    <protectedRange sqref="AU12" name="Range4_4_1_1_2_1_1_2_1_1_1_1_1_1_1_1_1_1_1_1_1_1_1_1_1_1_1_1_1_1_1"/>
    <protectedRange sqref="CC12" name="Range5_2_1_1_2_1_1_2_1_1_1_1_1_1_1_1_1_1_1_1_1_1_1_1_1_1_1_1_1_1_1_1"/>
    <protectedRange sqref="AF10" name="Range4_1_1_1_2_1_1_1_1_1_1_1_1_1_1_1_1_1_1_3"/>
    <protectedRange sqref="W12" name="Range4_5_1_2_1_1_1_1_1_1_1_1_1_1_2_1_1_1_1_1_1_1_1_1_1_2_1_1_1_1_1_1"/>
    <protectedRange sqref="AB12 AG12 W10" name="Range4_1_1_1_2_1_1_1_1_1_1_1_1_1_1_2_1_1_1_1_1_1_1_1_1_1_2_1_1_1_1_4"/>
    <protectedRange sqref="AL12" name="Range4_2_1_1_2_1_1_1_1_1_1_1_1_1_1_2_1_1_1_1_1_1_1_1_1_1_2_1_1_1_1_1"/>
    <protectedRange sqref="AQ12" name="Range4_3_1_1_2_1_1_1_1_1_1_1_1_1_1_2_1_1_1_1_1_1_1_1_1_1_2_1_1_1_1_1_3"/>
    <protectedRange sqref="AV12" name="Range4_4_1_1_2_1_1_1_1_1_1_1_1_1_1_2_1_1_1_1_1_1_1_1_1_1_2_1_1_1_1_1"/>
    <protectedRange sqref="AA12" name="Range4_1_1_1_2_1_1_2_1_1_1_1_1_1_1_1_1_1_1_1_1_1_1_1_1_1_1_1_1_1_1"/>
    <protectedRange sqref="AK12" name="Range4_2_1_1_2_1_1_2_1_1_1_1_1_1_1_1_1_1_1_1_1_1_1_1_1_1_1_1_1_1_1_1"/>
    <protectedRange sqref="AU12" name="Range4_4_1_1_2_1_1_2_1_1_1_1_1_1_1_1_1_1_1_1_1_1_1_1_1_1_1_1_1_1_1_1_2"/>
    <protectedRange sqref="BZ12" name="Range5_1_1_1_2_1_1_2_1_1_1_1_1_1_1_1_1_1_1_1_1_1_1_1_1_1_1_1_1_1_1_1"/>
    <protectedRange sqref="CC12" name="Range5_2_1_1_2_1_1_2_1_1_1_1_1_1_1_1_1_1_1_1_1_1_1_1_1_1_1_1_1_1_1_2"/>
    <protectedRange sqref="DK12" name="Range5_9_1_1_1_1_1_1_1_1_1_1_1_1_1_1_1"/>
    <protectedRange sqref="EF12:EG12" name="Range6_1_1_1_1_1_1_1_1_1_1_1_1_1_1_1"/>
    <protectedRange sqref="DJ12" name="Range5_9_1_1_1_1_1_1_1_1_1_1_1"/>
    <protectedRange sqref="V12" name="Range4_1_1_1_1_1_1_1_1_1_1_1_1"/>
    <protectedRange sqref="AP12" name="Range4_3_1_1_2_1_1_2_1_1_1_1_1_1_1_1_1_1_1_1_1_1_1_1_1"/>
  </protectedRanges>
  <mergeCells count="136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  <mergeCell ref="C19:AA20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1_1_1_2_1_1_1_1_1_1_1_1_1_1_2_1_1_1_1_1_1_1_1_1_1_2_1_1_1_1_2" rangeCreator="" othersAccessPermission="edit"/>
    <arrUserId title="Range4_1_1_1_2_1_1_1_1_1_1_1_1_1_1_2_1_1_1_1_1_1_1_1_1_1_2_1_1_1_1_3" rangeCreator="" othersAccessPermission="edit"/>
    <arrUserId title="Range5_8_1_1_1_1_1_1_1_1_1_1_1_1_1_1_1_1" rangeCreator="" othersAccessPermission="edit"/>
    <arrUserId title="Range4_3_1_1_2_1_1_2_1_1_1_1_1_1_1_1_1_1_1_1_1_1_1_1_1_1_1_1_1_1_1_1_1_1" rangeCreator="" othersAccessPermission="edit"/>
    <arrUserId title="Range5_3_1_1_1_1_1_1_1_1_1_1_1_1_1_2" rangeCreator="" othersAccessPermission="edit"/>
    <arrUserId title="Range4_1_1_1_2_1_1_1_1_1_1_1_1_1_1_1_1_1" rangeCreator="" othersAccessPermission="edit"/>
    <arrUserId title="Range4_1_1_1_2_1_1_1_1_1_1_1_1_1_1_2_1_1_1_1_1_1_1_1_1_1_2_1_1_1_1_1_2" rangeCreator="" othersAccessPermission="edit"/>
    <arrUserId title="Range6_1_1_1_1_1_1_1_1_1_1_1_1_1_1_1_1" rangeCreator="" othersAccessPermission="edit"/>
    <arrUserId title="Range5_8_1_1_1_1_1_1_1_1_1_1_1_1_1_1_2_2" rangeCreator="" othersAccessPermission="edit"/>
    <arrUserId title="Range4_2_1_1_2_1_1_2_1_1_1_1_1_1_1_1_1_1_1_1_1_1_1_1_1_2_1_1_1_1" rangeCreator="" othersAccessPermission="edit"/>
    <arrUserId title="Range4_3_1_1_2_1_1_1_1_1_1_1_1_1_1_2_1_1_1_1_1_1_1_1_1_1_2_1_1_1_1" rangeCreator="" othersAccessPermission="edit"/>
    <arrUserId title="Range5_12_1_1_1_1_1_1_1_1_1_1_1_1_1_1" rangeCreator="" othersAccessPermission="edit"/>
    <arrUserId title="Range4_5_1_2_1_1_1_1_1_1_1_1_1_1_2_1_1_1_1_1_1_1_1_1_1_2_1_1_1_1_1" rangeCreator="" othersAccessPermission="edit"/>
    <arrUserId title="Range4_4_1_1_2_1_1_2_1_1_1_1_1_1_1_1_1_1_1_1_1_1_1_1_1_1_1_1_1_1_1_1" rangeCreator="" othersAccessPermission="edit"/>
    <arrUserId title="Range4_4_1_1_2_1_1_2_1_1_1_1_1_1_1_1_1_1_1_1_1_1_1_1_1_2_1_1_1_1" rangeCreator="" othersAccessPermission="edit"/>
    <arrUserId title="Range5_9_1_1_1_1_1_1_1_1_1_1_1_1_1" rangeCreator="" othersAccessPermission="edit"/>
    <arrUserId title="Range4_1_1_1_2_1_1_1_1_1_1_1_1_1_1_2_1_1_1_1_1_1_1_1_1_1_2_1_1_1_1_1_1" rangeCreator="" othersAccessPermission="edit"/>
    <arrUserId title="Range4_1_1_1_2_1_1_2_1_1_1_1_1_1_1_1_1_1_1_1_1_1_1_1_1_2_1_1_1_1_1" rangeCreator="" othersAccessPermission="edit"/>
    <arrUserId title="Range4_3_1_1_2_1_1_1_1_1_1_1_1_1_1_2_1_1_1_1_1_1_1_1_1_1_2_1_1_1_1_2_1" rangeCreator="" othersAccessPermission="edit"/>
    <arrUserId title="Range4_1_1_1_1_1_1_1_1_1_1_1_2_1_1_1_1_2" rangeCreator="" othersAccessPermission="edit"/>
    <arrUserId title="Range5_2_1_1_2_1_1_2_1_1_1_1_1_1_1_1_1_1_1_1_1_1_1_1_1_1" rangeCreator="" othersAccessPermission="edit"/>
    <arrUserId title="Range4_4_1_1_2_1_1_2_1_1_1_1_1_1_1_1_1_1_1_1_1_1_1_1_1_2_1_1_1_1_1_3" rangeCreator="" othersAccessPermission="edit"/>
    <arrUserId title="Range4_1_1_1_2_1_1_1_1_1_1_1_1_1_1_2_1_1_1_1_1_1_1_1_1_1_2_1_1_1_1_3_2" rangeCreator="" othersAccessPermission="edit"/>
    <arrUserId title="Range5_1_1_1_2_1_1_1_1_1_1_1_1_1_1_1_1_1_1_1_1_1_1_1_1_1_1_1_1_1_1_3" rangeCreator="" othersAccessPermission="edit"/>
    <arrUserId title="Range5_11_1_1_1_1_1_1_1_1_1_1_1_1_1" rangeCreator="" othersAccessPermission="edit"/>
    <arrUserId title="Range6_1_1_1_1_1_1_1_1_1_2_1_1_1_1" rangeCreator="" othersAccessPermission="edit"/>
    <arrUserId title="Range4_1_1_1_2_1_1_1_1_1_1_1_1_1_1_1_1_1_1_1" rangeCreator="" othersAccessPermission="edit"/>
    <arrUserId title="Range4_3_1_1_2_1_1_1_1_1_1_1_1_1_1_2_1_1_1_1_1_1_1_1_1_1_2_1_1_1_1_1_1" rangeCreator="" othersAccessPermission="edit"/>
    <arrUserId title="Range4_3_1_1_2_1_1_2_1_1_1_1_1_1_1_1_1_1_1_1_1_1_1_1_1_1_1_1_1_1_1" rangeCreator="" othersAccessPermission="edit"/>
    <arrUserId title="Range5_9_1_1_1_1_1_1_1_1_1_1_1_1_1_1" rangeCreator="" othersAccessPermission="edit"/>
    <arrUserId title="Range4_4_1_1_2_1_1_2_1_1_1_1_1_1_1_1_1_1_1_1_1_1_1_1_1_2_1_1_1_1_1" rangeCreator="" othersAccessPermission="edit"/>
    <arrUserId title="Range5_1_1_1_2_1_1_1_1_1_1_1_1_1_1_1_1_1_1_1_1_1_1_1_1_1_1_1_1_1_2" rangeCreator="" othersAccessPermission="edit"/>
    <arrUserId title="Range5_9_1_1_1_1_1_1_1_1_1_1_1_1_1_2" rangeCreator="" othersAccessPermission="edit"/>
    <arrUserId title="Range5_9_1_1_1_1_1_1_1_1_1_1_1_1" rangeCreator="" othersAccessPermission="edit"/>
    <arrUserId title="Range4_1_1_1_2_1_1_1_1_1_1_1_1_1_1_2_1_1_1_1_1_1_1_1_1_1_2_1_1_1_1_1_1_3" rangeCreator="" othersAccessPermission="edit"/>
    <arrUserId title="Range4_1_1_1_1_1_1_1_1_1_1_1_2_1_1_1_1_1_1_1" rangeCreator="" othersAccessPermission="edit"/>
    <arrUserId title="Range4_1_1_1_2_1_1_2_1_1_1_1_1_1_1_1_1_1_1_1_1_1_1_1_1_2_1_1_1_1" rangeCreator="" othersAccessPermission="edit"/>
    <arrUserId title="Range5_1_1_1_2_1_1_2_1_1_1_1_1_1_1_1_1_1_1_1_1_1_1_1_1_2_1_1_1_1_2" rangeCreator="" othersAccessPermission="edit"/>
    <arrUserId title="Range4_3_1_1_2_1_1_1_1_1_1_1_1_1_1_2_1_1_1_1_1_1_1_1_1_1_2_1_1_1_1_2" rangeCreator="" othersAccessPermission="edit"/>
    <arrUserId title="Range5_3_1_1_1_1_1_1_1_1_1_1_1_1_1_2_2" rangeCreator="" othersAccessPermission="edit"/>
    <arrUserId title="Range4_1_1_1_1_1_1_1_1_1_1_1_2_1_1_1_1_2_1" rangeCreator="" othersAccessPermission="edit"/>
    <arrUserId title="Range4_1_1_1_1_1_1_1_1_1_1_1_1_1_1_1_1_1_2" rangeCreator="" othersAccessPermission="edit"/>
    <arrUserId title="Range5_2_1_1_2_1_1_2_1_1_1_1_1_1_1_1_1_1_1_1_1_1_1_1_1_1_1" rangeCreator="" othersAccessPermission="edit"/>
    <arrUserId title="Range4_2_1_1_2_1_1_2_1_1_1_1_1_1_1_1_1_1_1_1_1_1_1_1_1_2_1_1_1_1_2" rangeCreator="" othersAccessPermission="edit"/>
    <arrUserId title="Range4_4_1_1_2_1_1_2_1_1_1_1_1_1_1_1_1_1_1_1_1_1_1_1_1_2_1_1_1_1_1_2" rangeCreator="" othersAccessPermission="edit"/>
    <arrUserId title="Range5_2_1_1_2_1_1_2_1_1_1_1_1_1_1_1_1_1_1_1_1_1_1_1_1_2_1_1_1_1_2" rangeCreator="" othersAccessPermission="edit"/>
    <arrUserId title="Range4_1_1_1_2_1_1_1_1_1_1_1_1_1_1_2_1_1_1_1_1_1_1_1_1_1_2_1_1_1_1_3_1" rangeCreator="" othersAccessPermission="edit"/>
    <arrUserId title="Range4_3_1_1_2_1_1_1_1_1_1_1_1_1_1_2_1_1_1_1_1_1_1_1_1_1_2_1_1_1_1_3" rangeCreator="" othersAccessPermission="edit"/>
    <arrUserId title="Range5_1_1_1_2_1_1_1_1_1_1_1_1_1_1_1_1_1_1_1_1_1_1_1_1_1_1_1_1_1_1_2" rangeCreator="" othersAccessPermission="edit"/>
    <arrUserId title="Range5_3_1_1_1_1_1_1_1_1_1_1_1_1_1_3" rangeCreator="" othersAccessPermission="edit"/>
    <arrUserId title="Range5_11_1_1_1_1_1_1_1_1_1_1_1_1_1_1" rangeCreator="" othersAccessPermission="edit"/>
    <arrUserId title="Range5_14_1_1_1_1_1_1_1_1_1_1_1_1_1_1" rangeCreator="" othersAccessPermission="edit"/>
    <arrUserId title="Range6_1_1_1_1_1_1_1_1_1_2_1_1_1_1_1" rangeCreator="" othersAccessPermission="edit"/>
    <arrUserId title="Range4_4_1_1_2_1_1_2_1_1_1_1_1_1_1_1_1_1_1_1_1_1_1_1_1_1_1_1_1_1_1_2" rangeCreator="" othersAccessPermission="edit"/>
    <arrUserId title="Range4_1_1_1_2_1_1_1_1_1_1_1_1_1_1_1_1_1_1_2" rangeCreator="" othersAccessPermission="edit"/>
    <arrUserId title="Range4_1_1_1_2_1_1_1_1_1_1_1_1_1_1_2_1_1_1_1_1_1_1_1_1_1_2_1_1_1_1_4_1" rangeCreator="" othersAccessPermission="edit"/>
    <arrUserId title="Range4_3_1_1_2_1_1_1_1_1_1_1_1_1_1_2_1_1_1_1_1_1_1_1_1_1_2_1_1_1_1_1_2" rangeCreator="" othersAccessPermission="edit"/>
    <arrUserId title="Range4_1_1_1_2_1_1_2_1_1_1_1_1_1_1_1_1_1_1_1_1_1_1_1_1_1_1_1_1_1_1_1" rangeCreator="" othersAccessPermission="edit"/>
    <arrUserId title="Range4_4_1_1_2_1_1_2_1_1_1_1_1_1_1_1_1_1_1_1_1_1_1_1_1_1_1_1_1_1_1_1_1" rangeCreator="" othersAccessPermission="edit"/>
    <arrUserId title="Range5_2_1_1_2_1_1_2_1_1_1_1_1_1_1_1_1_1_1_1_1_1_1_1_1_1_1_1_1_1_1" rangeCreator="" othersAccessPermission="edit"/>
    <arrUserId title="Range6_1_1_1_1_1_1_1_1_1_1_1_1_1_1_1_2" rangeCreator="" othersAccessPermission="edit"/>
    <arrUserId title="Range4_1_1_1_1_1_1_1_1_1_1_1" rangeCreator="" othersAccessPermission="edit"/>
    <arrUserId title="Range4_4_1_1_2_1_1_2_1_1_1_1_1_1_1_1_1_1_1_1_1_1_1_1_1_2_1_1_1_1_2" rangeCreator="" othersAccessPermission="edit"/>
    <arrUserId title="Range4_1_1_1_2_1_1_1_1_1_1_1_1_1_1_2_1_1_1_1_1_1_1_1_1_1_2_1_1_1_1" rangeCreator="" othersAccessPermission="edit"/>
    <arrUserId title="Range5_1_1_1_2_1_1_1_1_1_1_1_1_1_1_1_1_1_1_1_1_1_1_1_1_1_1_1_1_1" rangeCreator="" othersAccessPermission="edit"/>
    <arrUserId title="Range4_1_1_1_1_1_1_1_1_1_1_1_2_1_1_1_1" rangeCreator="" othersAccessPermission="edit"/>
    <arrUserId title="Range5_9_1_1_1_1_1_1_1_1_1_1_1_1_1_3" rangeCreator="" othersAccessPermission="edit"/>
    <arrUserId title="Range4_1_1_1_2_1_1_1_1_1_1_1_1_1_1_2_1_1_1_1_1_1_1_1_1_1_2_1_1_1_1_1" rangeCreator="" othersAccessPermission="edit"/>
    <arrUserId title="Range5_9_1_1_1_1_1_1_1_1_1_1_1_1_2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_1" rangeCreator="" othersAccessPermission="edit"/>
    <arrUserId title="Range5_1_1_1_2_1_1_1_1_1_1_1_1_1_1_1_1_1_1_1_1_1_1_1_1_1_1_1_1_1_1_1" rangeCreator="" othersAccessPermission="edit"/>
    <arrUserId title="Range4_1_1_1_1_1_1_1_1_1_1_1_2_1_1_1_1_1_1" rangeCreator="" othersAccessPermission="edit"/>
    <arrUserId title="Range6_1_1_1_1_1_1_1_1_1_1_1_1_1_1_1_1_1" rangeCreator="" othersAccessPermission="edit"/>
    <arrUserId title="Range4_1_1_1_2_1_1_2_1_1_1_1_1_1_1_1_1_1_1_1_1_1_1_1_1_2_1_1_1_1_2" rangeCreator="" othersAccessPermission="edit"/>
    <arrUserId title="Range4_3_1_1_2_1_1_2_1_1_1_1_1_1_1_1_1_1_1_1_1_1_1_1_1_2_1_1_1_1" rangeCreator="" othersAccessPermission="edit"/>
    <arrUserId title="Range5_1_1_1_2_1_1_2_1_1_1_1_1_1_1_1_1_1_1_1_1_1_1_1_1_2_1_1_1_1" rangeCreator="" othersAccessPermission="edit"/>
    <arrUserId title="Range4_1_1_1_2_1_1_1_1_1_1_1_1_1_1_2_1_1_1_1_1_1_1_1_1_1_2_1_1_1_1_2_1" rangeCreator="" othersAccessPermission="edit"/>
    <arrUserId title="Range4_3_1_1_2_1_1_1_1_1_1_1_1_1_1_2_1_1_1_1_1_1_1_1_1_1_2_1_1_1_1_2_2" rangeCreator="" othersAccessPermission="edit"/>
    <arrUserId title="Range5_1_1_1_2_1_1_1_1_1_1_1_1_1_1_1_1_1_1_1_1_1_1_1_1_1_1_1_1_1_2_1" rangeCreator="" othersAccessPermission="edit"/>
    <arrUserId title="Range5_3_1_1_1_1_1_1_1_1_1_1_1_1_1_2_1" rangeCreator="" othersAccessPermission="edit"/>
    <arrUserId title="Range5_12_1_1_1_1_1_1_1_1_1_1_1_1_1_1_2" rangeCreator="" othersAccessPermission="edit"/>
    <arrUserId title="Range4_1_1_1_1_1_1_1_1_1_1_1_2_1_1_1_1_2_2" rangeCreator="" othersAccessPermission="edit"/>
    <arrUserId title="Range4_3_1_1_2_1_1_2_1_1_1_1_1_1_1_1_1_1_1_1_1_1_1_1_1_1_1_1_1_1_1_2" rangeCreator="" othersAccessPermission="edit"/>
    <arrUserId title="Range4_1_1_1_1_1_1_1_1_1_1_1_1_1_1_1_1_1" rangeCreator="" othersAccessPermission="edit"/>
    <arrUserId title="Range4_1_1_1_2_1_1_1_1_1_1_1_1_1_1_1_1_1_1" rangeCreator="" othersAccessPermission="edit"/>
    <arrUserId title="Range5_2_1_1_2_1_1_2_1_1_1_1_1_1_1_1_1_1_1_1_1_1_1_1_1_1_2" rangeCreator="" othersAccessPermission="edit"/>
    <arrUserId title="Range4_1_1_1_2_1_1_2_1_1_1_1_1_1_1_1_1_1_1_1_1_1_1_1_1_2_1_1_1_1_1_1" rangeCreator="" othersAccessPermission="edit"/>
    <arrUserId title="Range4_2_1_1_2_1_1_2_1_1_1_1_1_1_1_1_1_1_1_1_1_1_1_1_1_2_1_1_1_1_1" rangeCreator="" othersAccessPermission="edit"/>
    <arrUserId title="Range4_3_1_1_2_1_1_2_1_1_1_1_1_1_1_1_1_1_1_1_1_1_1_1_1_2_1_1_1_1_1" rangeCreator="" othersAccessPermission="edit"/>
    <arrUserId title="Range4_4_1_1_2_1_1_2_1_1_1_1_1_1_1_1_1_1_1_1_1_1_1_1_1_2_1_1_1_1_1_4" rangeCreator="" othersAccessPermission="edit"/>
    <arrUserId title="Range5_1_1_1_2_1_1_2_1_1_1_1_1_1_1_1_1_1_1_1_1_1_1_1_1_2_1_1_1_1_1" rangeCreator="" othersAccessPermission="edit"/>
    <arrUserId title="Range5_2_1_1_2_1_1_2_1_1_1_1_1_1_1_1_1_1_1_1_1_1_1_1_1_2_1_1_1_1" rangeCreator="" othersAccessPermission="edit"/>
    <arrUserId title="Range4_5_1_2_1_1_1_1_1_1_1_1_1_1_2_1_1_1_1_1_1_1_1_1_1_2_1_1_1_1" rangeCreator="" othersAccessPermission="edit"/>
    <arrUserId title="Range4_1_1_1_2_1_1_1_1_1_1_1_1_1_1_2_1_1_1_1_1_1_1_1_1_1_2_1_1_1_1_3_3" rangeCreator="" othersAccessPermission="edit"/>
    <arrUserId title="Range4_2_1_1_2_1_1_1_1_1_1_1_1_1_1_2_1_1_1_1_1_1_1_1_1_1_2_1_1_1_1" rangeCreator="" othersAccessPermission="edit"/>
    <arrUserId title="Range4_3_1_1_2_1_1_1_1_1_1_1_1_1_1_2_1_1_1_1_1_1_1_1_1_1_2_1_1_1_1_1" rangeCreator="" othersAccessPermission="edit"/>
    <arrUserId title="Range4_4_1_1_2_1_1_1_1_1_1_1_1_1_1_2_1_1_1_1_1_1_1_1_1_1_2_1_1_1_1" rangeCreator="" othersAccessPermission="edit"/>
    <arrUserId title="Range5_1_1_1_2_1_1_1_1_1_1_1_1_1_1_1_1_1_1_1_1_1_1_1_1_1_1_1_1_1_1" rangeCreator="" othersAccessPermission="edit"/>
    <arrUserId title="Range5_2_1_1_2_1_1_1_1_1_1_1_1_1_1_1_1_1_1_1_1_1_1_1_1_1_1_1_1_1" rangeCreator="" othersAccessPermission="edit"/>
    <arrUserId title="Range5_3_1_1_1_1_1_1_1_1_1_1_1_1_1" rangeCreator="" othersAccessPermission="edit"/>
    <arrUserId title="Range5_7_1_1_1_1_1_1_1_1_1_1_1_1" rangeCreator="" othersAccessPermission="edit"/>
    <arrUserId title="Range5_11_1_1_1_1_1_1_1_1_1_1_1_1_1_2" rangeCreator="" othersAccessPermission="edit"/>
    <arrUserId title="Range5_12_1_1_1_1_1_1_1_1_1_1_1_1_1_1_1" rangeCreator="" othersAccessPermission="edit"/>
    <arrUserId title="Range5_14_1_1_1_1_1_1_1_1_1_1_1_1_1" rangeCreator="" othersAccessPermission="edit"/>
    <arrUserId title="Range4_1_1_1_1_1_1_1_1_1_1_1_2_1_1_1_1_1" rangeCreator="" othersAccessPermission="edit"/>
    <arrUserId title="Range6_1_1_1_1_1_1_1_1_1_2_1_1_1_1_2" rangeCreator="" othersAccessPermission="edit"/>
    <arrUserId title="Range4_2_1_1_2_1_1_2_1_1_1_1_1_1_1_1_1_1_1_1_1_1_1_1_1_1_1_1_1_1_1" rangeCreator="" othersAccessPermission="edit"/>
    <arrUserId title="Range4_4_1_1_2_1_1_2_1_1_1_1_1_1_1_1_1_1_1_1_1_1_1_1_1_1_1_1_1_1_1" rangeCreator="" othersAccessPermission="edit"/>
    <arrUserId title="Range5_2_1_1_2_1_1_2_1_1_1_1_1_1_1_1_1_1_1_1_1_1_1_1_1_1_1_1_1_1_1_1" rangeCreator="" othersAccessPermission="edit"/>
    <arrUserId title="Range4_1_1_1_2_1_1_1_1_1_1_1_1_1_1_1_1_1_1_3" rangeCreator="" othersAccessPermission="edit"/>
    <arrUserId title="Range4_5_1_2_1_1_1_1_1_1_1_1_1_1_2_1_1_1_1_1_1_1_1_1_1_2_1_1_1_1_1_1" rangeCreator="" othersAccessPermission="edit"/>
    <arrUserId title="Range4_1_1_1_2_1_1_1_1_1_1_1_1_1_1_2_1_1_1_1_1_1_1_1_1_1_2_1_1_1_1_4" rangeCreator="" othersAccessPermission="edit"/>
    <arrUserId title="Range4_2_1_1_2_1_1_1_1_1_1_1_1_1_1_2_1_1_1_1_1_1_1_1_1_1_2_1_1_1_1_1" rangeCreator="" othersAccessPermission="edit"/>
    <arrUserId title="Range4_3_1_1_2_1_1_1_1_1_1_1_1_1_1_2_1_1_1_1_1_1_1_1_1_1_2_1_1_1_1_1_3" rangeCreator="" othersAccessPermission="edit"/>
    <arrUserId title="Range4_4_1_1_2_1_1_1_1_1_1_1_1_1_1_2_1_1_1_1_1_1_1_1_1_1_2_1_1_1_1_1" rangeCreator="" othersAccessPermission="edit"/>
    <arrUserId title="Range4_1_1_1_2_1_1_2_1_1_1_1_1_1_1_1_1_1_1_1_1_1_1_1_1_1_1_1_1_1_1" rangeCreator="" othersAccessPermission="edit"/>
    <arrUserId title="Range4_2_1_1_2_1_1_2_1_1_1_1_1_1_1_1_1_1_1_1_1_1_1_1_1_1_1_1_1_1_1_1" rangeCreator="" othersAccessPermission="edit"/>
    <arrUserId title="Range4_4_1_1_2_1_1_2_1_1_1_1_1_1_1_1_1_1_1_1_1_1_1_1_1_1_1_1_1_1_1_1_2" rangeCreator="" othersAccessPermission="edit"/>
    <arrUserId title="Range5_1_1_1_2_1_1_2_1_1_1_1_1_1_1_1_1_1_1_1_1_1_1_1_1_1_1_1_1_1_1_1" rangeCreator="" othersAccessPermission="edit"/>
    <arrUserId title="Range5_2_1_1_2_1_1_2_1_1_1_1_1_1_1_1_1_1_1_1_1_1_1_1_1_1_1_1_1_1_1_2" rangeCreator="" othersAccessPermission="edit"/>
    <arrUserId title="Range5_9_1_1_1_1_1_1_1_1_1_1_1_1_1_1_1" rangeCreator="" othersAccessPermission="edit"/>
    <arrUserId title="Range6_1_1_1_1_1_1_1_1_1_1_1_1_1_1_1" rangeCreator="" othersAccessPermission="edit"/>
    <arrUserId title="Range5_9_1_1_1_1_1_1_1_1_1_1_1" rangeCreator="" othersAccessPermission="edit"/>
    <arrUserId title="Range4_1_1_1_1_1_1_1_1_1_1_1_1" rangeCreator="" othersAccessPermission="edit"/>
    <arrUserId title="Range4_3_1_1_2_1_1_2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2026-04-08T10:55:43Z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1049-12.2.0.23196</vt:lpwstr>
  </property>
</Properties>
</file>