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1.05.2026\ASHX. HOAK AXB\"/>
    </mc:Choice>
  </mc:AlternateContent>
  <bookViews>
    <workbookView xWindow="0" yWindow="0" windowWidth="23040" windowHeight="9060"/>
  </bookViews>
  <sheets>
    <sheet name="Armavir" sheetId="1" r:id="rId1"/>
  </sheets>
  <definedNames>
    <definedName name="_xlnm.Print_Are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D15" i="1"/>
  <c r="C15" i="1"/>
  <c r="G14" i="1"/>
  <c r="F14" i="1"/>
  <c r="P14" i="1" s="1"/>
  <c r="E14" i="1"/>
  <c r="G13" i="1"/>
  <c r="F13" i="1"/>
  <c r="P13" i="1" s="1"/>
  <c r="E13" i="1"/>
  <c r="Q13" i="1" s="1"/>
  <c r="G12" i="1"/>
  <c r="P12" i="1" s="1"/>
  <c r="F12" i="1"/>
  <c r="E12" i="1"/>
  <c r="Q12" i="1" s="1"/>
  <c r="P11" i="1"/>
  <c r="G11" i="1"/>
  <c r="F11" i="1"/>
  <c r="E11" i="1"/>
  <c r="Q11" i="1" s="1"/>
  <c r="G10" i="1"/>
  <c r="F10" i="1"/>
  <c r="P10" i="1" s="1"/>
  <c r="E10" i="1"/>
  <c r="Q10" i="1" s="1"/>
  <c r="G9" i="1"/>
  <c r="F9" i="1"/>
  <c r="P9" i="1" s="1"/>
  <c r="E9" i="1"/>
  <c r="G8" i="1"/>
  <c r="G15" i="1" s="1"/>
  <c r="F8" i="1"/>
  <c r="E8" i="1"/>
  <c r="E15" i="1" s="1"/>
  <c r="Q9" i="1" l="1"/>
  <c r="Q14" i="1"/>
  <c r="P8" i="1"/>
  <c r="P15" i="1" s="1"/>
  <c r="F15" i="1"/>
  <c r="Q8" i="1" l="1"/>
  <c r="Q15" i="1" s="1"/>
</calcChain>
</file>

<file path=xl/sharedStrings.xml><?xml version="1.0" encoding="utf-8"?>
<sst xmlns="http://schemas.openxmlformats.org/spreadsheetml/2006/main" count="33" uniqueCount="27">
  <si>
    <t>ՏԵՂԵԿԱՏՎՈՒԹՅՈՒՆ</t>
  </si>
  <si>
    <t>հազար դրամ</t>
  </si>
  <si>
    <t>N</t>
  </si>
  <si>
    <t xml:space="preserve">Համայնքի անվանումը </t>
  </si>
  <si>
    <t>Նախորդ տարիների
 պարտքը /30.12.2025թ. դրությամբ/</t>
  </si>
  <si>
    <t xml:space="preserve"> Նախորդ տարիների պարտքի  մարումը
2026թ.
   Ընթացքում</t>
  </si>
  <si>
    <t>հաշվարկ</t>
  </si>
  <si>
    <t>փաստ</t>
  </si>
  <si>
    <t>Այդ թվում` մանկապարտեզներ</t>
  </si>
  <si>
    <t>հաշվարկ
(5=7+9+11)</t>
  </si>
  <si>
    <t>փաստ
(6=8+10+12)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</si>
  <si>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</si>
  <si>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</si>
  <si>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</si>
  <si>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</si>
  <si>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</si>
  <si>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</si>
  <si>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</si>
  <si>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</si>
  <si>
    <t>ՀՀ  Արմավիրի մարզի համայնքապետարանների , ՏԻՄ-երին ենթակա բյուջետային հիմնարկների, ՀՈԱԿ-ների աշխատողների աշխատավարձերի վերաբերյալ  2026թ. մայիսի «31»-ի  դրությամբ</t>
  </si>
  <si>
    <t xml:space="preserve"> Նախորդ տարիների պարտքի  մնացորդը
31,05.2026թ.
   դրությամբ`     4=2-3</t>
  </si>
  <si>
    <t>Ընդամենը
համայնքապետարանների, ՏԻՄ -երին ենթակա բյուջետային հիմնարկների, ՀՈԱԿ-ների աշխատողների աշխատավարձերը 
 2026թ.մայիսի «31»-ի  դրությամբ</t>
  </si>
  <si>
    <t xml:space="preserve"> Այդ թվում` համայնքապետարանների աշխատողների  աշխատավարձերը  
2026թ.մայիսի «31»-ի  դրությամբ</t>
  </si>
  <si>
    <t>Այդ թվում` ՏԻՄ-երին ենթակա  բյուջետային հիմնարկների աշխատողների աշխատավարձերը 
2026թ.մայիսի «31»-ի  դրությամբ</t>
  </si>
  <si>
    <t>Այդ թվում` ՀՈԱԿ-ների աշխատողների աշխատավարձերը    2026թ.մայիսի «31»-ի  դրությամբ</t>
  </si>
  <si>
    <t>2024թ. ընթացիկ տարվա աշխատավարձի պարտքը
2026թ.մայիսի «31»-ի  դրությամբ</t>
  </si>
  <si>
    <t>Ընդամենը աշխատավարձի պարտքը
2026թ.մայիսի «31»-ի  դրությամբ (18=4+15)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</si>
</sst>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\ &quot;₽&quot;_-;\-* #\ ##0.00\ &quot;₽&quot;_-;_-* &quot;-&quot;??\ &quot;₽&quot;_-;_-@_-"/>
    <numFmt numFmtId="165" formatCode="#\ ##0.00"/>
    <numFmt numFmtId="166" formatCode="_-&quot;$&quot;* #\ ##0.00_-;\-&quot;$&quot;* #\ ##0.00_-;_-&quot;$&quot;* &quot;-&quot;??_-;_-@_-"/>
    <numFmt numFmtId="167" formatCode="0.0"/>
    <numFmt numFmtId="168" formatCode="#\ ##0.0"/>
    <numFmt numFmtId="169" formatCode="#,##0.0"/>
  </numFmts>
  <fonts count="1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charset val="204"/>
    </font>
    <font>
      <sz val="10"/>
      <name val="Arial LatArm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2"/>
      <name val="GHEA Grapalat"/>
      <family val="3"/>
    </font>
    <font>
      <sz val="12"/>
      <color indexed="63"/>
      <name val="GHEA Grapalat"/>
      <family val="3"/>
    </font>
    <font>
      <sz val="12"/>
      <color theme="1"/>
      <name val="GHEA Grapalat"/>
      <family val="3"/>
    </font>
    <font>
      <sz val="12"/>
      <color indexed="8"/>
      <name val="GHEA Grapalat"/>
      <family val="3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165" fontId="3" fillId="0" borderId="11" applyFill="0" applyProtection="0">
      <alignment horizontal="right" vertical="center"/>
    </xf>
    <xf numFmtId="0" fontId="4" fillId="0" borderId="0"/>
    <xf numFmtId="0" fontId="1" fillId="0" borderId="0"/>
    <xf numFmtId="0" fontId="10" fillId="0" borderId="0"/>
  </cellStyleXfs>
  <cellXfs count="48">
    <xf numFmtId="0" fontId="0" fillId="0" borderId="0" xfId="0"/>
    <xf numFmtId="168" fontId="6" fillId="2" borderId="2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7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166" fontId="6" fillId="2" borderId="1" xfId="1" applyNumberFormat="1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Border="1" applyAlignment="1">
      <alignment wrapText="1"/>
    </xf>
    <xf numFmtId="166" fontId="6" fillId="2" borderId="0" xfId="1" applyNumberFormat="1" applyFont="1" applyFill="1" applyBorder="1" applyAlignment="1">
      <alignment horizontal="center" wrapText="1"/>
    </xf>
    <xf numFmtId="0" fontId="7" fillId="2" borderId="0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8" fontId="9" fillId="2" borderId="2" xfId="3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8" fontId="9" fillId="2" borderId="2" xfId="0" applyNumberFormat="1" applyFont="1" applyFill="1" applyBorder="1" applyAlignment="1">
      <alignment horizontal="center" vertical="center"/>
    </xf>
    <xf numFmtId="168" fontId="6" fillId="2" borderId="0" xfId="0" applyNumberFormat="1" applyFont="1" applyFill="1"/>
    <xf numFmtId="167" fontId="6" fillId="2" borderId="0" xfId="0" applyNumberFormat="1" applyFont="1" applyFill="1"/>
    <xf numFmtId="0" fontId="6" fillId="2" borderId="0" xfId="0" applyFont="1" applyFill="1"/>
    <xf numFmtId="168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4" applyNumberFormat="1" applyFont="1" applyFill="1" applyBorder="1" applyAlignment="1">
      <alignment horizontal="center" vertical="center"/>
    </xf>
    <xf numFmtId="169" fontId="6" fillId="2" borderId="2" xfId="6" applyNumberFormat="1" applyFont="1" applyFill="1" applyBorder="1" applyAlignment="1">
      <alignment horizontal="center" vertical="center"/>
    </xf>
    <xf numFmtId="169" fontId="6" fillId="2" borderId="2" xfId="7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/>
    <xf numFmtId="167" fontId="8" fillId="2" borderId="10" xfId="0" applyNumberFormat="1" applyFont="1" applyFill="1" applyBorder="1" applyAlignment="1">
      <alignment horizontal="left" vertical="center" wrapText="1"/>
    </xf>
  </cellXfs>
  <cellStyles count="8">
    <cellStyle name="Normal 2" xfId="2"/>
    <cellStyle name="Normal 2 2" xfId="3"/>
    <cellStyle name="Normal 2 2 2" xfId="6"/>
    <cellStyle name="rgt_arm14_Money_900" xfId="4"/>
    <cellStyle name="Денежный" xfId="1" builtinId="4"/>
    <cellStyle name="Обычный" xfId="0" builtinId="0"/>
    <cellStyle name="Обычный 4" xfId="5"/>
    <cellStyle name="Обычный 4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pane xSplit="2" ySplit="7" topLeftCell="C8" activePane="bottomRight" state="frozen"/>
      <selection pane="topRight"/>
      <selection pane="bottomLeft"/>
      <selection pane="bottomRight" activeCell="C7" sqref="C7"/>
    </sheetView>
  </sheetViews>
  <sheetFormatPr defaultColWidth="8.88671875" defaultRowHeight="17.399999999999999"/>
  <cols>
    <col min="1" max="1" width="4.33203125" style="39" customWidth="1"/>
    <col min="2" max="2" width="21" style="46" customWidth="1"/>
    <col min="3" max="4" width="14.21875" style="39" customWidth="1"/>
    <col min="5" max="5" width="15.88671875" style="39" customWidth="1"/>
    <col min="6" max="6" width="14.21875" style="39" customWidth="1"/>
    <col min="7" max="7" width="18.6640625" style="39" customWidth="1"/>
    <col min="8" max="15" width="14.21875" style="39" customWidth="1"/>
    <col min="16" max="16" width="21.88671875" style="39" customWidth="1"/>
    <col min="17" max="17" width="21.77734375" style="39" customWidth="1"/>
    <col min="18" max="135" width="14.21875" style="39" customWidth="1"/>
    <col min="136" max="136" width="8.88671875" style="39"/>
    <col min="137" max="137" width="15.21875" style="39" customWidth="1"/>
    <col min="138" max="138" width="14.6640625" style="39" customWidth="1"/>
    <col min="139" max="139" width="13.33203125" style="39" customWidth="1"/>
    <col min="140" max="140" width="12.109375" style="39" customWidth="1"/>
    <col min="141" max="141" width="15.109375" style="39" customWidth="1"/>
    <col min="142" max="16384" width="8.88671875" style="39"/>
  </cols>
  <sheetData>
    <row r="1" spans="1:20" s="4" customForma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spans="1:20" s="4" customFormat="1" ht="36" customHeight="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</row>
    <row r="3" spans="1:20" s="12" customFormat="1" ht="16.2" customHeight="1">
      <c r="A3" s="7"/>
      <c r="B3" s="8"/>
      <c r="C3" s="7"/>
      <c r="D3" s="7"/>
      <c r="E3" s="7"/>
      <c r="F3" s="7"/>
      <c r="G3" s="7"/>
      <c r="H3" s="7"/>
      <c r="I3" s="7"/>
      <c r="J3" s="9" t="s">
        <v>1</v>
      </c>
      <c r="K3" s="9"/>
      <c r="L3" s="10"/>
      <c r="M3" s="10"/>
      <c r="N3" s="10"/>
      <c r="O3" s="10"/>
      <c r="P3" s="11"/>
      <c r="Q3" s="10"/>
    </row>
    <row r="4" spans="1:20" s="4" customFormat="1" ht="49.05" customHeight="1">
      <c r="A4" s="13" t="s">
        <v>2</v>
      </c>
      <c r="B4" s="14" t="s">
        <v>3</v>
      </c>
      <c r="C4" s="15" t="s">
        <v>4</v>
      </c>
      <c r="D4" s="15" t="s">
        <v>5</v>
      </c>
      <c r="E4" s="15" t="s">
        <v>20</v>
      </c>
      <c r="F4" s="16" t="s">
        <v>21</v>
      </c>
      <c r="G4" s="17"/>
      <c r="H4" s="16" t="s">
        <v>22</v>
      </c>
      <c r="I4" s="17"/>
      <c r="J4" s="16" t="s">
        <v>23</v>
      </c>
      <c r="K4" s="17"/>
      <c r="L4" s="18" t="s">
        <v>24</v>
      </c>
      <c r="M4" s="19"/>
      <c r="N4" s="19"/>
      <c r="O4" s="19"/>
      <c r="P4" s="15" t="s">
        <v>25</v>
      </c>
      <c r="Q4" s="15" t="s">
        <v>26</v>
      </c>
    </row>
    <row r="5" spans="1:20" s="4" customFormat="1" ht="90" customHeight="1">
      <c r="A5" s="13"/>
      <c r="B5" s="14"/>
      <c r="C5" s="20"/>
      <c r="D5" s="20"/>
      <c r="E5" s="20"/>
      <c r="F5" s="21"/>
      <c r="G5" s="22"/>
      <c r="H5" s="21"/>
      <c r="I5" s="22"/>
      <c r="J5" s="21"/>
      <c r="K5" s="22"/>
      <c r="L5" s="23" t="s">
        <v>6</v>
      </c>
      <c r="M5" s="23" t="s">
        <v>7</v>
      </c>
      <c r="N5" s="18" t="s">
        <v>8</v>
      </c>
      <c r="O5" s="24"/>
      <c r="P5" s="20"/>
      <c r="Q5" s="20"/>
    </row>
    <row r="6" spans="1:20" s="4" customFormat="1" ht="37.049999999999997" customHeight="1">
      <c r="A6" s="13"/>
      <c r="B6" s="14"/>
      <c r="C6" s="25"/>
      <c r="D6" s="25"/>
      <c r="E6" s="25"/>
      <c r="F6" s="26" t="s">
        <v>9</v>
      </c>
      <c r="G6" s="26" t="s">
        <v>10</v>
      </c>
      <c r="H6" s="26" t="s">
        <v>6</v>
      </c>
      <c r="I6" s="26" t="s">
        <v>7</v>
      </c>
      <c r="J6" s="26" t="s">
        <v>6</v>
      </c>
      <c r="K6" s="26" t="s">
        <v>7</v>
      </c>
      <c r="L6" s="27"/>
      <c r="M6" s="27"/>
      <c r="N6" s="26" t="s">
        <v>6</v>
      </c>
      <c r="O6" s="26" t="s">
        <v>7</v>
      </c>
      <c r="P6" s="25"/>
      <c r="Q6" s="25"/>
    </row>
    <row r="7" spans="1:20" s="4" customFormat="1">
      <c r="A7" s="28"/>
      <c r="B7" s="29">
        <v>1</v>
      </c>
      <c r="C7" s="30">
        <v>2</v>
      </c>
      <c r="D7" s="30">
        <v>3</v>
      </c>
      <c r="E7" s="30">
        <v>4</v>
      </c>
      <c r="F7" s="30">
        <v>5</v>
      </c>
      <c r="G7" s="30">
        <v>6</v>
      </c>
      <c r="H7" s="30">
        <v>7</v>
      </c>
      <c r="I7" s="30">
        <v>8</v>
      </c>
      <c r="J7" s="30">
        <v>9</v>
      </c>
      <c r="K7" s="30">
        <v>10</v>
      </c>
      <c r="L7" s="30">
        <v>11</v>
      </c>
      <c r="M7" s="30">
        <v>12</v>
      </c>
      <c r="N7" s="30">
        <v>13</v>
      </c>
      <c r="O7" s="30">
        <v>14</v>
      </c>
      <c r="P7" s="30">
        <v>15</v>
      </c>
      <c r="Q7" s="30">
        <v>16</v>
      </c>
    </row>
    <row r="8" spans="1:20">
      <c r="A8" s="31">
        <v>1</v>
      </c>
      <c r="B8" s="47" t="s">
        <v>11</v>
      </c>
      <c r="C8" s="32">
        <v>0</v>
      </c>
      <c r="D8" s="33">
        <v>0</v>
      </c>
      <c r="E8" s="32">
        <f t="shared" ref="E8:E14" si="0">C8-D8</f>
        <v>0</v>
      </c>
      <c r="F8" s="34">
        <f>H8+J8+L8</f>
        <v>1033270.7</v>
      </c>
      <c r="G8" s="34">
        <f>I8+K8+M8</f>
        <v>1033270.7</v>
      </c>
      <c r="H8" s="35">
        <v>365855.2</v>
      </c>
      <c r="I8" s="35">
        <v>365855.2</v>
      </c>
      <c r="J8" s="36">
        <v>234102.8</v>
      </c>
      <c r="K8" s="36">
        <v>234102.8</v>
      </c>
      <c r="L8" s="36">
        <v>433312.7</v>
      </c>
      <c r="M8" s="36">
        <v>433312.7</v>
      </c>
      <c r="N8" s="36">
        <v>232560.4</v>
      </c>
      <c r="O8" s="36">
        <v>232560.4</v>
      </c>
      <c r="P8" s="34">
        <f t="shared" ref="P8:P14" si="1">F8-G8</f>
        <v>0</v>
      </c>
      <c r="Q8" s="34">
        <f t="shared" ref="Q8:Q14" si="2">E8+P8</f>
        <v>0</v>
      </c>
      <c r="R8" s="37"/>
      <c r="S8" s="38"/>
      <c r="T8" s="37"/>
    </row>
    <row r="9" spans="1:20">
      <c r="A9" s="31">
        <v>2</v>
      </c>
      <c r="B9" s="47" t="s">
        <v>12</v>
      </c>
      <c r="C9" s="32">
        <v>0</v>
      </c>
      <c r="D9" s="32">
        <v>0</v>
      </c>
      <c r="E9" s="32">
        <f t="shared" si="0"/>
        <v>0</v>
      </c>
      <c r="F9" s="34">
        <f>H9+J9+L9</f>
        <v>284277.09999999998</v>
      </c>
      <c r="G9" s="34">
        <f>I9+K9+M9</f>
        <v>284277.09999999998</v>
      </c>
      <c r="H9" s="40">
        <v>109620.3</v>
      </c>
      <c r="I9" s="36">
        <v>109620.3</v>
      </c>
      <c r="J9" s="36">
        <v>7107.3</v>
      </c>
      <c r="K9" s="36">
        <v>7107.3</v>
      </c>
      <c r="L9" s="36">
        <v>167549.5</v>
      </c>
      <c r="M9" s="36">
        <v>167549.5</v>
      </c>
      <c r="N9" s="36">
        <v>126685.4</v>
      </c>
      <c r="O9" s="36">
        <v>126685.4</v>
      </c>
      <c r="P9" s="34">
        <f t="shared" si="1"/>
        <v>0</v>
      </c>
      <c r="Q9" s="34">
        <f t="shared" si="2"/>
        <v>0</v>
      </c>
      <c r="R9" s="37"/>
      <c r="S9" s="38"/>
      <c r="T9" s="37"/>
    </row>
    <row r="10" spans="1:20">
      <c r="A10" s="31">
        <v>3</v>
      </c>
      <c r="B10" s="47" t="s">
        <v>13</v>
      </c>
      <c r="C10" s="32">
        <v>0</v>
      </c>
      <c r="D10" s="33">
        <v>0</v>
      </c>
      <c r="E10" s="32">
        <f t="shared" si="0"/>
        <v>0</v>
      </c>
      <c r="F10" s="34">
        <f t="shared" ref="F10:G14" si="3">H10+J10+L10</f>
        <v>315233.30000000005</v>
      </c>
      <c r="G10" s="34">
        <f t="shared" si="3"/>
        <v>315233.30000000005</v>
      </c>
      <c r="H10" s="1">
        <v>109620.2</v>
      </c>
      <c r="I10" s="1">
        <v>109620.2</v>
      </c>
      <c r="J10" s="1">
        <v>34242.5</v>
      </c>
      <c r="K10" s="1">
        <v>34242.5</v>
      </c>
      <c r="L10" s="1">
        <v>171370.6</v>
      </c>
      <c r="M10" s="1">
        <v>171370.6</v>
      </c>
      <c r="N10" s="1">
        <v>101035.70000000001</v>
      </c>
      <c r="O10" s="1">
        <v>101035.70000000001</v>
      </c>
      <c r="P10" s="34">
        <f t="shared" si="1"/>
        <v>0</v>
      </c>
      <c r="Q10" s="34">
        <f t="shared" si="2"/>
        <v>0</v>
      </c>
      <c r="R10" s="37"/>
      <c r="S10" s="38"/>
      <c r="T10" s="37"/>
    </row>
    <row r="11" spans="1:20">
      <c r="A11" s="31">
        <v>4</v>
      </c>
      <c r="B11" s="47" t="s">
        <v>14</v>
      </c>
      <c r="C11" s="32">
        <v>0</v>
      </c>
      <c r="D11" s="33">
        <v>0</v>
      </c>
      <c r="E11" s="32">
        <f t="shared" si="0"/>
        <v>0</v>
      </c>
      <c r="F11" s="34">
        <f t="shared" si="3"/>
        <v>7660.6</v>
      </c>
      <c r="G11" s="34">
        <f t="shared" si="3"/>
        <v>7660.6</v>
      </c>
      <c r="H11" s="41">
        <v>7660.6</v>
      </c>
      <c r="I11" s="41">
        <v>7660.6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4">
        <f t="shared" si="1"/>
        <v>0</v>
      </c>
      <c r="Q11" s="34">
        <f t="shared" si="2"/>
        <v>0</v>
      </c>
      <c r="R11" s="37"/>
      <c r="S11" s="38"/>
      <c r="T11" s="37"/>
    </row>
    <row r="12" spans="1:20">
      <c r="A12" s="31">
        <v>5</v>
      </c>
      <c r="B12" s="47" t="s">
        <v>15</v>
      </c>
      <c r="C12" s="32">
        <v>0</v>
      </c>
      <c r="D12" s="33">
        <v>0</v>
      </c>
      <c r="E12" s="32">
        <f t="shared" si="0"/>
        <v>0</v>
      </c>
      <c r="F12" s="34">
        <f t="shared" si="3"/>
        <v>670297.30000000005</v>
      </c>
      <c r="G12" s="34">
        <f t="shared" si="3"/>
        <v>670297.30000000005</v>
      </c>
      <c r="H12" s="42">
        <v>131389.70000000001</v>
      </c>
      <c r="I12" s="42">
        <v>131389.70000000001</v>
      </c>
      <c r="J12" s="42">
        <v>102670.5</v>
      </c>
      <c r="K12" s="42">
        <v>102670.5</v>
      </c>
      <c r="L12" s="43">
        <v>436237.1</v>
      </c>
      <c r="M12" s="43">
        <v>436237.1</v>
      </c>
      <c r="N12" s="43">
        <v>270952.7</v>
      </c>
      <c r="O12" s="43">
        <v>270952.7</v>
      </c>
      <c r="P12" s="34">
        <f t="shared" si="1"/>
        <v>0</v>
      </c>
      <c r="Q12" s="34">
        <f t="shared" si="2"/>
        <v>0</v>
      </c>
      <c r="R12" s="37"/>
      <c r="S12" s="38"/>
      <c r="T12" s="37"/>
    </row>
    <row r="13" spans="1:20">
      <c r="A13" s="31">
        <v>6</v>
      </c>
      <c r="B13" s="47" t="s">
        <v>16</v>
      </c>
      <c r="C13" s="32">
        <v>0</v>
      </c>
      <c r="D13" s="32">
        <v>0</v>
      </c>
      <c r="E13" s="32">
        <f t="shared" si="0"/>
        <v>0</v>
      </c>
      <c r="F13" s="34">
        <f t="shared" si="3"/>
        <v>676186.8</v>
      </c>
      <c r="G13" s="34">
        <f t="shared" si="3"/>
        <v>638343.39999999991</v>
      </c>
      <c r="H13" s="33">
        <v>260679.3</v>
      </c>
      <c r="I13" s="33">
        <v>260679.3</v>
      </c>
      <c r="J13" s="33">
        <v>12398.1</v>
      </c>
      <c r="K13" s="33">
        <v>12398.1</v>
      </c>
      <c r="L13" s="33">
        <v>403109.4</v>
      </c>
      <c r="M13" s="33">
        <v>365266</v>
      </c>
      <c r="N13" s="32">
        <v>173049.3</v>
      </c>
      <c r="O13" s="32">
        <v>143845</v>
      </c>
      <c r="P13" s="34">
        <f t="shared" si="1"/>
        <v>37843.40000000014</v>
      </c>
      <c r="Q13" s="34">
        <f t="shared" si="2"/>
        <v>37843.40000000014</v>
      </c>
      <c r="R13" s="37"/>
      <c r="S13" s="38"/>
      <c r="T13" s="37"/>
    </row>
    <row r="14" spans="1:20">
      <c r="A14" s="31">
        <v>7</v>
      </c>
      <c r="B14" s="47" t="s">
        <v>17</v>
      </c>
      <c r="C14" s="32">
        <v>0</v>
      </c>
      <c r="D14" s="33">
        <v>0</v>
      </c>
      <c r="E14" s="32">
        <f t="shared" si="0"/>
        <v>0</v>
      </c>
      <c r="F14" s="34">
        <f t="shared" si="3"/>
        <v>221757.89999999997</v>
      </c>
      <c r="G14" s="34">
        <f t="shared" si="3"/>
        <v>221757.89999999997</v>
      </c>
      <c r="H14" s="40">
        <v>112264.9</v>
      </c>
      <c r="I14" s="40">
        <v>112264.9</v>
      </c>
      <c r="J14" s="36">
        <v>31717.8</v>
      </c>
      <c r="K14" s="36">
        <v>31717.8</v>
      </c>
      <c r="L14" s="36">
        <v>77775.199999999997</v>
      </c>
      <c r="M14" s="36">
        <v>77775.199999999997</v>
      </c>
      <c r="N14" s="36">
        <v>62275</v>
      </c>
      <c r="O14" s="36">
        <v>62275</v>
      </c>
      <c r="P14" s="34">
        <f t="shared" si="1"/>
        <v>0</v>
      </c>
      <c r="Q14" s="34">
        <f t="shared" si="2"/>
        <v>0</v>
      </c>
      <c r="R14" s="37"/>
      <c r="S14" s="38"/>
      <c r="T14" s="37"/>
    </row>
    <row r="15" spans="1:20">
      <c r="A15" s="44"/>
      <c r="B15" s="45" t="s">
        <v>18</v>
      </c>
      <c r="C15" s="36">
        <f t="shared" ref="C15:Q15" si="4">SUM(C8:C14)</f>
        <v>0</v>
      </c>
      <c r="D15" s="36">
        <f t="shared" si="4"/>
        <v>0</v>
      </c>
      <c r="E15" s="36">
        <f t="shared" si="4"/>
        <v>0</v>
      </c>
      <c r="F15" s="36">
        <f t="shared" si="4"/>
        <v>3208683.6999999997</v>
      </c>
      <c r="G15" s="36">
        <f t="shared" si="4"/>
        <v>3170840.3</v>
      </c>
      <c r="H15" s="36">
        <f t="shared" si="4"/>
        <v>1097090.2</v>
      </c>
      <c r="I15" s="36">
        <f t="shared" si="4"/>
        <v>1097090.2</v>
      </c>
      <c r="J15" s="36">
        <f t="shared" si="4"/>
        <v>422238.99999999994</v>
      </c>
      <c r="K15" s="36">
        <f t="shared" si="4"/>
        <v>422238.99999999994</v>
      </c>
      <c r="L15" s="36">
        <f t="shared" si="4"/>
        <v>1689354.4999999998</v>
      </c>
      <c r="M15" s="36">
        <f t="shared" si="4"/>
        <v>1651511.0999999999</v>
      </c>
      <c r="N15" s="36">
        <f t="shared" si="4"/>
        <v>966558.5</v>
      </c>
      <c r="O15" s="36">
        <f t="shared" si="4"/>
        <v>937354.2</v>
      </c>
      <c r="P15" s="36">
        <f t="shared" si="4"/>
        <v>37843.40000000014</v>
      </c>
      <c r="Q15" s="36">
        <f t="shared" si="4"/>
        <v>37843.40000000014</v>
      </c>
      <c r="R15" s="37"/>
      <c r="S15" s="37"/>
      <c r="T15" s="37"/>
    </row>
  </sheetData>
  <protectedRanges>
    <protectedRange sqref="K12 J14:K14" name="Range4_5_1_2_2_1_1_1_1_1_1_1_1_2_1_1_1_1_1_1_1_1_1_1_1_1_1_1_1_1_1_1_1_1_1_1_1_1_1_1_1"/>
  </protectedRanges>
  <mergeCells count="17">
    <mergeCell ref="A1:K1"/>
    <mergeCell ref="A2:K2"/>
    <mergeCell ref="J3:K3"/>
    <mergeCell ref="L4:O4"/>
    <mergeCell ref="N5:O5"/>
    <mergeCell ref="A4:A6"/>
    <mergeCell ref="B4:B6"/>
    <mergeCell ref="C4:C6"/>
    <mergeCell ref="D4:D6"/>
    <mergeCell ref="E4:E6"/>
    <mergeCell ref="L5:L6"/>
    <mergeCell ref="M5:M6"/>
    <mergeCell ref="P4:P6"/>
    <mergeCell ref="Q4:Q6"/>
    <mergeCell ref="F4:G5"/>
    <mergeCell ref="H4:I5"/>
    <mergeCell ref="J4:K5"/>
  </mergeCells>
  <pageMargins left="0.7" right="0.7" top="0.75" bottom="0.75" header="0.3" footer="0.3"/>
  <pageSetup paperSize="9" orientation="portrait" horizontalDpi="180" verticalDpi="1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1_1_1_1_1_1_1_1_1_1" rangeCreator="" othersAccessPermission="edit"/>
    <arrUserId title="Range4_5_1_2_2_1_1_1_1_1_1_1_1_2_1_1_1_1_1_1_1_1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2026-06-04T07:09:12Z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A88595A99D8743ECB94BBA6332A2DA64_12</vt:lpwstr>
  </property>
  <property fmtid="{D5CDD505-2E9C-101B-9397-08002B2CF9AE}" pid="3" name="KSOProductBuildVer">
    <vt:lpwstr>1049-12.2.0.23196</vt:lpwstr>
  </property>
</Properties>
</file>