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1.05.2026\Ekamut\"/>
    </mc:Choice>
  </mc:AlternateContent>
  <bookViews>
    <workbookView xWindow="0" yWindow="0" windowWidth="23040" windowHeight="8460"/>
  </bookViews>
  <sheets>
    <sheet name="Armav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17" i="1" l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V17" i="1"/>
  <c r="AU17" i="1"/>
  <c r="AT17" i="1"/>
  <c r="AS17" i="1"/>
  <c r="AW17" i="1" s="1"/>
  <c r="AP17" i="1"/>
  <c r="AQ17" i="1" s="1"/>
  <c r="AO17" i="1"/>
  <c r="AN17" i="1"/>
  <c r="AR17" i="1" s="1"/>
  <c r="AK17" i="1"/>
  <c r="AM17" i="1" s="1"/>
  <c r="AJ17" i="1"/>
  <c r="AI17" i="1"/>
  <c r="AF17" i="1"/>
  <c r="AH17" i="1" s="1"/>
  <c r="AE17" i="1"/>
  <c r="AD17" i="1"/>
  <c r="AB17" i="1"/>
  <c r="AA17" i="1"/>
  <c r="Z17" i="1"/>
  <c r="Y17" i="1"/>
  <c r="AC17" i="1" s="1"/>
  <c r="V17" i="1"/>
  <c r="W17" i="1" s="1"/>
  <c r="U17" i="1"/>
  <c r="T17" i="1"/>
  <c r="X17" i="1" s="1"/>
  <c r="D17" i="1"/>
  <c r="C17" i="1"/>
  <c r="EJ16" i="1"/>
  <c r="G16" i="1" s="1"/>
  <c r="EI16" i="1"/>
  <c r="F16" i="1" s="1"/>
  <c r="EH16" i="1"/>
  <c r="E16" i="1" s="1"/>
  <c r="DN16" i="1"/>
  <c r="DM16" i="1"/>
  <c r="DL16" i="1"/>
  <c r="BU16" i="1"/>
  <c r="BV16" i="1" s="1"/>
  <c r="BT16" i="1"/>
  <c r="BS16" i="1"/>
  <c r="BW16" i="1" s="1"/>
  <c r="AW16" i="1"/>
  <c r="AV16" i="1"/>
  <c r="AR16" i="1"/>
  <c r="AQ16" i="1"/>
  <c r="AM16" i="1"/>
  <c r="AL16" i="1"/>
  <c r="AH16" i="1"/>
  <c r="AG16" i="1"/>
  <c r="AC16" i="1"/>
  <c r="AB16" i="1"/>
  <c r="X16" i="1"/>
  <c r="W16" i="1"/>
  <c r="Q16" i="1"/>
  <c r="S16" i="1" s="1"/>
  <c r="P16" i="1"/>
  <c r="O16" i="1"/>
  <c r="L16" i="1"/>
  <c r="M16" i="1" s="1"/>
  <c r="K16" i="1"/>
  <c r="J16" i="1"/>
  <c r="EJ15" i="1"/>
  <c r="G15" i="1" s="1"/>
  <c r="EI15" i="1"/>
  <c r="EH15" i="1"/>
  <c r="E15" i="1" s="1"/>
  <c r="DN15" i="1"/>
  <c r="DM15" i="1"/>
  <c r="DL15" i="1"/>
  <c r="BU15" i="1"/>
  <c r="BV15" i="1" s="1"/>
  <c r="BT15" i="1"/>
  <c r="BS15" i="1"/>
  <c r="AW15" i="1"/>
  <c r="AV15" i="1"/>
  <c r="AR15" i="1"/>
  <c r="AQ15" i="1"/>
  <c r="AM15" i="1"/>
  <c r="AL15" i="1"/>
  <c r="AH15" i="1"/>
  <c r="AG15" i="1"/>
  <c r="AC15" i="1"/>
  <c r="AB15" i="1"/>
  <c r="X15" i="1"/>
  <c r="W15" i="1"/>
  <c r="R15" i="1"/>
  <c r="Q15" i="1"/>
  <c r="P15" i="1"/>
  <c r="O15" i="1"/>
  <c r="S15" i="1" s="1"/>
  <c r="L15" i="1"/>
  <c r="M15" i="1" s="1"/>
  <c r="K15" i="1"/>
  <c r="J15" i="1"/>
  <c r="N15" i="1" s="1"/>
  <c r="F15" i="1"/>
  <c r="EJ14" i="1"/>
  <c r="EI14" i="1"/>
  <c r="F14" i="1" s="1"/>
  <c r="H14" i="1" s="1"/>
  <c r="EH14" i="1"/>
  <c r="E14" i="1" s="1"/>
  <c r="I14" i="1" s="1"/>
  <c r="DN14" i="1"/>
  <c r="DM14" i="1"/>
  <c r="DL14" i="1"/>
  <c r="BU14" i="1"/>
  <c r="BV14" i="1" s="1"/>
  <c r="BT14" i="1"/>
  <c r="BS14" i="1"/>
  <c r="BW14" i="1" s="1"/>
  <c r="AW14" i="1"/>
  <c r="AV14" i="1"/>
  <c r="AR14" i="1"/>
  <c r="AQ14" i="1"/>
  <c r="AM14" i="1"/>
  <c r="AL14" i="1"/>
  <c r="AH14" i="1"/>
  <c r="AG14" i="1"/>
  <c r="AC14" i="1"/>
  <c r="AB14" i="1"/>
  <c r="X14" i="1"/>
  <c r="W14" i="1"/>
  <c r="Q14" i="1"/>
  <c r="S14" i="1" s="1"/>
  <c r="P14" i="1"/>
  <c r="O14" i="1"/>
  <c r="L14" i="1"/>
  <c r="M14" i="1" s="1"/>
  <c r="K14" i="1"/>
  <c r="J14" i="1"/>
  <c r="G14" i="1"/>
  <c r="EJ13" i="1"/>
  <c r="G13" i="1" s="1"/>
  <c r="EI13" i="1"/>
  <c r="EH13" i="1"/>
  <c r="DN13" i="1"/>
  <c r="DM13" i="1"/>
  <c r="DL13" i="1"/>
  <c r="BU13" i="1"/>
  <c r="BW13" i="1" s="1"/>
  <c r="BT13" i="1"/>
  <c r="BS13" i="1"/>
  <c r="AW13" i="1"/>
  <c r="AV13" i="1"/>
  <c r="AR13" i="1"/>
  <c r="AQ13" i="1"/>
  <c r="AM13" i="1"/>
  <c r="AL13" i="1"/>
  <c r="AH13" i="1"/>
  <c r="AG13" i="1"/>
  <c r="AC13" i="1"/>
  <c r="AB13" i="1"/>
  <c r="X13" i="1"/>
  <c r="W13" i="1"/>
  <c r="R13" i="1"/>
  <c r="Q13" i="1"/>
  <c r="P13" i="1"/>
  <c r="O13" i="1"/>
  <c r="S13" i="1" s="1"/>
  <c r="L13" i="1"/>
  <c r="M13" i="1" s="1"/>
  <c r="K13" i="1"/>
  <c r="J13" i="1"/>
  <c r="N13" i="1" s="1"/>
  <c r="F13" i="1"/>
  <c r="E13" i="1"/>
  <c r="EJ12" i="1"/>
  <c r="G12" i="1" s="1"/>
  <c r="EI12" i="1"/>
  <c r="F12" i="1" s="1"/>
  <c r="EH12" i="1"/>
  <c r="E12" i="1" s="1"/>
  <c r="DN12" i="1"/>
  <c r="DM12" i="1"/>
  <c r="DL12" i="1"/>
  <c r="BU12" i="1"/>
  <c r="BV12" i="1" s="1"/>
  <c r="BT12" i="1"/>
  <c r="BS12" i="1"/>
  <c r="BW12" i="1" s="1"/>
  <c r="AW12" i="1"/>
  <c r="AV12" i="1"/>
  <c r="AR12" i="1"/>
  <c r="AQ12" i="1"/>
  <c r="AM12" i="1"/>
  <c r="AL12" i="1"/>
  <c r="AH12" i="1"/>
  <c r="AG12" i="1"/>
  <c r="AC12" i="1"/>
  <c r="AB12" i="1"/>
  <c r="X12" i="1"/>
  <c r="W12" i="1"/>
  <c r="Q12" i="1"/>
  <c r="S12" i="1" s="1"/>
  <c r="P12" i="1"/>
  <c r="O12" i="1"/>
  <c r="L12" i="1"/>
  <c r="M12" i="1" s="1"/>
  <c r="K12" i="1"/>
  <c r="J12" i="1"/>
  <c r="EJ11" i="1"/>
  <c r="EJ17" i="1" s="1"/>
  <c r="EI11" i="1"/>
  <c r="EH11" i="1"/>
  <c r="E11" i="1" s="1"/>
  <c r="DN11" i="1"/>
  <c r="DM11" i="1"/>
  <c r="DM17" i="1" s="1"/>
  <c r="DL11" i="1"/>
  <c r="BU11" i="1"/>
  <c r="BW11" i="1" s="1"/>
  <c r="BT11" i="1"/>
  <c r="BS11" i="1"/>
  <c r="AW11" i="1"/>
  <c r="AV11" i="1"/>
  <c r="AR11" i="1"/>
  <c r="AQ11" i="1"/>
  <c r="AM11" i="1"/>
  <c r="AL11" i="1"/>
  <c r="AH11" i="1"/>
  <c r="AG11" i="1"/>
  <c r="AC11" i="1"/>
  <c r="AB11" i="1"/>
  <c r="X11" i="1"/>
  <c r="W11" i="1"/>
  <c r="R11" i="1"/>
  <c r="Q11" i="1"/>
  <c r="P11" i="1"/>
  <c r="O11" i="1"/>
  <c r="S11" i="1" s="1"/>
  <c r="L11" i="1"/>
  <c r="M11" i="1" s="1"/>
  <c r="K11" i="1"/>
  <c r="J11" i="1"/>
  <c r="N11" i="1" s="1"/>
  <c r="F11" i="1"/>
  <c r="EJ10" i="1"/>
  <c r="G10" i="1" s="1"/>
  <c r="EI10" i="1"/>
  <c r="EI17" i="1" s="1"/>
  <c r="EH10" i="1"/>
  <c r="EH17" i="1" s="1"/>
  <c r="DN10" i="1"/>
  <c r="DN17" i="1" s="1"/>
  <c r="DM10" i="1"/>
  <c r="DL10" i="1"/>
  <c r="DL17" i="1" s="1"/>
  <c r="BU10" i="1"/>
  <c r="BV10" i="1" s="1"/>
  <c r="BT10" i="1"/>
  <c r="BT17" i="1" s="1"/>
  <c r="BS10" i="1"/>
  <c r="BS17" i="1" s="1"/>
  <c r="AW10" i="1"/>
  <c r="AV10" i="1"/>
  <c r="AR10" i="1"/>
  <c r="AQ10" i="1"/>
  <c r="AM10" i="1"/>
  <c r="AL10" i="1"/>
  <c r="AH10" i="1"/>
  <c r="AG10" i="1"/>
  <c r="AC10" i="1"/>
  <c r="AB10" i="1"/>
  <c r="X10" i="1"/>
  <c r="W10" i="1"/>
  <c r="Q10" i="1"/>
  <c r="S10" i="1" s="1"/>
  <c r="P10" i="1"/>
  <c r="P17" i="1" s="1"/>
  <c r="O10" i="1"/>
  <c r="O17" i="1" s="1"/>
  <c r="L10" i="1"/>
  <c r="L17" i="1" s="1"/>
  <c r="K10" i="1"/>
  <c r="K17" i="1" s="1"/>
  <c r="J10" i="1"/>
  <c r="J17" i="1" s="1"/>
  <c r="EJ8" i="1"/>
  <c r="EF8" i="1"/>
  <c r="EC8" i="1"/>
  <c r="DZ8" i="1"/>
  <c r="DW8" i="1"/>
  <c r="DT8" i="1"/>
  <c r="DQ8" i="1"/>
  <c r="DN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U8" i="1"/>
  <c r="BR8" i="1"/>
  <c r="BO8" i="1"/>
  <c r="BL8" i="1"/>
  <c r="BI8" i="1"/>
  <c r="BF8" i="1"/>
  <c r="BC8" i="1"/>
  <c r="AZ8" i="1"/>
  <c r="AU8" i="1"/>
  <c r="AP8" i="1"/>
  <c r="AK8" i="1"/>
  <c r="AF8" i="1"/>
  <c r="AA8" i="1"/>
  <c r="V8" i="1"/>
  <c r="Q8" i="1"/>
  <c r="L8" i="1"/>
  <c r="H16" i="1" l="1"/>
  <c r="I16" i="1"/>
  <c r="I15" i="1"/>
  <c r="H15" i="1"/>
  <c r="I13" i="1"/>
  <c r="H13" i="1"/>
  <c r="N17" i="1"/>
  <c r="M17" i="1"/>
  <c r="I10" i="1"/>
  <c r="I12" i="1"/>
  <c r="H12" i="1"/>
  <c r="G11" i="1"/>
  <c r="BV11" i="1"/>
  <c r="BV13" i="1"/>
  <c r="AG17" i="1"/>
  <c r="BU17" i="1"/>
  <c r="R10" i="1"/>
  <c r="N12" i="1"/>
  <c r="R12" i="1"/>
  <c r="N14" i="1"/>
  <c r="R14" i="1"/>
  <c r="BW15" i="1"/>
  <c r="N16" i="1"/>
  <c r="R16" i="1"/>
  <c r="AL17" i="1"/>
  <c r="BW10" i="1"/>
  <c r="E10" i="1"/>
  <c r="E17" i="1" s="1"/>
  <c r="M10" i="1"/>
  <c r="Q17" i="1"/>
  <c r="F10" i="1"/>
  <c r="F17" i="1" s="1"/>
  <c r="N10" i="1"/>
  <c r="BW17" i="1" l="1"/>
  <c r="BV17" i="1"/>
  <c r="I11" i="1"/>
  <c r="H11" i="1"/>
  <c r="G17" i="1"/>
  <c r="S17" i="1"/>
  <c r="R17" i="1"/>
  <c r="H10" i="1"/>
  <c r="H17" i="1" l="1"/>
  <c r="I17" i="1"/>
</calcChain>
</file>

<file path=xl/sharedStrings.xml><?xml version="1.0" encoding="utf-8"?>
<sst xmlns="http://schemas.openxmlformats.org/spreadsheetml/2006/main" count="198" uniqueCount="68">
  <si>
    <t>ՀԱՇՎԵՏՎՈՒԹՅՈՒՆ</t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</si>
  <si>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</si>
  <si>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</si>
  <si>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</si>
  <si>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</si>
  <si>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</si>
  <si>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1. ՀԱՐԿԵՐ ԵՎ ՏՈՒՐՔԵՐ</t>
  </si>
  <si>
    <t>2. ՊԱՇՏՈՆԱԿԱՆ ԴՐԱՄԱՇՆՈՐՀՆԵՐ</t>
  </si>
  <si>
    <t>3.3 գույքի վարձակալությունից եկամուտներ(տող 1331 + տող 1332 + տող 1333 + 1334)</t>
  </si>
  <si>
    <t>3.5 Վարչական գանձումներ (տող 1351 + տող 1352)</t>
  </si>
  <si>
    <t>Գույքային հարկեր անշարժ գույքից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</si>
  <si>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</si>
  <si>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</si>
  <si>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</si>
  <si>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</si>
  <si>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Հաշվետու ժամանակաշրջան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</si>
  <si>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</si>
  <si>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</si>
  <si>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</si>
  <si>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</si>
  <si>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</si>
  <si>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</si>
  <si>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</si>
  <si>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</si>
  <si>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</si>
  <si>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</si>
  <si>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t xml:space="preserve"> ՀՀ ԱՐՄԱՎԻՐԻ  ՄԱՐԶԻ  ՀԱՄԱՅՆՔՆԵՐԻ   ԲՅՈՒՋԵՏԱՅԻՆ   ԵԿԱՄՈՒՏՆԵՐԻ   ՎԵՐԱԲԵՐՅԱԼ  (աճողական)  2026թ. մայիսի «31»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</si>
  <si>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</si>
  <si>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</si>
  <si>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</si>
  <si>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</si>
  <si>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</si>
  <si>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</si>
  <si>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</si>
  <si>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 xml:space="preserve">տող 1320 Շահաբաժիններ </t>
  </si>
  <si>
    <t xml:space="preserve">3.4 Համայնքի բյուջեի եկամուտներ ապրանքների մատակարարումից և ծառայությունների մատուցումից 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</si>
  <si>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</si>
  <si>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</si>
  <si>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</si>
  <si>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</si>
  <si>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</si>
  <si>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1120    1.2 Գույքային հարկեր այլ գույքից այդ թվում`Գույքահարկ փոխադրամիջոցների համար</t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</si>
  <si>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</si>
  <si>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</si>
  <si>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</si>
  <si>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</si>
  <si>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</si>
  <si>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</si>
  <si>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</si>
  <si>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</si>
  <si>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</si>
  <si>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</si>
  <si>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</si>
  <si>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</si>
  <si>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</si>
  <si>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</si>
  <si>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</si>
  <si>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</si>
  <si>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</si>
  <si>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</si>
  <si>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</si>
  <si>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</si>
  <si>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</si>
  <si>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</si>
  <si>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</si>
  <si>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 xml:space="preserve">փաստ.                                                                            </t>
  </si>
  <si>
    <r>
      <rPr>
        <sz val="12"/>
        <rFont val="GHEA Grapalat"/>
        <charset val="134"/>
      </rPr>
      <t xml:space="preserve">ծրագիր </t>
    </r>
    <r>
      <rPr>
        <sz val="12"/>
        <rFont val="Calibri"/>
        <charset val="204"/>
      </rPr>
      <t>(1-ին եռամսյակ, 1-ին կիսամյակ, 9 ամիս)</t>
    </r>
  </si>
  <si>
    <t xml:space="preserve">   փաստ,               5 ամիս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</si>
</sst>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#\ ##0.00"/>
    <numFmt numFmtId="166" formatCode="0.0"/>
    <numFmt numFmtId="167" formatCode="#\ ##0.0"/>
    <numFmt numFmtId="168" formatCode="#,##0.0"/>
  </numFmts>
  <fonts count="13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2"/>
      <color rgb="FF000000"/>
      <name val="GHEA Grapalat"/>
      <charset val="134"/>
    </font>
    <font>
      <sz val="12"/>
      <name val="Calibri"/>
      <charset val="204"/>
    </font>
    <font>
      <sz val="12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indexed="8"/>
      <name val="GHEA Grapalat"/>
      <family val="3"/>
      <charset val="204"/>
    </font>
    <font>
      <sz val="10"/>
      <color indexed="8"/>
      <name val="GHEA Grapalat"/>
      <charset val="134"/>
    </font>
    <font>
      <sz val="10"/>
      <name val="GHEA Grapalat"/>
      <charset val="134"/>
    </font>
    <font>
      <sz val="12"/>
      <color theme="1"/>
      <name val="GHEA Grapalat"/>
      <family val="3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textRotation="90" wrapText="1"/>
    </xf>
    <xf numFmtId="165" fontId="2" fillId="4" borderId="14" xfId="0" applyNumberFormat="1" applyFont="1" applyFill="1" applyBorder="1" applyAlignment="1" applyProtection="1">
      <alignment horizontal="center" vertical="center" wrapText="1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165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165" fontId="1" fillId="5" borderId="14" xfId="0" applyNumberFormat="1" applyFont="1" applyFill="1" applyBorder="1" applyAlignment="1" applyProtection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center" vertical="center" wrapText="1"/>
    </xf>
    <xf numFmtId="165" fontId="1" fillId="5" borderId="10" xfId="0" applyNumberFormat="1" applyFont="1" applyFill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center" vertical="center" wrapText="1"/>
    </xf>
    <xf numFmtId="165" fontId="1" fillId="4" borderId="14" xfId="0" applyNumberFormat="1" applyFont="1" applyFill="1" applyBorder="1" applyAlignment="1" applyProtection="1">
      <alignment horizontal="center" vertical="center" wrapText="1"/>
    </xf>
    <xf numFmtId="165" fontId="1" fillId="4" borderId="5" xfId="0" applyNumberFormat="1" applyFont="1" applyFill="1" applyBorder="1" applyAlignment="1" applyProtection="1">
      <alignment horizontal="center" vertical="center" wrapText="1"/>
    </xf>
    <xf numFmtId="165" fontId="1" fillId="4" borderId="10" xfId="0" applyNumberFormat="1" applyFont="1" applyFill="1" applyBorder="1" applyAlignment="1" applyProtection="1">
      <alignment horizontal="center" vertical="center" wrapText="1"/>
    </xf>
    <xf numFmtId="165" fontId="1" fillId="5" borderId="3" xfId="0" applyNumberFormat="1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2" borderId="15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5" fillId="0" borderId="15" xfId="0" applyFont="1" applyBorder="1"/>
    <xf numFmtId="0" fontId="1" fillId="2" borderId="15" xfId="0" applyFont="1" applyFill="1" applyBorder="1" applyAlignment="1" applyProtection="1">
      <alignment horizontal="center" vertical="center" textRotation="90" wrapText="1"/>
    </xf>
    <xf numFmtId="165" fontId="2" fillId="4" borderId="16" xfId="0" applyNumberFormat="1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165" fontId="2" fillId="4" borderId="9" xfId="0" applyNumberFormat="1" applyFont="1" applyFill="1" applyBorder="1" applyAlignment="1" applyProtection="1">
      <alignment horizontal="center" vertical="center" wrapText="1"/>
    </xf>
    <xf numFmtId="0" fontId="2" fillId="4" borderId="1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Border="1" applyAlignment="1" applyProtection="1">
      <alignment horizontal="center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horizontal="center" vertical="center" wrapText="1"/>
    </xf>
    <xf numFmtId="165" fontId="1" fillId="0" borderId="2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165" fontId="1" fillId="0" borderId="14" xfId="0" applyNumberFormat="1" applyFont="1" applyBorder="1" applyAlignment="1" applyProtection="1">
      <alignment horizontal="center" vertical="center" wrapText="1"/>
    </xf>
    <xf numFmtId="165" fontId="1" fillId="0" borderId="5" xfId="0" applyNumberFormat="1" applyFont="1" applyBorder="1" applyAlignment="1" applyProtection="1">
      <alignment horizontal="center" vertical="center" wrapText="1"/>
    </xf>
    <xf numFmtId="165" fontId="1" fillId="0" borderId="10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5" fontId="1" fillId="4" borderId="16" xfId="0" applyNumberFormat="1" applyFont="1" applyFill="1" applyBorder="1" applyAlignment="1" applyProtection="1">
      <alignment horizontal="center" vertical="center" wrapText="1"/>
    </xf>
    <xf numFmtId="165" fontId="1" fillId="4" borderId="0" xfId="0" applyNumberFormat="1" applyFont="1" applyFill="1" applyBorder="1" applyAlignment="1" applyProtection="1">
      <alignment horizontal="center" vertical="center" wrapText="1"/>
    </xf>
    <xf numFmtId="165" fontId="1" fillId="4" borderId="9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 wrapText="1"/>
    </xf>
    <xf numFmtId="165" fontId="2" fillId="0" borderId="17" xfId="0" applyNumberFormat="1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 applyProtection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 wrapText="1"/>
    </xf>
    <xf numFmtId="165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17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5" fontId="1" fillId="0" borderId="17" xfId="0" applyNumberFormat="1" applyFont="1" applyBorder="1" applyAlignment="1" applyProtection="1">
      <alignment horizontal="center" vertical="center" wrapText="1"/>
    </xf>
    <xf numFmtId="165" fontId="1" fillId="0" borderId="3" xfId="0" applyNumberFormat="1" applyFont="1" applyBorder="1" applyAlignment="1" applyProtection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</xf>
    <xf numFmtId="165" fontId="1" fillId="0" borderId="6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6" borderId="17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65" fontId="1" fillId="4" borderId="6" xfId="0" applyNumberFormat="1" applyFont="1" applyFill="1" applyBorder="1" applyAlignment="1" applyProtection="1">
      <alignment horizontal="center" vertical="center" wrapText="1"/>
    </xf>
    <xf numFmtId="165" fontId="1" fillId="4" borderId="1" xfId="0" applyNumberFormat="1" applyFont="1" applyFill="1" applyBorder="1" applyAlignment="1" applyProtection="1">
      <alignment horizontal="center" vertical="center" wrapText="1"/>
    </xf>
    <xf numFmtId="165" fontId="1" fillId="4" borderId="8" xfId="0" applyNumberFormat="1" applyFont="1" applyFill="1" applyBorder="1" applyAlignment="1" applyProtection="1">
      <alignment horizontal="center" vertical="center" wrapText="1"/>
    </xf>
    <xf numFmtId="165" fontId="1" fillId="2" borderId="6" xfId="0" applyNumberFormat="1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165" fontId="1" fillId="7" borderId="13" xfId="0" applyNumberFormat="1" applyFont="1" applyFill="1" applyBorder="1" applyAlignment="1" applyProtection="1">
      <alignment horizontal="center" vertical="center" wrapText="1"/>
    </xf>
    <xf numFmtId="165" fontId="1" fillId="0" borderId="17" xfId="0" applyNumberFormat="1" applyFont="1" applyFill="1" applyBorder="1" applyAlignment="1" applyProtection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center" vertical="center" wrapText="1"/>
    </xf>
    <xf numFmtId="165" fontId="1" fillId="0" borderId="4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14" xfId="0" applyNumberFormat="1" applyFont="1" applyFill="1" applyBorder="1" applyAlignment="1" applyProtection="1">
      <alignment horizontal="center" vertical="center" wrapText="1"/>
    </xf>
    <xf numFmtId="165" fontId="1" fillId="0" borderId="10" xfId="0" applyNumberFormat="1" applyFont="1" applyFill="1" applyBorder="1" applyAlignment="1" applyProtection="1">
      <alignment horizontal="center" vertical="center" wrapText="1"/>
    </xf>
    <xf numFmtId="165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2" borderId="0" xfId="0" applyFont="1" applyFill="1" applyProtection="1"/>
    <xf numFmtId="0" fontId="1" fillId="2" borderId="7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/>
    <xf numFmtId="0" fontId="1" fillId="2" borderId="7" xfId="0" applyFont="1" applyFill="1" applyBorder="1" applyAlignment="1" applyProtection="1">
      <alignment horizontal="center" vertical="center" textRotation="90" wrapText="1"/>
    </xf>
    <xf numFmtId="165" fontId="1" fillId="7" borderId="7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1" fillId="2" borderId="0" xfId="0" applyFont="1" applyFill="1" applyAlignment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 applyProtection="1">
      <alignment horizontal="center" vertical="center" wrapText="1"/>
    </xf>
    <xf numFmtId="167" fontId="1" fillId="2" borderId="2" xfId="0" applyNumberFormat="1" applyFont="1" applyFill="1" applyBorder="1" applyAlignment="1" applyProtection="1">
      <alignment horizontal="center" vertical="center" wrapText="1"/>
    </xf>
    <xf numFmtId="166" fontId="3" fillId="8" borderId="11" xfId="0" applyNumberFormat="1" applyFont="1" applyFill="1" applyBorder="1"/>
    <xf numFmtId="166" fontId="6" fillId="2" borderId="2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/>
    <xf numFmtId="167" fontId="6" fillId="2" borderId="2" xfId="0" applyNumberFormat="1" applyFont="1" applyFill="1" applyBorder="1" applyAlignment="1">
      <alignment horizontal="center" vertical="center" wrapText="1"/>
    </xf>
    <xf numFmtId="166" fontId="3" fillId="3" borderId="11" xfId="0" applyNumberFormat="1" applyFont="1" applyFill="1" applyBorder="1"/>
    <xf numFmtId="16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2" xfId="0" applyNumberFormat="1" applyFont="1" applyFill="1" applyBorder="1"/>
    <xf numFmtId="166" fontId="6" fillId="2" borderId="4" xfId="0" applyNumberFormat="1" applyFont="1" applyFill="1" applyBorder="1" applyAlignment="1">
      <alignment horizontal="center" vertical="center" wrapText="1"/>
    </xf>
    <xf numFmtId="166" fontId="3" fillId="8" borderId="1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 applyProtection="1">
      <alignment horizontal="center" vertical="center" wrapText="1"/>
      <protection locked="0"/>
    </xf>
    <xf numFmtId="166" fontId="2" fillId="2" borderId="0" xfId="0" applyNumberFormat="1" applyFont="1" applyFill="1" applyAlignment="1" applyProtection="1">
      <alignment horizontal="center" vertical="center" wrapText="1"/>
      <protection locked="0"/>
    </xf>
    <xf numFmtId="166" fontId="8" fillId="0" borderId="2" xfId="0" applyNumberFormat="1" applyFont="1" applyFill="1" applyBorder="1" applyAlignment="1" applyProtection="1">
      <alignment horizontal="center" vertical="center"/>
    </xf>
    <xf numFmtId="167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6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8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1" fillId="3" borderId="2" xfId="0" applyNumberFormat="1" applyFont="1" applyFill="1" applyBorder="1" applyAlignment="1">
      <alignment horizontal="center" vertical="center" wrapText="1"/>
    </xf>
    <xf numFmtId="167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11" fillId="3" borderId="2" xfId="0" applyNumberFormat="1" applyFont="1" applyFill="1" applyBorder="1" applyAlignment="1" applyProtection="1">
      <alignment horizontal="center" vertical="center" wrapText="1"/>
    </xf>
    <xf numFmtId="166" fontId="6" fillId="8" borderId="2" xfId="0" applyNumberFormat="1" applyFont="1" applyFill="1" applyBorder="1" applyAlignment="1" applyProtection="1">
      <alignment horizontal="center" vertical="center"/>
    </xf>
    <xf numFmtId="167" fontId="1" fillId="8" borderId="2" xfId="0" applyNumberFormat="1" applyFont="1" applyFill="1" applyBorder="1" applyAlignment="1" applyProtection="1">
      <alignment horizontal="center" vertical="center" wrapText="1"/>
    </xf>
    <xf numFmtId="167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4" xfId="0" applyNumberFormat="1" applyFont="1" applyFill="1" applyBorder="1" applyAlignment="1" applyProtection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2" fillId="8" borderId="2" xfId="0" applyNumberFormat="1" applyFont="1" applyFill="1" applyBorder="1" applyAlignment="1" applyProtection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6" fontId="1" fillId="0" borderId="0" xfId="0" applyNumberFormat="1" applyFont="1" applyFill="1" applyAlignment="1" applyProtection="1">
      <alignment horizontal="center" vertical="center" wrapText="1"/>
    </xf>
    <xf numFmtId="166" fontId="1" fillId="2" borderId="0" xfId="0" applyNumberFormat="1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67" fontId="1" fillId="2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167" fontId="1" fillId="2" borderId="0" xfId="0" applyNumberFormat="1" applyFont="1" applyFill="1" applyBorder="1" applyAlignment="1" applyProtection="1">
      <alignment horizontal="left" wrapText="1"/>
      <protection locked="0"/>
    </xf>
    <xf numFmtId="167" fontId="1" fillId="2" borderId="0" xfId="0" applyNumberFormat="1" applyFont="1" applyFill="1" applyBorder="1" applyAlignment="1" applyProtection="1">
      <alignment horizontal="left" wrapText="1"/>
      <protection locked="0"/>
    </xf>
    <xf numFmtId="167" fontId="2" fillId="2" borderId="0" xfId="0" applyNumberFormat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16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/>
    </xf>
    <xf numFmtId="166" fontId="1" fillId="3" borderId="1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abSelected="1" workbookViewId="0">
      <pane xSplit="2" ySplit="9" topLeftCell="CR10" activePane="bottomRight" state="frozen"/>
      <selection pane="topRight"/>
      <selection pane="bottomLeft"/>
      <selection pane="bottomRight" activeCell="CW20" sqref="CW20"/>
    </sheetView>
  </sheetViews>
  <sheetFormatPr defaultColWidth="17.33203125" defaultRowHeight="17.399999999999999"/>
  <cols>
    <col min="1" max="1" width="5.33203125" style="1" customWidth="1"/>
    <col min="2" max="2" width="19.88671875" style="3" customWidth="1"/>
    <col min="3" max="3" width="13.77734375" style="1" customWidth="1"/>
    <col min="4" max="4" width="11.109375" style="1" customWidth="1"/>
    <col min="5" max="5" width="14.88671875" style="1" customWidth="1"/>
    <col min="6" max="6" width="14.88671875" style="4" customWidth="1"/>
    <col min="7" max="140" width="14.88671875" style="1" customWidth="1"/>
    <col min="141" max="230" width="17.33203125" style="4"/>
    <col min="231" max="16384" width="17.33203125" style="1"/>
  </cols>
  <sheetData>
    <row r="1" spans="1:256" ht="18"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</row>
    <row r="2" spans="1:256" ht="30" customHeight="1">
      <c r="C2" s="9" t="s">
        <v>26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Q2" s="10"/>
      <c r="R2" s="10"/>
      <c r="T2" s="11"/>
      <c r="U2" s="11"/>
      <c r="V2" s="11"/>
      <c r="W2" s="12"/>
      <c r="X2" s="12"/>
      <c r="AA2" s="13"/>
      <c r="AB2" s="12"/>
      <c r="AC2" s="12"/>
      <c r="AD2" s="12"/>
      <c r="AE2" s="12"/>
      <c r="AF2" s="12"/>
      <c r="AG2" s="12"/>
      <c r="AH2" s="12"/>
      <c r="AI2" s="12"/>
      <c r="AJ2" s="12"/>
      <c r="AK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256">
      <c r="C3" s="14"/>
      <c r="D3" s="14"/>
      <c r="E3" s="14"/>
      <c r="F3" s="15"/>
      <c r="G3" s="14"/>
      <c r="H3" s="14"/>
      <c r="I3" s="14"/>
      <c r="J3" s="14"/>
      <c r="K3" s="14"/>
      <c r="L3" s="9" t="s">
        <v>1</v>
      </c>
      <c r="M3" s="9"/>
      <c r="N3" s="9"/>
      <c r="O3" s="9"/>
      <c r="P3" s="14"/>
      <c r="Q3" s="10"/>
      <c r="R3" s="10"/>
      <c r="T3" s="12"/>
      <c r="U3" s="12"/>
      <c r="V3" s="12"/>
      <c r="W3" s="12"/>
      <c r="X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256" ht="17.399999999999999" customHeight="1">
      <c r="A4" s="16" t="s">
        <v>2</v>
      </c>
      <c r="B4" s="17" t="s">
        <v>3</v>
      </c>
      <c r="C4" s="18" t="s">
        <v>4</v>
      </c>
      <c r="D4" s="18" t="s">
        <v>5</v>
      </c>
      <c r="E4" s="19" t="s">
        <v>27</v>
      </c>
      <c r="F4" s="20"/>
      <c r="G4" s="20"/>
      <c r="H4" s="20"/>
      <c r="I4" s="21"/>
      <c r="J4" s="22" t="s">
        <v>28</v>
      </c>
      <c r="K4" s="23"/>
      <c r="L4" s="23"/>
      <c r="M4" s="23"/>
      <c r="N4" s="24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7"/>
      <c r="DK4" s="28" t="s">
        <v>29</v>
      </c>
      <c r="DL4" s="29" t="s">
        <v>30</v>
      </c>
      <c r="DM4" s="30"/>
      <c r="DN4" s="31"/>
      <c r="DO4" s="32" t="s">
        <v>31</v>
      </c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28" t="s">
        <v>32</v>
      </c>
      <c r="EH4" s="33" t="s">
        <v>33</v>
      </c>
      <c r="EI4" s="34"/>
      <c r="EJ4" s="35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6" ht="18" customHeight="1">
      <c r="A5" s="38"/>
      <c r="B5" s="39"/>
      <c r="C5" s="40"/>
      <c r="D5" s="41"/>
      <c r="E5" s="42"/>
      <c r="F5" s="43"/>
      <c r="G5" s="43"/>
      <c r="H5" s="43"/>
      <c r="I5" s="44"/>
      <c r="J5" s="45"/>
      <c r="K5" s="46"/>
      <c r="L5" s="46"/>
      <c r="M5" s="46"/>
      <c r="N5" s="47"/>
      <c r="O5" s="48" t="s">
        <v>6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50"/>
      <c r="BA5" s="51" t="s">
        <v>7</v>
      </c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2" t="s">
        <v>34</v>
      </c>
      <c r="BQ5" s="53"/>
      <c r="BR5" s="53"/>
      <c r="BS5" s="54" t="s">
        <v>8</v>
      </c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6"/>
      <c r="CJ5" s="57" t="s">
        <v>35</v>
      </c>
      <c r="CK5" s="58"/>
      <c r="CL5" s="58"/>
      <c r="CM5" s="58"/>
      <c r="CN5" s="58"/>
      <c r="CO5" s="58"/>
      <c r="CP5" s="58"/>
      <c r="CQ5" s="58"/>
      <c r="CR5" s="59"/>
      <c r="CS5" s="54" t="s">
        <v>9</v>
      </c>
      <c r="CT5" s="55"/>
      <c r="CU5" s="55"/>
      <c r="CV5" s="55"/>
      <c r="CW5" s="55"/>
      <c r="CX5" s="55"/>
      <c r="CY5" s="55"/>
      <c r="CZ5" s="55"/>
      <c r="DA5" s="55"/>
      <c r="DB5" s="51" t="s">
        <v>36</v>
      </c>
      <c r="DC5" s="51"/>
      <c r="DD5" s="51"/>
      <c r="DE5" s="52" t="s">
        <v>37</v>
      </c>
      <c r="DF5" s="53"/>
      <c r="DG5" s="60"/>
      <c r="DH5" s="52" t="s">
        <v>38</v>
      </c>
      <c r="DI5" s="53"/>
      <c r="DJ5" s="60"/>
      <c r="DK5" s="28"/>
      <c r="DL5" s="61"/>
      <c r="DM5" s="62"/>
      <c r="DN5" s="63"/>
      <c r="DO5" s="64"/>
      <c r="DP5" s="64"/>
      <c r="DQ5" s="65"/>
      <c r="DR5" s="65"/>
      <c r="DS5" s="65"/>
      <c r="DT5" s="65"/>
      <c r="DU5" s="52" t="s">
        <v>39</v>
      </c>
      <c r="DV5" s="53"/>
      <c r="DW5" s="60"/>
      <c r="DX5" s="66"/>
      <c r="DY5" s="67"/>
      <c r="DZ5" s="67"/>
      <c r="EA5" s="67"/>
      <c r="EB5" s="67"/>
      <c r="EC5" s="67"/>
      <c r="ED5" s="67"/>
      <c r="EE5" s="67"/>
      <c r="EF5" s="67"/>
      <c r="EG5" s="28"/>
      <c r="EH5" s="68"/>
      <c r="EI5" s="69"/>
      <c r="EJ5" s="70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ht="48.6" customHeight="1">
      <c r="A6" s="38"/>
      <c r="B6" s="39"/>
      <c r="C6" s="40"/>
      <c r="D6" s="41"/>
      <c r="E6" s="71"/>
      <c r="F6" s="72"/>
      <c r="G6" s="72"/>
      <c r="H6" s="72"/>
      <c r="I6" s="73"/>
      <c r="J6" s="74"/>
      <c r="K6" s="75"/>
      <c r="L6" s="75"/>
      <c r="M6" s="75"/>
      <c r="N6" s="76"/>
      <c r="O6" s="77" t="s">
        <v>10</v>
      </c>
      <c r="P6" s="78"/>
      <c r="Q6" s="78"/>
      <c r="R6" s="78"/>
      <c r="S6" s="79"/>
      <c r="T6" s="80" t="s">
        <v>40</v>
      </c>
      <c r="U6" s="81"/>
      <c r="V6" s="81"/>
      <c r="W6" s="81"/>
      <c r="X6" s="82"/>
      <c r="Y6" s="80" t="s">
        <v>11</v>
      </c>
      <c r="Z6" s="81"/>
      <c r="AA6" s="81"/>
      <c r="AB6" s="81"/>
      <c r="AC6" s="82"/>
      <c r="AD6" s="80" t="s">
        <v>12</v>
      </c>
      <c r="AE6" s="81"/>
      <c r="AF6" s="81"/>
      <c r="AG6" s="81"/>
      <c r="AH6" s="82"/>
      <c r="AI6" s="80" t="s">
        <v>41</v>
      </c>
      <c r="AJ6" s="81"/>
      <c r="AK6" s="81"/>
      <c r="AL6" s="81"/>
      <c r="AM6" s="82"/>
      <c r="AN6" s="80" t="s">
        <v>42</v>
      </c>
      <c r="AO6" s="81"/>
      <c r="AP6" s="81"/>
      <c r="AQ6" s="81"/>
      <c r="AR6" s="82"/>
      <c r="AS6" s="80" t="s">
        <v>43</v>
      </c>
      <c r="AT6" s="81"/>
      <c r="AU6" s="81"/>
      <c r="AV6" s="81"/>
      <c r="AW6" s="82"/>
      <c r="AX6" s="83" t="s">
        <v>44</v>
      </c>
      <c r="AY6" s="83"/>
      <c r="AZ6" s="83"/>
      <c r="BA6" s="84" t="s">
        <v>45</v>
      </c>
      <c r="BB6" s="85"/>
      <c r="BC6" s="85"/>
      <c r="BD6" s="84" t="s">
        <v>46</v>
      </c>
      <c r="BE6" s="85"/>
      <c r="BF6" s="86"/>
      <c r="BG6" s="87" t="s">
        <v>47</v>
      </c>
      <c r="BH6" s="88"/>
      <c r="BI6" s="89"/>
      <c r="BJ6" s="87" t="s">
        <v>48</v>
      </c>
      <c r="BK6" s="88"/>
      <c r="BL6" s="88"/>
      <c r="BM6" s="90" t="s">
        <v>49</v>
      </c>
      <c r="BN6" s="91"/>
      <c r="BO6" s="91"/>
      <c r="BP6" s="92"/>
      <c r="BQ6" s="93"/>
      <c r="BR6" s="93"/>
      <c r="BS6" s="94" t="s">
        <v>50</v>
      </c>
      <c r="BT6" s="95"/>
      <c r="BU6" s="95"/>
      <c r="BV6" s="95"/>
      <c r="BW6" s="96"/>
      <c r="BX6" s="97" t="s">
        <v>51</v>
      </c>
      <c r="BY6" s="97"/>
      <c r="BZ6" s="97"/>
      <c r="CA6" s="97" t="s">
        <v>52</v>
      </c>
      <c r="CB6" s="97"/>
      <c r="CC6" s="97"/>
      <c r="CD6" s="97" t="s">
        <v>53</v>
      </c>
      <c r="CE6" s="97"/>
      <c r="CF6" s="97"/>
      <c r="CG6" s="97" t="s">
        <v>13</v>
      </c>
      <c r="CH6" s="97"/>
      <c r="CI6" s="97"/>
      <c r="CJ6" s="97" t="s">
        <v>54</v>
      </c>
      <c r="CK6" s="97"/>
      <c r="CL6" s="97"/>
      <c r="CM6" s="57" t="s">
        <v>55</v>
      </c>
      <c r="CN6" s="58"/>
      <c r="CO6" s="58"/>
      <c r="CP6" s="97" t="s">
        <v>14</v>
      </c>
      <c r="CQ6" s="97"/>
      <c r="CR6" s="97"/>
      <c r="CS6" s="98" t="s">
        <v>56</v>
      </c>
      <c r="CT6" s="99"/>
      <c r="CU6" s="58"/>
      <c r="CV6" s="97" t="s">
        <v>57</v>
      </c>
      <c r="CW6" s="97"/>
      <c r="CX6" s="97"/>
      <c r="CY6" s="57" t="s">
        <v>58</v>
      </c>
      <c r="CZ6" s="58"/>
      <c r="DA6" s="58"/>
      <c r="DB6" s="51"/>
      <c r="DC6" s="51"/>
      <c r="DD6" s="51"/>
      <c r="DE6" s="92"/>
      <c r="DF6" s="93"/>
      <c r="DG6" s="100"/>
      <c r="DH6" s="92"/>
      <c r="DI6" s="93"/>
      <c r="DJ6" s="100"/>
      <c r="DK6" s="28"/>
      <c r="DL6" s="101"/>
      <c r="DM6" s="102"/>
      <c r="DN6" s="103"/>
      <c r="DO6" s="52" t="s">
        <v>59</v>
      </c>
      <c r="DP6" s="53"/>
      <c r="DQ6" s="60"/>
      <c r="DR6" s="52" t="s">
        <v>60</v>
      </c>
      <c r="DS6" s="53"/>
      <c r="DT6" s="60"/>
      <c r="DU6" s="92"/>
      <c r="DV6" s="93"/>
      <c r="DW6" s="100"/>
      <c r="DX6" s="52" t="s">
        <v>61</v>
      </c>
      <c r="DY6" s="53"/>
      <c r="DZ6" s="60"/>
      <c r="EA6" s="52" t="s">
        <v>62</v>
      </c>
      <c r="EB6" s="53"/>
      <c r="EC6" s="60"/>
      <c r="ED6" s="104" t="s">
        <v>63</v>
      </c>
      <c r="EE6" s="105"/>
      <c r="EF6" s="105"/>
      <c r="EG6" s="28"/>
      <c r="EH6" s="106"/>
      <c r="EI6" s="107"/>
      <c r="EJ6" s="108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ht="17.399999999999999" customHeight="1">
      <c r="A7" s="38"/>
      <c r="B7" s="39"/>
      <c r="C7" s="40"/>
      <c r="D7" s="41"/>
      <c r="E7" s="109" t="s">
        <v>64</v>
      </c>
      <c r="F7" s="110" t="s">
        <v>15</v>
      </c>
      <c r="G7" s="111"/>
      <c r="H7" s="111"/>
      <c r="I7" s="112"/>
      <c r="J7" s="109" t="s">
        <v>64</v>
      </c>
      <c r="K7" s="110" t="s">
        <v>15</v>
      </c>
      <c r="L7" s="111"/>
      <c r="M7" s="111"/>
      <c r="N7" s="112"/>
      <c r="O7" s="109" t="s">
        <v>64</v>
      </c>
      <c r="P7" s="110" t="s">
        <v>15</v>
      </c>
      <c r="Q7" s="111"/>
      <c r="R7" s="111"/>
      <c r="S7" s="112"/>
      <c r="T7" s="109" t="s">
        <v>64</v>
      </c>
      <c r="U7" s="110" t="s">
        <v>15</v>
      </c>
      <c r="V7" s="111"/>
      <c r="W7" s="111"/>
      <c r="X7" s="112"/>
      <c r="Y7" s="109" t="s">
        <v>64</v>
      </c>
      <c r="Z7" s="110" t="s">
        <v>15</v>
      </c>
      <c r="AA7" s="111"/>
      <c r="AB7" s="111"/>
      <c r="AC7" s="112"/>
      <c r="AD7" s="109" t="s">
        <v>64</v>
      </c>
      <c r="AE7" s="113" t="s">
        <v>15</v>
      </c>
      <c r="AF7" s="113"/>
      <c r="AG7" s="113"/>
      <c r="AH7" s="113"/>
      <c r="AI7" s="109" t="s">
        <v>64</v>
      </c>
      <c r="AJ7" s="110" t="s">
        <v>15</v>
      </c>
      <c r="AK7" s="111"/>
      <c r="AL7" s="111"/>
      <c r="AM7" s="112"/>
      <c r="AN7" s="109" t="s">
        <v>64</v>
      </c>
      <c r="AO7" s="110" t="s">
        <v>15</v>
      </c>
      <c r="AP7" s="111"/>
      <c r="AQ7" s="111"/>
      <c r="AR7" s="112"/>
      <c r="AS7" s="109" t="s">
        <v>64</v>
      </c>
      <c r="AT7" s="110" t="s">
        <v>15</v>
      </c>
      <c r="AU7" s="111"/>
      <c r="AV7" s="111"/>
      <c r="AW7" s="112"/>
      <c r="AX7" s="109" t="s">
        <v>64</v>
      </c>
      <c r="AY7" s="114" t="s">
        <v>15</v>
      </c>
      <c r="AZ7" s="115"/>
      <c r="BA7" s="109" t="s">
        <v>64</v>
      </c>
      <c r="BB7" s="114" t="s">
        <v>15</v>
      </c>
      <c r="BC7" s="115"/>
      <c r="BD7" s="109" t="s">
        <v>64</v>
      </c>
      <c r="BE7" s="114" t="s">
        <v>15</v>
      </c>
      <c r="BF7" s="115"/>
      <c r="BG7" s="109" t="s">
        <v>64</v>
      </c>
      <c r="BH7" s="114" t="s">
        <v>15</v>
      </c>
      <c r="BI7" s="115"/>
      <c r="BJ7" s="109" t="s">
        <v>64</v>
      </c>
      <c r="BK7" s="114" t="s">
        <v>15</v>
      </c>
      <c r="BL7" s="115"/>
      <c r="BM7" s="109" t="s">
        <v>64</v>
      </c>
      <c r="BN7" s="114" t="s">
        <v>15</v>
      </c>
      <c r="BO7" s="115"/>
      <c r="BP7" s="109" t="s">
        <v>64</v>
      </c>
      <c r="BQ7" s="114" t="s">
        <v>15</v>
      </c>
      <c r="BR7" s="115"/>
      <c r="BS7" s="109" t="s">
        <v>64</v>
      </c>
      <c r="BT7" s="114" t="s">
        <v>15</v>
      </c>
      <c r="BU7" s="116"/>
      <c r="BV7" s="116"/>
      <c r="BW7" s="115"/>
      <c r="BX7" s="109" t="s">
        <v>64</v>
      </c>
      <c r="BY7" s="114" t="s">
        <v>15</v>
      </c>
      <c r="BZ7" s="115"/>
      <c r="CA7" s="109" t="s">
        <v>64</v>
      </c>
      <c r="CB7" s="114" t="s">
        <v>15</v>
      </c>
      <c r="CC7" s="115"/>
      <c r="CD7" s="109" t="s">
        <v>64</v>
      </c>
      <c r="CE7" s="114" t="s">
        <v>15</v>
      </c>
      <c r="CF7" s="115"/>
      <c r="CG7" s="109" t="s">
        <v>64</v>
      </c>
      <c r="CH7" s="114" t="s">
        <v>15</v>
      </c>
      <c r="CI7" s="115"/>
      <c r="CJ7" s="109" t="s">
        <v>64</v>
      </c>
      <c r="CK7" s="114" t="s">
        <v>15</v>
      </c>
      <c r="CL7" s="115"/>
      <c r="CM7" s="109" t="s">
        <v>64</v>
      </c>
      <c r="CN7" s="114" t="s">
        <v>15</v>
      </c>
      <c r="CO7" s="115"/>
      <c r="CP7" s="109" t="s">
        <v>64</v>
      </c>
      <c r="CQ7" s="114" t="s">
        <v>15</v>
      </c>
      <c r="CR7" s="115"/>
      <c r="CS7" s="109" t="s">
        <v>64</v>
      </c>
      <c r="CT7" s="114" t="s">
        <v>15</v>
      </c>
      <c r="CU7" s="115"/>
      <c r="CV7" s="109" t="s">
        <v>64</v>
      </c>
      <c r="CW7" s="114" t="s">
        <v>15</v>
      </c>
      <c r="CX7" s="115"/>
      <c r="CY7" s="109" t="s">
        <v>64</v>
      </c>
      <c r="CZ7" s="114" t="s">
        <v>15</v>
      </c>
      <c r="DA7" s="115"/>
      <c r="DB7" s="109" t="s">
        <v>64</v>
      </c>
      <c r="DC7" s="114" t="s">
        <v>15</v>
      </c>
      <c r="DD7" s="115"/>
      <c r="DE7" s="109" t="s">
        <v>64</v>
      </c>
      <c r="DF7" s="114" t="s">
        <v>15</v>
      </c>
      <c r="DG7" s="115"/>
      <c r="DH7" s="109" t="s">
        <v>64</v>
      </c>
      <c r="DI7" s="114" t="s">
        <v>15</v>
      </c>
      <c r="DJ7" s="115"/>
      <c r="DK7" s="117" t="s">
        <v>65</v>
      </c>
      <c r="DL7" s="109" t="s">
        <v>64</v>
      </c>
      <c r="DM7" s="114" t="s">
        <v>15</v>
      </c>
      <c r="DN7" s="115"/>
      <c r="DO7" s="109" t="s">
        <v>64</v>
      </c>
      <c r="DP7" s="114" t="s">
        <v>15</v>
      </c>
      <c r="DQ7" s="115"/>
      <c r="DR7" s="109" t="s">
        <v>64</v>
      </c>
      <c r="DS7" s="114" t="s">
        <v>15</v>
      </c>
      <c r="DT7" s="115"/>
      <c r="DU7" s="109" t="s">
        <v>64</v>
      </c>
      <c r="DV7" s="114" t="s">
        <v>15</v>
      </c>
      <c r="DW7" s="115"/>
      <c r="DX7" s="109" t="s">
        <v>64</v>
      </c>
      <c r="DY7" s="114" t="s">
        <v>15</v>
      </c>
      <c r="DZ7" s="115"/>
      <c r="EA7" s="109" t="s">
        <v>64</v>
      </c>
      <c r="EB7" s="114" t="s">
        <v>15</v>
      </c>
      <c r="EC7" s="115"/>
      <c r="ED7" s="109" t="s">
        <v>64</v>
      </c>
      <c r="EE7" s="114" t="s">
        <v>15</v>
      </c>
      <c r="EF7" s="115"/>
      <c r="EG7" s="28" t="s">
        <v>65</v>
      </c>
      <c r="EH7" s="109" t="s">
        <v>64</v>
      </c>
      <c r="EI7" s="114" t="s">
        <v>15</v>
      </c>
      <c r="EJ7" s="115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</row>
    <row r="8" spans="1:256" s="2" customFormat="1" ht="55.2" customHeight="1">
      <c r="A8" s="120"/>
      <c r="B8" s="121"/>
      <c r="C8" s="122"/>
      <c r="D8" s="123"/>
      <c r="E8" s="124"/>
      <c r="F8" s="125" t="s">
        <v>66</v>
      </c>
      <c r="G8" s="126" t="s">
        <v>67</v>
      </c>
      <c r="H8" s="126" t="s">
        <v>16</v>
      </c>
      <c r="I8" s="126" t="s">
        <v>17</v>
      </c>
      <c r="J8" s="124"/>
      <c r="K8" s="125" t="s">
        <v>66</v>
      </c>
      <c r="L8" s="126" t="str">
        <f>G8</f>
        <v xml:space="preserve">   փաստ,               5 ամիս        </v>
      </c>
      <c r="M8" s="126" t="s">
        <v>16</v>
      </c>
      <c r="N8" s="126" t="s">
        <v>17</v>
      </c>
      <c r="O8" s="124"/>
      <c r="P8" s="125" t="s">
        <v>66</v>
      </c>
      <c r="Q8" s="126" t="str">
        <f>G8</f>
        <v xml:space="preserve">   փաստ,               5 ամիս        </v>
      </c>
      <c r="R8" s="126" t="s">
        <v>16</v>
      </c>
      <c r="S8" s="126" t="s">
        <v>17</v>
      </c>
      <c r="T8" s="124"/>
      <c r="U8" s="125" t="s">
        <v>66</v>
      </c>
      <c r="V8" s="126" t="str">
        <f>G8</f>
        <v xml:space="preserve">   փաստ,               5 ամիս        </v>
      </c>
      <c r="W8" s="126" t="s">
        <v>16</v>
      </c>
      <c r="X8" s="126" t="s">
        <v>17</v>
      </c>
      <c r="Y8" s="124"/>
      <c r="Z8" s="125" t="s">
        <v>66</v>
      </c>
      <c r="AA8" s="126" t="str">
        <f>G8</f>
        <v xml:space="preserve">   փաստ,               5 ամիս        </v>
      </c>
      <c r="AB8" s="126" t="s">
        <v>16</v>
      </c>
      <c r="AC8" s="126" t="s">
        <v>17</v>
      </c>
      <c r="AD8" s="124"/>
      <c r="AE8" s="125" t="s">
        <v>66</v>
      </c>
      <c r="AF8" s="126" t="str">
        <f>G8</f>
        <v xml:space="preserve">   փաստ,               5 ամիս        </v>
      </c>
      <c r="AG8" s="126" t="s">
        <v>16</v>
      </c>
      <c r="AH8" s="126" t="s">
        <v>17</v>
      </c>
      <c r="AI8" s="124"/>
      <c r="AJ8" s="125" t="s">
        <v>66</v>
      </c>
      <c r="AK8" s="126" t="str">
        <f>G8</f>
        <v xml:space="preserve">   փաստ,               5 ամիս        </v>
      </c>
      <c r="AL8" s="126" t="s">
        <v>16</v>
      </c>
      <c r="AM8" s="126" t="s">
        <v>17</v>
      </c>
      <c r="AN8" s="124"/>
      <c r="AO8" s="125" t="s">
        <v>66</v>
      </c>
      <c r="AP8" s="126" t="str">
        <f>G8</f>
        <v xml:space="preserve">   փաստ,               5 ամիս        </v>
      </c>
      <c r="AQ8" s="126" t="s">
        <v>16</v>
      </c>
      <c r="AR8" s="126" t="s">
        <v>17</v>
      </c>
      <c r="AS8" s="124"/>
      <c r="AT8" s="125" t="s">
        <v>66</v>
      </c>
      <c r="AU8" s="126" t="str">
        <f>G8</f>
        <v xml:space="preserve">   փաստ,               5 ամիս        </v>
      </c>
      <c r="AV8" s="126" t="s">
        <v>16</v>
      </c>
      <c r="AW8" s="126" t="s">
        <v>17</v>
      </c>
      <c r="AX8" s="124"/>
      <c r="AY8" s="125" t="s">
        <v>66</v>
      </c>
      <c r="AZ8" s="126" t="str">
        <f>G8</f>
        <v xml:space="preserve">   փաստ,               5 ամիս        </v>
      </c>
      <c r="BA8" s="124"/>
      <c r="BB8" s="125" t="s">
        <v>66</v>
      </c>
      <c r="BC8" s="126" t="str">
        <f>G8</f>
        <v xml:space="preserve">   փաստ,               5 ամիս        </v>
      </c>
      <c r="BD8" s="124"/>
      <c r="BE8" s="125" t="s">
        <v>66</v>
      </c>
      <c r="BF8" s="126" t="str">
        <f>G8</f>
        <v xml:space="preserve">   փաստ,               5 ամիս        </v>
      </c>
      <c r="BG8" s="124"/>
      <c r="BH8" s="125" t="s">
        <v>66</v>
      </c>
      <c r="BI8" s="126" t="str">
        <f>G8</f>
        <v xml:space="preserve">   փաստ,               5 ամիս        </v>
      </c>
      <c r="BJ8" s="124"/>
      <c r="BK8" s="125" t="s">
        <v>66</v>
      </c>
      <c r="BL8" s="126" t="str">
        <f>G8</f>
        <v xml:space="preserve">   փաստ,               5 ամիս        </v>
      </c>
      <c r="BM8" s="124"/>
      <c r="BN8" s="125" t="s">
        <v>66</v>
      </c>
      <c r="BO8" s="126" t="str">
        <f>G8</f>
        <v xml:space="preserve">   փաստ,               5 ամիս        </v>
      </c>
      <c r="BP8" s="124"/>
      <c r="BQ8" s="125" t="s">
        <v>66</v>
      </c>
      <c r="BR8" s="126" t="str">
        <f>G8</f>
        <v xml:space="preserve">   փաստ,               5 ամիս        </v>
      </c>
      <c r="BS8" s="124"/>
      <c r="BT8" s="125" t="s">
        <v>66</v>
      </c>
      <c r="BU8" s="126" t="str">
        <f>G8</f>
        <v xml:space="preserve">   փաստ,               5 ամիս        </v>
      </c>
      <c r="BV8" s="126" t="s">
        <v>16</v>
      </c>
      <c r="BW8" s="126" t="s">
        <v>17</v>
      </c>
      <c r="BX8" s="124"/>
      <c r="BY8" s="125" t="s">
        <v>66</v>
      </c>
      <c r="BZ8" s="126" t="str">
        <f>G8</f>
        <v xml:space="preserve">   փաստ,               5 ամիս        </v>
      </c>
      <c r="CA8" s="124"/>
      <c r="CB8" s="125" t="s">
        <v>66</v>
      </c>
      <c r="CC8" s="126" t="str">
        <f>G8</f>
        <v xml:space="preserve">   փաստ,               5 ամիս        </v>
      </c>
      <c r="CD8" s="124"/>
      <c r="CE8" s="125" t="s">
        <v>66</v>
      </c>
      <c r="CF8" s="126" t="str">
        <f>G8</f>
        <v xml:space="preserve">   փաստ,               5 ամիս        </v>
      </c>
      <c r="CG8" s="124"/>
      <c r="CH8" s="125" t="s">
        <v>66</v>
      </c>
      <c r="CI8" s="126" t="str">
        <f>G8</f>
        <v xml:space="preserve">   փաստ,               5 ամիս        </v>
      </c>
      <c r="CJ8" s="124"/>
      <c r="CK8" s="125" t="s">
        <v>66</v>
      </c>
      <c r="CL8" s="126" t="str">
        <f>G8</f>
        <v xml:space="preserve">   փաստ,               5 ամիս        </v>
      </c>
      <c r="CM8" s="124"/>
      <c r="CN8" s="125" t="s">
        <v>66</v>
      </c>
      <c r="CO8" s="126" t="str">
        <f>G8</f>
        <v xml:space="preserve">   փաստ,               5 ամիս        </v>
      </c>
      <c r="CP8" s="124"/>
      <c r="CQ8" s="125" t="s">
        <v>66</v>
      </c>
      <c r="CR8" s="126" t="str">
        <f>G8</f>
        <v xml:space="preserve">   փաստ,               5 ամիս        </v>
      </c>
      <c r="CS8" s="124"/>
      <c r="CT8" s="125" t="s">
        <v>66</v>
      </c>
      <c r="CU8" s="126" t="str">
        <f>G8</f>
        <v xml:space="preserve">   փաստ,               5 ամիս        </v>
      </c>
      <c r="CV8" s="124"/>
      <c r="CW8" s="125" t="s">
        <v>66</v>
      </c>
      <c r="CX8" s="126" t="str">
        <f>G8</f>
        <v xml:space="preserve">   փաստ,               5 ամիս        </v>
      </c>
      <c r="CY8" s="124"/>
      <c r="CZ8" s="125" t="s">
        <v>66</v>
      </c>
      <c r="DA8" s="126" t="str">
        <f>G8</f>
        <v xml:space="preserve">   փաստ,               5 ամիս        </v>
      </c>
      <c r="DB8" s="124"/>
      <c r="DC8" s="125" t="s">
        <v>66</v>
      </c>
      <c r="DD8" s="126" t="str">
        <f>G8</f>
        <v xml:space="preserve">   փաստ,               5 ամիս        </v>
      </c>
      <c r="DE8" s="124"/>
      <c r="DF8" s="125" t="s">
        <v>66</v>
      </c>
      <c r="DG8" s="126" t="str">
        <f>G8</f>
        <v xml:space="preserve">   փաստ,               5 ամիս        </v>
      </c>
      <c r="DH8" s="124"/>
      <c r="DI8" s="125" t="s">
        <v>66</v>
      </c>
      <c r="DJ8" s="126" t="str">
        <f>G8</f>
        <v xml:space="preserve">   փաստ,               5 ամիս        </v>
      </c>
      <c r="DK8" s="117"/>
      <c r="DL8" s="124"/>
      <c r="DM8" s="125" t="s">
        <v>66</v>
      </c>
      <c r="DN8" s="126" t="str">
        <f>G8</f>
        <v xml:space="preserve">   փաստ,               5 ամիս        </v>
      </c>
      <c r="DO8" s="124"/>
      <c r="DP8" s="125" t="s">
        <v>66</v>
      </c>
      <c r="DQ8" s="126" t="str">
        <f>G8</f>
        <v xml:space="preserve">   փաստ,               5 ամիս        </v>
      </c>
      <c r="DR8" s="124"/>
      <c r="DS8" s="125" t="s">
        <v>66</v>
      </c>
      <c r="DT8" s="126" t="str">
        <f>G8</f>
        <v xml:space="preserve">   փաստ,               5 ամիս        </v>
      </c>
      <c r="DU8" s="124"/>
      <c r="DV8" s="125" t="s">
        <v>66</v>
      </c>
      <c r="DW8" s="126" t="str">
        <f>G8</f>
        <v xml:space="preserve">   փաստ,               5 ամիս        </v>
      </c>
      <c r="DX8" s="124"/>
      <c r="DY8" s="125" t="s">
        <v>66</v>
      </c>
      <c r="DZ8" s="126" t="str">
        <f>G8</f>
        <v xml:space="preserve">   փաստ,               5 ամիս        </v>
      </c>
      <c r="EA8" s="124"/>
      <c r="EB8" s="125" t="s">
        <v>66</v>
      </c>
      <c r="EC8" s="126" t="str">
        <f>G8</f>
        <v xml:space="preserve">   փաստ,               5 ամիս        </v>
      </c>
      <c r="ED8" s="124"/>
      <c r="EE8" s="125" t="s">
        <v>66</v>
      </c>
      <c r="EF8" s="126" t="str">
        <f>G8</f>
        <v xml:space="preserve">   փաստ,               5 ամիս        </v>
      </c>
      <c r="EG8" s="28"/>
      <c r="EH8" s="124"/>
      <c r="EI8" s="125" t="s">
        <v>66</v>
      </c>
      <c r="EJ8" s="126" t="str">
        <f>G8</f>
        <v xml:space="preserve">   փաստ,               5 ամիս        </v>
      </c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</row>
    <row r="9" spans="1:256" ht="18">
      <c r="A9" s="129"/>
      <c r="B9" s="130">
        <v>1</v>
      </c>
      <c r="C9" s="131">
        <v>2</v>
      </c>
      <c r="D9" s="129">
        <v>3</v>
      </c>
      <c r="E9" s="131">
        <v>4</v>
      </c>
      <c r="F9" s="129">
        <v>5</v>
      </c>
      <c r="G9" s="131">
        <v>6</v>
      </c>
      <c r="H9" s="129">
        <v>7</v>
      </c>
      <c r="I9" s="131">
        <v>8</v>
      </c>
      <c r="J9" s="129">
        <v>9</v>
      </c>
      <c r="K9" s="131">
        <v>10</v>
      </c>
      <c r="L9" s="129">
        <v>11</v>
      </c>
      <c r="M9" s="131">
        <v>12</v>
      </c>
      <c r="N9" s="129">
        <v>13</v>
      </c>
      <c r="O9" s="131">
        <v>14</v>
      </c>
      <c r="P9" s="129">
        <v>15</v>
      </c>
      <c r="Q9" s="131">
        <v>16</v>
      </c>
      <c r="R9" s="129">
        <v>17</v>
      </c>
      <c r="S9" s="131">
        <v>18</v>
      </c>
      <c r="T9" s="129">
        <v>19</v>
      </c>
      <c r="U9" s="131">
        <v>20</v>
      </c>
      <c r="V9" s="129">
        <v>21</v>
      </c>
      <c r="W9" s="131">
        <v>22</v>
      </c>
      <c r="X9" s="129">
        <v>23</v>
      </c>
      <c r="Y9" s="131">
        <v>24</v>
      </c>
      <c r="Z9" s="129">
        <v>25</v>
      </c>
      <c r="AA9" s="131">
        <v>26</v>
      </c>
      <c r="AB9" s="129">
        <v>27</v>
      </c>
      <c r="AC9" s="131">
        <v>28</v>
      </c>
      <c r="AD9" s="131"/>
      <c r="AE9" s="131"/>
      <c r="AF9" s="131"/>
      <c r="AG9" s="131"/>
      <c r="AH9" s="131"/>
      <c r="AI9" s="129">
        <v>29</v>
      </c>
      <c r="AJ9" s="131">
        <v>30</v>
      </c>
      <c r="AK9" s="129">
        <v>31</v>
      </c>
      <c r="AL9" s="131">
        <v>32</v>
      </c>
      <c r="AM9" s="129">
        <v>33</v>
      </c>
      <c r="AN9" s="131">
        <v>34</v>
      </c>
      <c r="AO9" s="129">
        <v>35</v>
      </c>
      <c r="AP9" s="131">
        <v>36</v>
      </c>
      <c r="AQ9" s="129">
        <v>37</v>
      </c>
      <c r="AR9" s="131">
        <v>38</v>
      </c>
      <c r="AS9" s="129"/>
      <c r="AT9" s="131"/>
      <c r="AU9" s="129"/>
      <c r="AV9" s="131">
        <v>42</v>
      </c>
      <c r="AW9" s="129">
        <v>43</v>
      </c>
      <c r="AX9" s="131">
        <v>44</v>
      </c>
      <c r="AY9" s="129">
        <v>45</v>
      </c>
      <c r="AZ9" s="131">
        <v>46</v>
      </c>
      <c r="BA9" s="129">
        <v>47</v>
      </c>
      <c r="BB9" s="131">
        <v>48</v>
      </c>
      <c r="BC9" s="129">
        <v>49</v>
      </c>
      <c r="BD9" s="131">
        <v>50</v>
      </c>
      <c r="BE9" s="129">
        <v>51</v>
      </c>
      <c r="BF9" s="131">
        <v>52</v>
      </c>
      <c r="BG9" s="129">
        <v>53</v>
      </c>
      <c r="BH9" s="131">
        <v>54</v>
      </c>
      <c r="BI9" s="129">
        <v>55</v>
      </c>
      <c r="BJ9" s="131">
        <v>56</v>
      </c>
      <c r="BK9" s="129">
        <v>57</v>
      </c>
      <c r="BL9" s="131">
        <v>58</v>
      </c>
      <c r="BM9" s="129">
        <v>59</v>
      </c>
      <c r="BN9" s="131">
        <v>60</v>
      </c>
      <c r="BO9" s="129">
        <v>61</v>
      </c>
      <c r="BP9" s="131">
        <v>62</v>
      </c>
      <c r="BQ9" s="129">
        <v>63</v>
      </c>
      <c r="BR9" s="131">
        <v>64</v>
      </c>
      <c r="BS9" s="129">
        <v>65</v>
      </c>
      <c r="BT9" s="131">
        <v>66</v>
      </c>
      <c r="BU9" s="129">
        <v>67</v>
      </c>
      <c r="BV9" s="131">
        <v>68</v>
      </c>
      <c r="BW9" s="129">
        <v>69</v>
      </c>
      <c r="BX9" s="131">
        <v>70</v>
      </c>
      <c r="BY9" s="129">
        <v>71</v>
      </c>
      <c r="BZ9" s="131">
        <v>72</v>
      </c>
      <c r="CA9" s="129">
        <v>73</v>
      </c>
      <c r="CB9" s="131">
        <v>74</v>
      </c>
      <c r="CC9" s="129">
        <v>75</v>
      </c>
      <c r="CD9" s="131">
        <v>76</v>
      </c>
      <c r="CE9" s="129">
        <v>77</v>
      </c>
      <c r="CF9" s="131">
        <v>78</v>
      </c>
      <c r="CG9" s="129">
        <v>79</v>
      </c>
      <c r="CH9" s="131">
        <v>80</v>
      </c>
      <c r="CI9" s="129">
        <v>81</v>
      </c>
      <c r="CJ9" s="131">
        <v>82</v>
      </c>
      <c r="CK9" s="129">
        <v>83</v>
      </c>
      <c r="CL9" s="131">
        <v>84</v>
      </c>
      <c r="CM9" s="129">
        <v>85</v>
      </c>
      <c r="CN9" s="131">
        <v>86</v>
      </c>
      <c r="CO9" s="129">
        <v>87</v>
      </c>
      <c r="CP9" s="131">
        <v>88</v>
      </c>
      <c r="CQ9" s="129">
        <v>89</v>
      </c>
      <c r="CR9" s="131">
        <v>90</v>
      </c>
      <c r="CS9" s="129">
        <v>91</v>
      </c>
      <c r="CT9" s="131">
        <v>92</v>
      </c>
      <c r="CU9" s="132">
        <v>93</v>
      </c>
      <c r="CV9" s="131">
        <v>94</v>
      </c>
      <c r="CW9" s="129">
        <v>95</v>
      </c>
      <c r="CX9" s="131">
        <v>96</v>
      </c>
      <c r="CY9" s="129">
        <v>97</v>
      </c>
      <c r="CZ9" s="131">
        <v>98</v>
      </c>
      <c r="DA9" s="129">
        <v>99</v>
      </c>
      <c r="DB9" s="131">
        <v>100</v>
      </c>
      <c r="DC9" s="129">
        <v>101</v>
      </c>
      <c r="DD9" s="131">
        <v>102</v>
      </c>
      <c r="DE9" s="129">
        <v>103</v>
      </c>
      <c r="DF9" s="131">
        <v>104</v>
      </c>
      <c r="DG9" s="129">
        <v>105</v>
      </c>
      <c r="DH9" s="131">
        <v>106</v>
      </c>
      <c r="DI9" s="129">
        <v>107</v>
      </c>
      <c r="DJ9" s="131">
        <v>108</v>
      </c>
      <c r="DK9" s="129">
        <v>109</v>
      </c>
      <c r="DL9" s="131">
        <v>110</v>
      </c>
      <c r="DM9" s="129">
        <v>111</v>
      </c>
      <c r="DN9" s="131">
        <v>112</v>
      </c>
      <c r="DO9" s="129">
        <v>113</v>
      </c>
      <c r="DP9" s="131">
        <v>114</v>
      </c>
      <c r="DQ9" s="129">
        <v>115</v>
      </c>
      <c r="DR9" s="131">
        <v>116</v>
      </c>
      <c r="DS9" s="129">
        <v>117</v>
      </c>
      <c r="DT9" s="131">
        <v>118</v>
      </c>
      <c r="DU9" s="129">
        <v>119</v>
      </c>
      <c r="DV9" s="131">
        <v>120</v>
      </c>
      <c r="DW9" s="129">
        <v>121</v>
      </c>
      <c r="DX9" s="131">
        <v>122</v>
      </c>
      <c r="DY9" s="129">
        <v>123</v>
      </c>
      <c r="DZ9" s="131">
        <v>124</v>
      </c>
      <c r="EA9" s="129">
        <v>125</v>
      </c>
      <c r="EB9" s="131">
        <v>126</v>
      </c>
      <c r="EC9" s="129">
        <v>127</v>
      </c>
      <c r="ED9" s="131">
        <v>128</v>
      </c>
      <c r="EE9" s="129">
        <v>129</v>
      </c>
      <c r="EF9" s="131">
        <v>130</v>
      </c>
      <c r="EG9" s="129">
        <v>131</v>
      </c>
      <c r="EH9" s="131">
        <v>132</v>
      </c>
      <c r="EI9" s="129">
        <v>133</v>
      </c>
      <c r="EJ9" s="131">
        <v>134</v>
      </c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</row>
    <row r="10" spans="1:256" ht="18">
      <c r="A10" s="135">
        <v>1</v>
      </c>
      <c r="B10" s="187" t="s">
        <v>18</v>
      </c>
      <c r="C10" s="136">
        <v>1512208.5</v>
      </c>
      <c r="D10" s="137">
        <v>22485</v>
      </c>
      <c r="E10" s="138">
        <f t="shared" ref="E10:G16" si="0">DL10+EH10-ED10</f>
        <v>6774606.8000000007</v>
      </c>
      <c r="F10" s="138">
        <f t="shared" si="0"/>
        <v>2853837.3</v>
      </c>
      <c r="G10" s="139">
        <f t="shared" si="0"/>
        <v>2437727.7999999998</v>
      </c>
      <c r="H10" s="139">
        <f>G10/F10*100</f>
        <v>85.419298430222355</v>
      </c>
      <c r="I10" s="139">
        <f>G10/E10*100</f>
        <v>35.983310500027834</v>
      </c>
      <c r="J10" s="139">
        <f t="shared" ref="J10:L16" si="1">T10+Y10+AI10+AN10+AS10+AX10+BP10+BX10+CA10+CD10+CG10+CJ10+CP10+CS10+CY10+DB10+DH10+AD10</f>
        <v>1874181.9</v>
      </c>
      <c r="K10" s="139">
        <f t="shared" si="1"/>
        <v>804002.3</v>
      </c>
      <c r="L10" s="139">
        <f t="shared" si="1"/>
        <v>688014.5</v>
      </c>
      <c r="M10" s="139">
        <f>L10/K10*100</f>
        <v>85.573697985689833</v>
      </c>
      <c r="N10" s="139">
        <f>L10/J10*100</f>
        <v>36.710124027982559</v>
      </c>
      <c r="O10" s="139">
        <f t="shared" ref="O10:Q16" si="2">T10+Y10+AD10</f>
        <v>367000</v>
      </c>
      <c r="P10" s="139">
        <f t="shared" si="2"/>
        <v>143500</v>
      </c>
      <c r="Q10" s="139">
        <f t="shared" si="2"/>
        <v>114861.4</v>
      </c>
      <c r="R10" s="139">
        <f>Q10/P10*100</f>
        <v>80.042787456445978</v>
      </c>
      <c r="S10" s="136">
        <f>Q10/O10*100</f>
        <v>31.297384196185284</v>
      </c>
      <c r="T10" s="140">
        <v>7000</v>
      </c>
      <c r="U10" s="141">
        <v>3500</v>
      </c>
      <c r="V10" s="139">
        <v>5389.2</v>
      </c>
      <c r="W10" s="139">
        <f>V10/U10*100</f>
        <v>153.97714285714287</v>
      </c>
      <c r="X10" s="136">
        <f>V10/T10*100</f>
        <v>76.988571428571433</v>
      </c>
      <c r="Y10" s="140">
        <v>15000</v>
      </c>
      <c r="Z10" s="141">
        <v>7500</v>
      </c>
      <c r="AA10" s="139">
        <v>13072.2</v>
      </c>
      <c r="AB10" s="139">
        <f>AA10/Z10*100</f>
        <v>174.29599999999999</v>
      </c>
      <c r="AC10" s="136">
        <f>AA10/Y10*100</f>
        <v>87.147999999999996</v>
      </c>
      <c r="AD10" s="140">
        <v>345000</v>
      </c>
      <c r="AE10" s="136">
        <v>132500</v>
      </c>
      <c r="AF10" s="139">
        <v>96400</v>
      </c>
      <c r="AG10" s="139">
        <f>AF10/AE10*100</f>
        <v>72.754716981132077</v>
      </c>
      <c r="AH10" s="136">
        <f>AF10/AD10*100</f>
        <v>27.942028985507246</v>
      </c>
      <c r="AI10" s="140">
        <v>661000</v>
      </c>
      <c r="AJ10" s="141">
        <v>230500</v>
      </c>
      <c r="AK10" s="139">
        <v>210509.4</v>
      </c>
      <c r="AL10" s="139">
        <f>AK10/AJ10*100</f>
        <v>91.327288503253783</v>
      </c>
      <c r="AM10" s="136">
        <f>AK10/AI10*100</f>
        <v>31.847110438729199</v>
      </c>
      <c r="AN10" s="140">
        <v>135984</v>
      </c>
      <c r="AO10" s="141">
        <v>93143.5</v>
      </c>
      <c r="AP10" s="139">
        <v>125263.9</v>
      </c>
      <c r="AQ10" s="139">
        <f>AP10/AO10*100</f>
        <v>134.48485401557809</v>
      </c>
      <c r="AR10" s="136">
        <f>AP10/AN10*100</f>
        <v>92.116646076008934</v>
      </c>
      <c r="AS10" s="142">
        <v>30172.9</v>
      </c>
      <c r="AT10" s="143">
        <v>15172.9</v>
      </c>
      <c r="AU10" s="139">
        <v>14105.8</v>
      </c>
      <c r="AV10" s="139">
        <f>AU10/AT10*100</f>
        <v>92.967066282648673</v>
      </c>
      <c r="AW10" s="136">
        <f>AU10/AS10*100</f>
        <v>46.749898087356527</v>
      </c>
      <c r="AX10" s="141">
        <v>0</v>
      </c>
      <c r="AY10" s="141">
        <v>0</v>
      </c>
      <c r="AZ10" s="136">
        <v>0</v>
      </c>
      <c r="BA10" s="136">
        <v>0</v>
      </c>
      <c r="BB10" s="136">
        <v>0</v>
      </c>
      <c r="BC10" s="136">
        <v>0</v>
      </c>
      <c r="BD10" s="144">
        <v>3649039.9</v>
      </c>
      <c r="BE10" s="136">
        <v>1824520</v>
      </c>
      <c r="BF10" s="136">
        <v>1520433.3</v>
      </c>
      <c r="BG10" s="145">
        <v>0</v>
      </c>
      <c r="BH10" s="145">
        <v>0</v>
      </c>
      <c r="BI10" s="145">
        <v>0</v>
      </c>
      <c r="BJ10" s="146">
        <v>3050.4</v>
      </c>
      <c r="BK10" s="147">
        <v>1433.6</v>
      </c>
      <c r="BL10" s="136">
        <v>5397.9</v>
      </c>
      <c r="BM10" s="136">
        <v>0</v>
      </c>
      <c r="BN10" s="136">
        <v>0</v>
      </c>
      <c r="BO10" s="136">
        <v>0</v>
      </c>
      <c r="BP10" s="136">
        <v>0</v>
      </c>
      <c r="BQ10" s="136">
        <v>0</v>
      </c>
      <c r="BR10" s="136">
        <v>0</v>
      </c>
      <c r="BS10" s="139">
        <f t="shared" ref="BS10:BU16" si="3">BX10+CA10+CD10+CG10</f>
        <v>47350</v>
      </c>
      <c r="BT10" s="139">
        <f t="shared" si="3"/>
        <v>27800</v>
      </c>
      <c r="BU10" s="139">
        <f t="shared" si="3"/>
        <v>24651.3</v>
      </c>
      <c r="BV10" s="139">
        <f>BU10/BT10*100</f>
        <v>88.673741007194238</v>
      </c>
      <c r="BW10" s="136">
        <f>BU10/BS10*100</f>
        <v>52.061879619852157</v>
      </c>
      <c r="BX10" s="140">
        <v>29350</v>
      </c>
      <c r="BY10" s="141">
        <v>15675</v>
      </c>
      <c r="BZ10" s="139">
        <v>16049.9</v>
      </c>
      <c r="CA10" s="136">
        <v>0</v>
      </c>
      <c r="CB10" s="136">
        <v>0</v>
      </c>
      <c r="CC10" s="139">
        <v>648.9</v>
      </c>
      <c r="CD10" s="136">
        <v>0</v>
      </c>
      <c r="CE10" s="136">
        <v>0</v>
      </c>
      <c r="CF10" s="136">
        <v>0</v>
      </c>
      <c r="CG10" s="140">
        <v>18000</v>
      </c>
      <c r="CH10" s="141">
        <v>12125</v>
      </c>
      <c r="CI10" s="136">
        <v>7952.5</v>
      </c>
      <c r="CJ10" s="136">
        <v>0</v>
      </c>
      <c r="CK10" s="136">
        <v>0</v>
      </c>
      <c r="CL10" s="136">
        <v>0</v>
      </c>
      <c r="CM10" s="140">
        <v>1199.4000000000001</v>
      </c>
      <c r="CN10" s="148">
        <v>1199.4000000000001</v>
      </c>
      <c r="CO10" s="136">
        <v>1199.4000000000001</v>
      </c>
      <c r="CP10" s="140">
        <v>0</v>
      </c>
      <c r="CQ10" s="141">
        <v>0</v>
      </c>
      <c r="CR10" s="136">
        <v>0</v>
      </c>
      <c r="CS10" s="140">
        <v>612815</v>
      </c>
      <c r="CT10" s="141">
        <v>283955.90000000002</v>
      </c>
      <c r="CU10" s="136">
        <v>177265.9</v>
      </c>
      <c r="CV10" s="136">
        <v>274385</v>
      </c>
      <c r="CW10" s="136">
        <v>115432.5</v>
      </c>
      <c r="CX10" s="136">
        <v>80451.199999999997</v>
      </c>
      <c r="CY10" s="140">
        <v>15000</v>
      </c>
      <c r="CZ10" s="141">
        <v>7500</v>
      </c>
      <c r="DA10" s="136">
        <v>13103.9</v>
      </c>
      <c r="DB10" s="140">
        <v>1500</v>
      </c>
      <c r="DC10" s="136">
        <v>750</v>
      </c>
      <c r="DD10" s="136">
        <v>224.5</v>
      </c>
      <c r="DE10" s="136">
        <v>0</v>
      </c>
      <c r="DF10" s="136">
        <v>0</v>
      </c>
      <c r="DG10" s="136">
        <v>0</v>
      </c>
      <c r="DH10" s="140">
        <v>3360</v>
      </c>
      <c r="DI10" s="136">
        <v>1680</v>
      </c>
      <c r="DJ10" s="139">
        <v>8028.4</v>
      </c>
      <c r="DK10" s="139"/>
      <c r="DL10" s="139">
        <f t="shared" ref="DL10:DM16" si="4">T10+Y10+AI10+AN10+AS10+AX10+BA10+BD10+BG10+BJ10+BM10+BP10+BX10+CA10+CD10+CG10+CJ10+CM10+CP10+CS10+CY10+DB10+DE10+DH10+AD10</f>
        <v>5527471.6000000006</v>
      </c>
      <c r="DM10" s="139">
        <f t="shared" si="4"/>
        <v>2631155.2999999998</v>
      </c>
      <c r="DN10" s="139">
        <f t="shared" ref="DN10:DN16" si="5">V10+AA10+AK10+AP10+AU10+AZ10+BC10+BF10+BI10+BL10+BO10+BR10+BZ10+CC10+CF10+CI10+CL10+CO10+CR10+CU10+DA10+DD10+DG10+DJ10+DK10+AF10</f>
        <v>2215045.0999999996</v>
      </c>
      <c r="DO10" s="136">
        <v>8800</v>
      </c>
      <c r="DP10" s="136">
        <v>0</v>
      </c>
      <c r="DQ10" s="136">
        <v>0</v>
      </c>
      <c r="DR10" s="140">
        <v>1238335.2</v>
      </c>
      <c r="DS10" s="136">
        <v>222682</v>
      </c>
      <c r="DT10" s="136">
        <v>222682.7</v>
      </c>
      <c r="DU10" s="136">
        <v>0</v>
      </c>
      <c r="DV10" s="136">
        <v>0</v>
      </c>
      <c r="DW10" s="136">
        <v>0</v>
      </c>
      <c r="DX10" s="136">
        <v>0</v>
      </c>
      <c r="DY10" s="136">
        <v>0</v>
      </c>
      <c r="DZ10" s="136">
        <v>0</v>
      </c>
      <c r="EA10" s="136">
        <v>0</v>
      </c>
      <c r="EB10" s="136">
        <v>0</v>
      </c>
      <c r="EC10" s="136">
        <v>0</v>
      </c>
      <c r="ED10" s="140">
        <v>183696</v>
      </c>
      <c r="EE10" s="136">
        <v>183696</v>
      </c>
      <c r="EF10" s="139">
        <v>183696</v>
      </c>
      <c r="EG10" s="139"/>
      <c r="EH10" s="139">
        <f t="shared" ref="EH10:EI16" si="6">DO10+DR10+DU10+DX10+EA10+ED10</f>
        <v>1430831.2</v>
      </c>
      <c r="EI10" s="139">
        <f t="shared" si="6"/>
        <v>406378</v>
      </c>
      <c r="EJ10" s="139">
        <f t="shared" ref="EJ10:EJ16" si="7">DQ10+DT10+DW10+DZ10+EC10+EF10+EG10</f>
        <v>406378.7</v>
      </c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</row>
    <row r="11" spans="1:256" ht="18">
      <c r="A11" s="135">
        <v>2</v>
      </c>
      <c r="B11" s="187" t="s">
        <v>19</v>
      </c>
      <c r="C11" s="136">
        <v>800151.6</v>
      </c>
      <c r="D11" s="137">
        <v>2152</v>
      </c>
      <c r="E11" s="138">
        <f t="shared" si="0"/>
        <v>2122591.7999999998</v>
      </c>
      <c r="F11" s="138">
        <f t="shared" si="0"/>
        <v>838770.10000000009</v>
      </c>
      <c r="G11" s="139">
        <f t="shared" si="0"/>
        <v>727131.2</v>
      </c>
      <c r="H11" s="139">
        <f>G11/F11*100</f>
        <v>86.690166948011125</v>
      </c>
      <c r="I11" s="139">
        <f>G11/E11*100</f>
        <v>34.256761003222572</v>
      </c>
      <c r="J11" s="139">
        <f t="shared" si="1"/>
        <v>509035.5</v>
      </c>
      <c r="K11" s="139">
        <f t="shared" si="1"/>
        <v>152710.6</v>
      </c>
      <c r="L11" s="139">
        <f t="shared" si="1"/>
        <v>156509.79999999999</v>
      </c>
      <c r="M11" s="139">
        <f>L11/K11*100</f>
        <v>102.4878430181009</v>
      </c>
      <c r="N11" s="139">
        <f>L11/J11*100</f>
        <v>30.746342838564299</v>
      </c>
      <c r="O11" s="139">
        <f t="shared" si="2"/>
        <v>182794.19999999998</v>
      </c>
      <c r="P11" s="139">
        <f t="shared" si="2"/>
        <v>54838.6</v>
      </c>
      <c r="Q11" s="139">
        <f t="shared" si="2"/>
        <v>50576.4</v>
      </c>
      <c r="R11" s="139">
        <f>Q11/P11*100</f>
        <v>92.227737396651264</v>
      </c>
      <c r="S11" s="136">
        <f>Q11/O11*100</f>
        <v>27.668492763993608</v>
      </c>
      <c r="T11" s="140">
        <v>1712.9</v>
      </c>
      <c r="U11" s="141">
        <v>514</v>
      </c>
      <c r="V11" s="139">
        <v>454.7</v>
      </c>
      <c r="W11" s="139">
        <f t="shared" ref="W11:W17" si="8">V11/U11*100</f>
        <v>88.463035019455248</v>
      </c>
      <c r="X11" s="136">
        <f>V11/T11*100</f>
        <v>26.545624379706929</v>
      </c>
      <c r="Y11" s="140">
        <v>12809.4</v>
      </c>
      <c r="Z11" s="141">
        <v>3843</v>
      </c>
      <c r="AA11" s="139">
        <v>8131.7</v>
      </c>
      <c r="AB11" s="139">
        <f>AA11/Z11*100</f>
        <v>211.5977101223003</v>
      </c>
      <c r="AC11" s="136">
        <f>AA11/Y11*100</f>
        <v>63.482286445891297</v>
      </c>
      <c r="AD11" s="140">
        <v>168271.9</v>
      </c>
      <c r="AE11" s="136">
        <v>50481.599999999999</v>
      </c>
      <c r="AF11" s="136">
        <v>41990</v>
      </c>
      <c r="AG11" s="139">
        <f>AF11/AE11*100</f>
        <v>83.178821590440876</v>
      </c>
      <c r="AH11" s="136">
        <f>AF11/AD11*100</f>
        <v>24.953661306492648</v>
      </c>
      <c r="AI11" s="140">
        <v>207268.7</v>
      </c>
      <c r="AJ11" s="141">
        <v>62180.6</v>
      </c>
      <c r="AK11" s="139">
        <v>52948.5</v>
      </c>
      <c r="AL11" s="139">
        <f>AK11/AJ11*100</f>
        <v>85.152764688664945</v>
      </c>
      <c r="AM11" s="136">
        <f>AK11/AI11*100</f>
        <v>25.545825298272241</v>
      </c>
      <c r="AN11" s="140">
        <v>10517.1</v>
      </c>
      <c r="AO11" s="141">
        <v>3155</v>
      </c>
      <c r="AP11" s="139">
        <v>5913.4</v>
      </c>
      <c r="AQ11" s="139">
        <f>AP11/AO11*100</f>
        <v>187.42947702060221</v>
      </c>
      <c r="AR11" s="136">
        <f>AP11/AN11*100</f>
        <v>56.226526323796477</v>
      </c>
      <c r="AS11" s="142">
        <v>0</v>
      </c>
      <c r="AT11" s="143">
        <v>0</v>
      </c>
      <c r="AU11" s="139">
        <v>0</v>
      </c>
      <c r="AV11" s="139" t="e">
        <f>AU11/AT11*100</f>
        <v>#DIV/0!</v>
      </c>
      <c r="AW11" s="136" t="e">
        <f>AU11/AS11*100</f>
        <v>#DIV/0!</v>
      </c>
      <c r="AX11" s="141">
        <v>0</v>
      </c>
      <c r="AY11" s="141">
        <v>0</v>
      </c>
      <c r="AZ11" s="136">
        <v>0</v>
      </c>
      <c r="BA11" s="136">
        <v>0</v>
      </c>
      <c r="BB11" s="136">
        <v>0</v>
      </c>
      <c r="BC11" s="136">
        <v>0</v>
      </c>
      <c r="BD11" s="144">
        <v>1128119</v>
      </c>
      <c r="BE11" s="136">
        <v>564059.5</v>
      </c>
      <c r="BF11" s="136">
        <v>470049.6</v>
      </c>
      <c r="BG11" s="145">
        <v>0</v>
      </c>
      <c r="BH11" s="145">
        <v>0</v>
      </c>
      <c r="BI11" s="145">
        <v>1464.8</v>
      </c>
      <c r="BJ11" s="146">
        <v>0</v>
      </c>
      <c r="BK11" s="147">
        <v>0</v>
      </c>
      <c r="BL11" s="136">
        <v>0</v>
      </c>
      <c r="BM11" s="136">
        <v>0</v>
      </c>
      <c r="BN11" s="136">
        <v>0</v>
      </c>
      <c r="BO11" s="136">
        <v>0</v>
      </c>
      <c r="BP11" s="136">
        <v>0</v>
      </c>
      <c r="BQ11" s="136">
        <v>0</v>
      </c>
      <c r="BR11" s="136">
        <v>0</v>
      </c>
      <c r="BS11" s="139">
        <f t="shared" si="3"/>
        <v>14607.5</v>
      </c>
      <c r="BT11" s="139">
        <f t="shared" si="3"/>
        <v>4382</v>
      </c>
      <c r="BU11" s="139">
        <f t="shared" si="3"/>
        <v>3174.7</v>
      </c>
      <c r="BV11" s="139">
        <f>BU11/BT11*100</f>
        <v>72.448653582838887</v>
      </c>
      <c r="BW11" s="136">
        <f>BU11/BS11*100</f>
        <v>21.733356152661305</v>
      </c>
      <c r="BX11" s="140">
        <v>11067.5</v>
      </c>
      <c r="BY11" s="141">
        <v>3320</v>
      </c>
      <c r="BZ11" s="139">
        <v>1597</v>
      </c>
      <c r="CA11" s="136">
        <v>0</v>
      </c>
      <c r="CB11" s="136">
        <v>0</v>
      </c>
      <c r="CC11" s="139">
        <v>127.7</v>
      </c>
      <c r="CD11" s="136">
        <v>0</v>
      </c>
      <c r="CE11" s="136">
        <v>0</v>
      </c>
      <c r="CF11" s="136">
        <v>0</v>
      </c>
      <c r="CG11" s="140">
        <v>3540</v>
      </c>
      <c r="CH11" s="141">
        <v>1062</v>
      </c>
      <c r="CI11" s="136">
        <v>1450</v>
      </c>
      <c r="CJ11" s="136">
        <v>0</v>
      </c>
      <c r="CK11" s="136">
        <v>0</v>
      </c>
      <c r="CL11" s="136">
        <v>0</v>
      </c>
      <c r="CM11" s="140">
        <v>0</v>
      </c>
      <c r="CN11" s="136">
        <v>0</v>
      </c>
      <c r="CO11" s="136">
        <v>0</v>
      </c>
      <c r="CP11" s="140">
        <v>0</v>
      </c>
      <c r="CQ11" s="141">
        <v>0</v>
      </c>
      <c r="CR11" s="136">
        <v>0</v>
      </c>
      <c r="CS11" s="140">
        <v>89700</v>
      </c>
      <c r="CT11" s="151">
        <v>26910</v>
      </c>
      <c r="CU11" s="152">
        <v>36378.699999999997</v>
      </c>
      <c r="CV11" s="153">
        <v>32000</v>
      </c>
      <c r="CW11" s="153">
        <v>9600</v>
      </c>
      <c r="CX11" s="153">
        <v>8800.1</v>
      </c>
      <c r="CY11" s="140">
        <v>0</v>
      </c>
      <c r="CZ11" s="141">
        <v>0</v>
      </c>
      <c r="DA11" s="136">
        <v>160.5</v>
      </c>
      <c r="DB11" s="140">
        <v>0</v>
      </c>
      <c r="DC11" s="136">
        <v>0</v>
      </c>
      <c r="DD11" s="154">
        <v>1009.6</v>
      </c>
      <c r="DE11" s="136">
        <v>0</v>
      </c>
      <c r="DF11" s="136">
        <v>0</v>
      </c>
      <c r="DG11" s="136">
        <v>0</v>
      </c>
      <c r="DH11" s="140">
        <v>4148</v>
      </c>
      <c r="DI11" s="136">
        <v>1244.4000000000001</v>
      </c>
      <c r="DJ11" s="139">
        <v>6348</v>
      </c>
      <c r="DK11" s="139"/>
      <c r="DL11" s="139">
        <f t="shared" si="4"/>
        <v>1637154.5</v>
      </c>
      <c r="DM11" s="139">
        <f t="shared" si="4"/>
        <v>716770.1</v>
      </c>
      <c r="DN11" s="139">
        <f t="shared" si="5"/>
        <v>628024.19999999995</v>
      </c>
      <c r="DO11" s="136">
        <v>0</v>
      </c>
      <c r="DP11" s="136">
        <v>0</v>
      </c>
      <c r="DQ11" s="136">
        <v>0</v>
      </c>
      <c r="DR11" s="140">
        <v>485437.3</v>
      </c>
      <c r="DS11" s="136">
        <v>122000</v>
      </c>
      <c r="DT11" s="136">
        <v>99107</v>
      </c>
      <c r="DU11" s="136">
        <v>0</v>
      </c>
      <c r="DV11" s="136">
        <v>0</v>
      </c>
      <c r="DW11" s="136">
        <v>0</v>
      </c>
      <c r="DX11" s="136">
        <v>0</v>
      </c>
      <c r="DY11" s="136">
        <v>0</v>
      </c>
      <c r="DZ11" s="136">
        <v>0</v>
      </c>
      <c r="EA11" s="136">
        <v>0</v>
      </c>
      <c r="EB11" s="136">
        <v>0</v>
      </c>
      <c r="EC11" s="136">
        <v>0</v>
      </c>
      <c r="ED11" s="136">
        <v>233117.5</v>
      </c>
      <c r="EE11" s="136">
        <v>233117.5</v>
      </c>
      <c r="EF11" s="139">
        <v>0</v>
      </c>
      <c r="EG11" s="139"/>
      <c r="EH11" s="139">
        <f t="shared" si="6"/>
        <v>718554.8</v>
      </c>
      <c r="EI11" s="139">
        <f t="shared" si="6"/>
        <v>355117.5</v>
      </c>
      <c r="EJ11" s="139">
        <f t="shared" si="7"/>
        <v>99107</v>
      </c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9"/>
      <c r="FG11" s="149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9"/>
      <c r="FV11" s="149"/>
      <c r="FW11" s="149"/>
      <c r="FX11" s="149"/>
      <c r="FY11" s="149"/>
      <c r="FZ11" s="149"/>
      <c r="GA11" s="149"/>
      <c r="GB11" s="149"/>
      <c r="GC11" s="149"/>
      <c r="GD11" s="149"/>
      <c r="GE11" s="149"/>
      <c r="GF11" s="149"/>
      <c r="GG11" s="149"/>
      <c r="GH11" s="149"/>
      <c r="GI11" s="149"/>
      <c r="GJ11" s="149"/>
      <c r="GK11" s="149"/>
      <c r="GL11" s="149"/>
      <c r="GM11" s="149"/>
      <c r="GN11" s="149"/>
      <c r="GO11" s="149"/>
      <c r="GP11" s="149"/>
      <c r="GQ11" s="149"/>
      <c r="GR11" s="149"/>
      <c r="GS11" s="149"/>
      <c r="GT11" s="149"/>
      <c r="GU11" s="149"/>
      <c r="GV11" s="149"/>
      <c r="GW11" s="149"/>
      <c r="GX11" s="149"/>
      <c r="GY11" s="149"/>
      <c r="GZ11" s="149"/>
      <c r="HA11" s="149"/>
      <c r="HB11" s="149"/>
      <c r="HC11" s="149"/>
      <c r="HD11" s="149"/>
      <c r="HE11" s="149"/>
      <c r="HF11" s="149"/>
      <c r="HG11" s="149"/>
      <c r="HH11" s="149"/>
      <c r="HI11" s="149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</row>
    <row r="12" spans="1:256" ht="18">
      <c r="A12" s="135">
        <v>3</v>
      </c>
      <c r="B12" s="187" t="s">
        <v>20</v>
      </c>
      <c r="C12" s="136">
        <v>1119447.2</v>
      </c>
      <c r="D12" s="137">
        <v>0</v>
      </c>
      <c r="E12" s="138">
        <f t="shared" si="0"/>
        <v>1963128</v>
      </c>
      <c r="F12" s="138">
        <f t="shared" si="0"/>
        <v>981413.65549999999</v>
      </c>
      <c r="G12" s="139">
        <f t="shared" si="0"/>
        <v>685144.39999999991</v>
      </c>
      <c r="H12" s="139">
        <f t="shared" ref="H12:H17" si="9">G12/F12*100</f>
        <v>69.811989690620308</v>
      </c>
      <c r="I12" s="139">
        <f t="shared" ref="I12:I17" si="10">G12/E12*100</f>
        <v>34.90064835303658</v>
      </c>
      <c r="J12" s="139">
        <f t="shared" si="1"/>
        <v>850531.20000000007</v>
      </c>
      <c r="K12" s="139">
        <f t="shared" si="1"/>
        <v>425265.58199999999</v>
      </c>
      <c r="L12" s="139">
        <f t="shared" si="1"/>
        <v>268668.2</v>
      </c>
      <c r="M12" s="139">
        <f t="shared" ref="M12:M17" si="11">L12/K12*100</f>
        <v>63.176568095745878</v>
      </c>
      <c r="N12" s="139">
        <f t="shared" ref="N12:N17" si="12">L12/J12*100</f>
        <v>31.588282710851757</v>
      </c>
      <c r="O12" s="139">
        <f t="shared" si="2"/>
        <v>290800</v>
      </c>
      <c r="P12" s="139">
        <f t="shared" si="2"/>
        <v>145400</v>
      </c>
      <c r="Q12" s="139">
        <f t="shared" si="2"/>
        <v>68889</v>
      </c>
      <c r="R12" s="139">
        <f t="shared" ref="R12:R17" si="13">Q12/P12*100</f>
        <v>47.378954607977988</v>
      </c>
      <c r="S12" s="136">
        <f t="shared" ref="S12:S17" si="14">Q12/O12*100</f>
        <v>23.689477303988994</v>
      </c>
      <c r="T12" s="140">
        <v>12800</v>
      </c>
      <c r="U12" s="141">
        <v>6400</v>
      </c>
      <c r="V12" s="139">
        <v>1644.9</v>
      </c>
      <c r="W12" s="139">
        <f t="shared" si="8"/>
        <v>25.701562500000001</v>
      </c>
      <c r="X12" s="136">
        <f t="shared" ref="X12:X17" si="15">V12/T12*100</f>
        <v>12.850781250000001</v>
      </c>
      <c r="Y12" s="140">
        <v>16000</v>
      </c>
      <c r="Z12" s="137">
        <v>8000</v>
      </c>
      <c r="AA12" s="155">
        <v>3754.9</v>
      </c>
      <c r="AB12" s="139">
        <f t="shared" ref="AB12:AB17" si="16">AA12/Z12*100</f>
        <v>46.936250000000001</v>
      </c>
      <c r="AC12" s="136">
        <f t="shared" ref="AC12:AC17" si="17">AA12/Y12*100</f>
        <v>23.468125000000001</v>
      </c>
      <c r="AD12" s="140">
        <v>262000</v>
      </c>
      <c r="AE12" s="136">
        <v>131000</v>
      </c>
      <c r="AF12" s="156">
        <v>63489.2</v>
      </c>
      <c r="AG12" s="139">
        <f t="shared" ref="AG12:AG17" si="18">AF12/AE12*100</f>
        <v>48.465038167938928</v>
      </c>
      <c r="AH12" s="136">
        <f t="shared" ref="AH12:AH17" si="19">AF12/AD12*100</f>
        <v>24.232519083969464</v>
      </c>
      <c r="AI12" s="140">
        <v>329000</v>
      </c>
      <c r="AJ12" s="141">
        <v>164500</v>
      </c>
      <c r="AK12" s="155">
        <v>68355.8</v>
      </c>
      <c r="AL12" s="139">
        <f t="shared" ref="AL12:AL17" si="20">AK12/AJ12*100</f>
        <v>41.553677811550152</v>
      </c>
      <c r="AM12" s="136">
        <f t="shared" ref="AM12:AM17" si="21">AK12/AI12*100</f>
        <v>20.776838905775076</v>
      </c>
      <c r="AN12" s="140">
        <v>59732.5</v>
      </c>
      <c r="AO12" s="141">
        <v>29866.272000000001</v>
      </c>
      <c r="AP12" s="155">
        <v>82182.600000000006</v>
      </c>
      <c r="AQ12" s="139">
        <f t="shared" ref="AQ12:AQ17" si="22">AP12/AO12*100</f>
        <v>275.16859151353071</v>
      </c>
      <c r="AR12" s="136">
        <f t="shared" ref="AR12:AR17" si="23">AP12/AN12*100</f>
        <v>137.58439710375424</v>
      </c>
      <c r="AS12" s="142">
        <v>0</v>
      </c>
      <c r="AT12" s="143">
        <v>0</v>
      </c>
      <c r="AU12" s="139">
        <v>0</v>
      </c>
      <c r="AV12" s="139" t="e">
        <f t="shared" ref="AV12:AV17" si="24">AU12/AT12*100</f>
        <v>#DIV/0!</v>
      </c>
      <c r="AW12" s="136" t="e">
        <f t="shared" ref="AW12:AW17" si="25">AU12/AS12*100</f>
        <v>#DIV/0!</v>
      </c>
      <c r="AX12" s="141">
        <v>0</v>
      </c>
      <c r="AY12" s="141">
        <v>0</v>
      </c>
      <c r="AZ12" s="136">
        <v>0</v>
      </c>
      <c r="BA12" s="136">
        <v>0</v>
      </c>
      <c r="BB12" s="136">
        <v>0</v>
      </c>
      <c r="BC12" s="136">
        <v>0</v>
      </c>
      <c r="BD12" s="144">
        <v>980457.5</v>
      </c>
      <c r="BE12" s="136">
        <v>490228.75</v>
      </c>
      <c r="BF12" s="157">
        <v>408523.9</v>
      </c>
      <c r="BG12" s="145">
        <v>0</v>
      </c>
      <c r="BH12" s="145">
        <v>0</v>
      </c>
      <c r="BI12" s="145">
        <v>0</v>
      </c>
      <c r="BJ12" s="146">
        <v>5011.3</v>
      </c>
      <c r="BK12" s="147">
        <v>2355.3000000000002</v>
      </c>
      <c r="BL12" s="136">
        <v>2723.1</v>
      </c>
      <c r="BM12" s="136">
        <v>0</v>
      </c>
      <c r="BN12" s="136">
        <v>0</v>
      </c>
      <c r="BO12" s="136">
        <v>0</v>
      </c>
      <c r="BP12" s="136">
        <v>0</v>
      </c>
      <c r="BQ12" s="136">
        <v>0</v>
      </c>
      <c r="BR12" s="136">
        <v>0</v>
      </c>
      <c r="BS12" s="139">
        <f t="shared" si="3"/>
        <v>21657.4</v>
      </c>
      <c r="BT12" s="139">
        <f t="shared" si="3"/>
        <v>10828.71</v>
      </c>
      <c r="BU12" s="139">
        <f t="shared" si="3"/>
        <v>3841</v>
      </c>
      <c r="BV12" s="139">
        <f t="shared" ref="BV12:BV17" si="26">BU12/BT12*100</f>
        <v>35.470522342919892</v>
      </c>
      <c r="BW12" s="136">
        <f t="shared" ref="BW12:BW17" si="27">BU12/BS12*100</f>
        <v>17.735277549475004</v>
      </c>
      <c r="BX12" s="140">
        <v>20917.400000000001</v>
      </c>
      <c r="BY12" s="141">
        <v>10458.709999999999</v>
      </c>
      <c r="BZ12" s="139">
        <v>2810.1</v>
      </c>
      <c r="CA12" s="136">
        <v>0</v>
      </c>
      <c r="CB12" s="136">
        <v>0</v>
      </c>
      <c r="CC12" s="139">
        <v>18.100000000000001</v>
      </c>
      <c r="CD12" s="136">
        <v>0</v>
      </c>
      <c r="CE12" s="136">
        <v>0</v>
      </c>
      <c r="CF12" s="136">
        <v>1</v>
      </c>
      <c r="CG12" s="140">
        <v>740</v>
      </c>
      <c r="CH12" s="141">
        <v>370</v>
      </c>
      <c r="CI12" s="136">
        <v>1011.8</v>
      </c>
      <c r="CJ12" s="136">
        <v>0</v>
      </c>
      <c r="CK12" s="136">
        <v>0</v>
      </c>
      <c r="CL12" s="136">
        <v>0</v>
      </c>
      <c r="CM12" s="140">
        <v>0</v>
      </c>
      <c r="CN12" s="136">
        <v>0</v>
      </c>
      <c r="CO12" s="136">
        <v>0</v>
      </c>
      <c r="CP12" s="140">
        <v>0</v>
      </c>
      <c r="CQ12" s="141">
        <v>0</v>
      </c>
      <c r="CR12" s="136">
        <v>0</v>
      </c>
      <c r="CS12" s="140">
        <v>86050</v>
      </c>
      <c r="CT12" s="158">
        <v>43025</v>
      </c>
      <c r="CU12" s="159">
        <v>28805.5</v>
      </c>
      <c r="CV12" s="136">
        <v>68400</v>
      </c>
      <c r="CW12" s="136">
        <v>34200</v>
      </c>
      <c r="CX12" s="136">
        <v>14136.5</v>
      </c>
      <c r="CY12" s="140">
        <v>48342.3</v>
      </c>
      <c r="CZ12" s="141">
        <v>24171.15</v>
      </c>
      <c r="DA12" s="136">
        <v>13472.2</v>
      </c>
      <c r="DB12" s="140">
        <v>1100</v>
      </c>
      <c r="DC12" s="136">
        <v>550</v>
      </c>
      <c r="DD12" s="136">
        <v>1250</v>
      </c>
      <c r="DE12" s="136">
        <v>0</v>
      </c>
      <c r="DF12" s="136">
        <v>0</v>
      </c>
      <c r="DG12" s="136">
        <v>0</v>
      </c>
      <c r="DH12" s="140">
        <v>13849</v>
      </c>
      <c r="DI12" s="154">
        <v>6924.45</v>
      </c>
      <c r="DJ12" s="160">
        <v>1872.1</v>
      </c>
      <c r="DK12" s="139"/>
      <c r="DL12" s="139">
        <f t="shared" si="4"/>
        <v>1836000</v>
      </c>
      <c r="DM12" s="139">
        <f t="shared" si="4"/>
        <v>917849.63199999998</v>
      </c>
      <c r="DN12" s="139">
        <f t="shared" si="5"/>
        <v>679915.2</v>
      </c>
      <c r="DO12" s="136">
        <v>0</v>
      </c>
      <c r="DP12" s="136">
        <v>0</v>
      </c>
      <c r="DQ12" s="136">
        <v>0</v>
      </c>
      <c r="DR12" s="140">
        <v>125128</v>
      </c>
      <c r="DS12" s="136">
        <v>62564.023500000003</v>
      </c>
      <c r="DT12" s="136">
        <v>5000</v>
      </c>
      <c r="DU12" s="136">
        <v>0</v>
      </c>
      <c r="DV12" s="136">
        <v>0</v>
      </c>
      <c r="DW12" s="136">
        <v>0</v>
      </c>
      <c r="DX12" s="136">
        <v>2000</v>
      </c>
      <c r="DY12" s="136">
        <v>1000</v>
      </c>
      <c r="DZ12" s="136">
        <v>229.2</v>
      </c>
      <c r="EA12" s="136">
        <v>0</v>
      </c>
      <c r="EB12" s="136">
        <v>0</v>
      </c>
      <c r="EC12" s="136">
        <v>0</v>
      </c>
      <c r="ED12" s="140">
        <v>0</v>
      </c>
      <c r="EE12" s="136">
        <v>0</v>
      </c>
      <c r="EF12" s="139">
        <v>0</v>
      </c>
      <c r="EG12" s="139"/>
      <c r="EH12" s="139">
        <f t="shared" si="6"/>
        <v>127128</v>
      </c>
      <c r="EI12" s="139">
        <f t="shared" si="6"/>
        <v>63564.023500000003</v>
      </c>
      <c r="EJ12" s="139">
        <f t="shared" si="7"/>
        <v>5229.2</v>
      </c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</row>
    <row r="13" spans="1:256" ht="18">
      <c r="A13" s="135">
        <v>4</v>
      </c>
      <c r="B13" s="187" t="s">
        <v>21</v>
      </c>
      <c r="C13" s="136">
        <v>38913.699999999997</v>
      </c>
      <c r="D13" s="137">
        <v>0</v>
      </c>
      <c r="E13" s="138">
        <f t="shared" si="0"/>
        <v>103980.4</v>
      </c>
      <c r="F13" s="138">
        <f t="shared" si="0"/>
        <v>51990.1</v>
      </c>
      <c r="G13" s="139">
        <f t="shared" si="0"/>
        <v>28146.200000000004</v>
      </c>
      <c r="H13" s="139">
        <f t="shared" si="9"/>
        <v>54.137614661252833</v>
      </c>
      <c r="I13" s="139">
        <f t="shared" si="10"/>
        <v>27.068755265415412</v>
      </c>
      <c r="J13" s="139">
        <f t="shared" si="1"/>
        <v>2791.3</v>
      </c>
      <c r="K13" s="139">
        <f t="shared" si="1"/>
        <v>1395.6</v>
      </c>
      <c r="L13" s="139">
        <f t="shared" si="1"/>
        <v>470.3</v>
      </c>
      <c r="M13" s="139">
        <f t="shared" si="11"/>
        <v>33.698767555173404</v>
      </c>
      <c r="N13" s="139">
        <f t="shared" si="12"/>
        <v>16.84878013828682</v>
      </c>
      <c r="O13" s="139">
        <f t="shared" si="2"/>
        <v>1925.3</v>
      </c>
      <c r="P13" s="139">
        <f t="shared" si="2"/>
        <v>962.6</v>
      </c>
      <c r="Q13" s="139">
        <f t="shared" si="2"/>
        <v>248.9</v>
      </c>
      <c r="R13" s="139">
        <f t="shared" si="13"/>
        <v>25.857053812590902</v>
      </c>
      <c r="S13" s="136">
        <f t="shared" si="14"/>
        <v>12.927855399158572</v>
      </c>
      <c r="T13" s="140">
        <v>0</v>
      </c>
      <c r="U13" s="141">
        <v>0</v>
      </c>
      <c r="V13" s="139">
        <v>0</v>
      </c>
      <c r="W13" s="139" t="e">
        <f t="shared" si="8"/>
        <v>#DIV/0!</v>
      </c>
      <c r="X13" s="136" t="e">
        <f t="shared" si="15"/>
        <v>#DIV/0!</v>
      </c>
      <c r="Y13" s="140">
        <v>100</v>
      </c>
      <c r="Z13" s="137">
        <v>50</v>
      </c>
      <c r="AA13" s="139">
        <v>0</v>
      </c>
      <c r="AB13" s="139">
        <f t="shared" si="16"/>
        <v>0</v>
      </c>
      <c r="AC13" s="136">
        <f t="shared" si="17"/>
        <v>0</v>
      </c>
      <c r="AD13" s="140">
        <v>1825.3</v>
      </c>
      <c r="AE13" s="136">
        <v>912.6</v>
      </c>
      <c r="AF13" s="136">
        <v>248.9</v>
      </c>
      <c r="AG13" s="139">
        <f t="shared" si="18"/>
        <v>27.273723427569578</v>
      </c>
      <c r="AH13" s="136">
        <f t="shared" si="19"/>
        <v>13.636114611296774</v>
      </c>
      <c r="AI13" s="140">
        <v>166</v>
      </c>
      <c r="AJ13" s="161">
        <v>83</v>
      </c>
      <c r="AK13" s="162">
        <v>39</v>
      </c>
      <c r="AL13" s="139">
        <f t="shared" si="20"/>
        <v>46.987951807228917</v>
      </c>
      <c r="AM13" s="136">
        <f t="shared" si="21"/>
        <v>23.493975903614459</v>
      </c>
      <c r="AN13" s="140">
        <v>0</v>
      </c>
      <c r="AO13" s="141">
        <v>0</v>
      </c>
      <c r="AP13" s="139">
        <v>0</v>
      </c>
      <c r="AQ13" s="139" t="e">
        <f t="shared" si="22"/>
        <v>#DIV/0!</v>
      </c>
      <c r="AR13" s="136" t="e">
        <f t="shared" si="23"/>
        <v>#DIV/0!</v>
      </c>
      <c r="AS13" s="142">
        <v>0</v>
      </c>
      <c r="AT13" s="143">
        <v>0</v>
      </c>
      <c r="AU13" s="139">
        <v>0</v>
      </c>
      <c r="AV13" s="139" t="e">
        <f t="shared" si="24"/>
        <v>#DIV/0!</v>
      </c>
      <c r="AW13" s="136" t="e">
        <f t="shared" si="25"/>
        <v>#DIV/0!</v>
      </c>
      <c r="AX13" s="141">
        <v>0</v>
      </c>
      <c r="AY13" s="141">
        <v>0</v>
      </c>
      <c r="AZ13" s="136">
        <v>0</v>
      </c>
      <c r="BA13" s="136">
        <v>0</v>
      </c>
      <c r="BB13" s="136">
        <v>0</v>
      </c>
      <c r="BC13" s="136">
        <v>0</v>
      </c>
      <c r="BD13" s="144">
        <v>50000</v>
      </c>
      <c r="BE13" s="163">
        <v>25000</v>
      </c>
      <c r="BF13" s="163">
        <v>20833.3</v>
      </c>
      <c r="BG13" s="145">
        <v>0</v>
      </c>
      <c r="BH13" s="145">
        <v>0</v>
      </c>
      <c r="BI13" s="145">
        <v>0</v>
      </c>
      <c r="BJ13" s="146">
        <v>0</v>
      </c>
      <c r="BK13" s="147">
        <v>0</v>
      </c>
      <c r="BL13" s="136">
        <v>0</v>
      </c>
      <c r="BM13" s="136">
        <v>0</v>
      </c>
      <c r="BN13" s="136">
        <v>0</v>
      </c>
      <c r="BO13" s="136">
        <v>0</v>
      </c>
      <c r="BP13" s="136">
        <v>0</v>
      </c>
      <c r="BQ13" s="136">
        <v>0</v>
      </c>
      <c r="BR13" s="136">
        <v>0</v>
      </c>
      <c r="BS13" s="139">
        <f t="shared" si="3"/>
        <v>600</v>
      </c>
      <c r="BT13" s="139">
        <f t="shared" si="3"/>
        <v>300</v>
      </c>
      <c r="BU13" s="139">
        <f t="shared" si="3"/>
        <v>141</v>
      </c>
      <c r="BV13" s="139">
        <f t="shared" si="26"/>
        <v>47</v>
      </c>
      <c r="BW13" s="136">
        <f t="shared" si="27"/>
        <v>23.5</v>
      </c>
      <c r="BX13" s="140">
        <v>600</v>
      </c>
      <c r="BY13" s="161">
        <v>300</v>
      </c>
      <c r="BZ13" s="162">
        <v>141</v>
      </c>
      <c r="CA13" s="136">
        <v>0</v>
      </c>
      <c r="CB13" s="136">
        <v>0</v>
      </c>
      <c r="CC13" s="139">
        <v>0</v>
      </c>
      <c r="CD13" s="136">
        <v>0</v>
      </c>
      <c r="CE13" s="136">
        <v>0</v>
      </c>
      <c r="CF13" s="136">
        <v>0</v>
      </c>
      <c r="CG13" s="140"/>
      <c r="CH13" s="141">
        <v>0</v>
      </c>
      <c r="CI13" s="136">
        <v>0</v>
      </c>
      <c r="CJ13" s="136">
        <v>0</v>
      </c>
      <c r="CK13" s="136">
        <v>0</v>
      </c>
      <c r="CL13" s="136">
        <v>0</v>
      </c>
      <c r="CM13" s="140">
        <v>0</v>
      </c>
      <c r="CN13" s="136">
        <v>0</v>
      </c>
      <c r="CO13" s="136">
        <v>0</v>
      </c>
      <c r="CP13" s="140">
        <v>0</v>
      </c>
      <c r="CQ13" s="141">
        <v>0</v>
      </c>
      <c r="CR13" s="136">
        <v>0</v>
      </c>
      <c r="CS13" s="140">
        <v>100</v>
      </c>
      <c r="CT13" s="141">
        <v>50</v>
      </c>
      <c r="CU13" s="136">
        <v>41.4</v>
      </c>
      <c r="CV13" s="141">
        <v>100</v>
      </c>
      <c r="CW13" s="141">
        <v>50</v>
      </c>
      <c r="CX13" s="136">
        <v>41.4</v>
      </c>
      <c r="CY13" s="140">
        <v>0</v>
      </c>
      <c r="CZ13" s="141">
        <v>0</v>
      </c>
      <c r="DA13" s="136">
        <v>0</v>
      </c>
      <c r="DB13" s="140">
        <v>0</v>
      </c>
      <c r="DC13" s="136">
        <v>0</v>
      </c>
      <c r="DD13" s="136">
        <v>0</v>
      </c>
      <c r="DE13" s="136">
        <v>0</v>
      </c>
      <c r="DF13" s="136">
        <v>0</v>
      </c>
      <c r="DG13" s="136">
        <v>0</v>
      </c>
      <c r="DH13" s="140">
        <v>0</v>
      </c>
      <c r="DI13" s="136">
        <v>0</v>
      </c>
      <c r="DJ13" s="139">
        <v>0</v>
      </c>
      <c r="DK13" s="139"/>
      <c r="DL13" s="139">
        <f t="shared" si="4"/>
        <v>52791.3</v>
      </c>
      <c r="DM13" s="139">
        <f t="shared" si="4"/>
        <v>26395.599999999999</v>
      </c>
      <c r="DN13" s="139">
        <f t="shared" si="5"/>
        <v>21303.600000000002</v>
      </c>
      <c r="DO13" s="136">
        <v>0</v>
      </c>
      <c r="DP13" s="136">
        <v>0</v>
      </c>
      <c r="DQ13" s="136">
        <v>0</v>
      </c>
      <c r="DR13" s="140">
        <v>51189.1</v>
      </c>
      <c r="DS13" s="164">
        <v>25594.5</v>
      </c>
      <c r="DT13" s="163">
        <v>6842.6</v>
      </c>
      <c r="DU13" s="136">
        <v>0</v>
      </c>
      <c r="DV13" s="136">
        <v>0</v>
      </c>
      <c r="DW13" s="136">
        <v>0</v>
      </c>
      <c r="DX13" s="136">
        <v>0</v>
      </c>
      <c r="DY13" s="136">
        <v>0</v>
      </c>
      <c r="DZ13" s="136">
        <v>0</v>
      </c>
      <c r="EA13" s="136">
        <v>0</v>
      </c>
      <c r="EB13" s="136">
        <v>0</v>
      </c>
      <c r="EC13" s="136">
        <v>0</v>
      </c>
      <c r="ED13" s="140">
        <v>0</v>
      </c>
      <c r="EE13" s="136">
        <v>0</v>
      </c>
      <c r="EF13" s="139">
        <v>0</v>
      </c>
      <c r="EG13" s="139"/>
      <c r="EH13" s="139">
        <f t="shared" si="6"/>
        <v>51189.1</v>
      </c>
      <c r="EI13" s="139">
        <f t="shared" si="6"/>
        <v>25594.5</v>
      </c>
      <c r="EJ13" s="139">
        <f t="shared" si="7"/>
        <v>6842.6</v>
      </c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  <c r="GY13" s="149"/>
      <c r="GZ13" s="149"/>
      <c r="HA13" s="149"/>
      <c r="HB13" s="149"/>
      <c r="HC13" s="149"/>
      <c r="HD13" s="149"/>
      <c r="HE13" s="149"/>
      <c r="HF13" s="149"/>
      <c r="HG13" s="149"/>
      <c r="HH13" s="149"/>
      <c r="HI13" s="149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  <c r="IV13" s="150"/>
    </row>
    <row r="14" spans="1:256" ht="18">
      <c r="A14" s="135">
        <v>5</v>
      </c>
      <c r="B14" s="187" t="s">
        <v>22</v>
      </c>
      <c r="C14" s="136">
        <v>905023.1</v>
      </c>
      <c r="D14" s="137">
        <v>4500</v>
      </c>
      <c r="E14" s="138">
        <f t="shared" si="0"/>
        <v>3664328.5000000005</v>
      </c>
      <c r="F14" s="138">
        <f t="shared" si="0"/>
        <v>1654699.95</v>
      </c>
      <c r="G14" s="139">
        <f t="shared" si="0"/>
        <v>1358804.3030000001</v>
      </c>
      <c r="H14" s="139">
        <f t="shared" si="9"/>
        <v>82.117866928079636</v>
      </c>
      <c r="I14" s="139">
        <f t="shared" si="10"/>
        <v>37.081945655254437</v>
      </c>
      <c r="J14" s="139">
        <f t="shared" si="1"/>
        <v>1404529.6</v>
      </c>
      <c r="K14" s="139">
        <f t="shared" si="1"/>
        <v>545799.9</v>
      </c>
      <c r="L14" s="139">
        <f t="shared" si="1"/>
        <v>414397.78700000007</v>
      </c>
      <c r="M14" s="139">
        <f t="shared" si="11"/>
        <v>75.924855794220576</v>
      </c>
      <c r="N14" s="139">
        <f t="shared" si="12"/>
        <v>29.504382606105278</v>
      </c>
      <c r="O14" s="139">
        <f t="shared" si="2"/>
        <v>362969.2</v>
      </c>
      <c r="P14" s="139">
        <f t="shared" si="2"/>
        <v>125187.7</v>
      </c>
      <c r="Q14" s="139">
        <f t="shared" si="2"/>
        <v>68039.993000000002</v>
      </c>
      <c r="R14" s="139">
        <f t="shared" si="13"/>
        <v>54.350381866589139</v>
      </c>
      <c r="S14" s="136">
        <f t="shared" si="14"/>
        <v>18.745390242477875</v>
      </c>
      <c r="T14" s="140">
        <v>0</v>
      </c>
      <c r="U14" s="141">
        <v>0</v>
      </c>
      <c r="V14" s="139">
        <v>1404.008</v>
      </c>
      <c r="W14" s="139" t="e">
        <f t="shared" si="8"/>
        <v>#DIV/0!</v>
      </c>
      <c r="X14" s="136" t="e">
        <f t="shared" si="15"/>
        <v>#DIV/0!</v>
      </c>
      <c r="Y14" s="140">
        <v>0</v>
      </c>
      <c r="Z14" s="137">
        <v>0</v>
      </c>
      <c r="AA14" s="139">
        <v>11421.217000000001</v>
      </c>
      <c r="AB14" s="139" t="e">
        <f t="shared" si="16"/>
        <v>#DIV/0!</v>
      </c>
      <c r="AC14" s="136" t="e">
        <f t="shared" si="17"/>
        <v>#DIV/0!</v>
      </c>
      <c r="AD14" s="140">
        <v>362969.2</v>
      </c>
      <c r="AE14" s="136">
        <v>125187.7</v>
      </c>
      <c r="AF14" s="136">
        <v>55214.767999999996</v>
      </c>
      <c r="AG14" s="139">
        <f t="shared" si="18"/>
        <v>44.10558545288395</v>
      </c>
      <c r="AH14" s="136">
        <f t="shared" si="19"/>
        <v>15.211970602464339</v>
      </c>
      <c r="AI14" s="140">
        <v>530922.19999999995</v>
      </c>
      <c r="AJ14" s="141">
        <v>182369</v>
      </c>
      <c r="AK14" s="139">
        <v>110271.66499999999</v>
      </c>
      <c r="AL14" s="139">
        <f t="shared" si="20"/>
        <v>60.466233296229063</v>
      </c>
      <c r="AM14" s="136">
        <f t="shared" si="21"/>
        <v>20.769835015375136</v>
      </c>
      <c r="AN14" s="140">
        <v>85502.9</v>
      </c>
      <c r="AO14" s="141">
        <v>45500</v>
      </c>
      <c r="AP14" s="139">
        <v>44043.593000000001</v>
      </c>
      <c r="AQ14" s="139">
        <f t="shared" si="22"/>
        <v>96.799105494505497</v>
      </c>
      <c r="AR14" s="136">
        <f t="shared" si="23"/>
        <v>51.511227104577742</v>
      </c>
      <c r="AS14" s="142">
        <v>25127.8</v>
      </c>
      <c r="AT14" s="143">
        <v>10051</v>
      </c>
      <c r="AU14" s="139">
        <v>12477.2</v>
      </c>
      <c r="AV14" s="139">
        <f t="shared" si="24"/>
        <v>124.13889165257189</v>
      </c>
      <c r="AW14" s="136">
        <f t="shared" si="25"/>
        <v>49.65496382492698</v>
      </c>
      <c r="AX14" s="141">
        <v>0</v>
      </c>
      <c r="AY14" s="141">
        <v>0</v>
      </c>
      <c r="AZ14" s="136">
        <v>0</v>
      </c>
      <c r="BA14" s="136">
        <v>0</v>
      </c>
      <c r="BB14" s="136">
        <v>0</v>
      </c>
      <c r="BC14" s="136">
        <v>0</v>
      </c>
      <c r="BD14" s="144">
        <v>2115755.7000000002</v>
      </c>
      <c r="BE14" s="136">
        <v>1057877.8500000001</v>
      </c>
      <c r="BF14" s="136">
        <v>881564.82</v>
      </c>
      <c r="BG14" s="145">
        <v>0</v>
      </c>
      <c r="BH14" s="145">
        <v>0</v>
      </c>
      <c r="BI14" s="145">
        <v>346.2</v>
      </c>
      <c r="BJ14" s="140">
        <v>8046.2</v>
      </c>
      <c r="BK14" s="165">
        <v>4023</v>
      </c>
      <c r="BL14" s="136">
        <v>2958.3</v>
      </c>
      <c r="BM14" s="136">
        <v>0</v>
      </c>
      <c r="BN14" s="136">
        <v>0</v>
      </c>
      <c r="BO14" s="136">
        <v>0</v>
      </c>
      <c r="BP14" s="136">
        <v>0</v>
      </c>
      <c r="BQ14" s="136">
        <v>0</v>
      </c>
      <c r="BR14" s="136">
        <v>0</v>
      </c>
      <c r="BS14" s="139">
        <f t="shared" si="3"/>
        <v>54597</v>
      </c>
      <c r="BT14" s="139">
        <f t="shared" si="3"/>
        <v>25199.5</v>
      </c>
      <c r="BU14" s="139">
        <f t="shared" si="3"/>
        <v>23816.087</v>
      </c>
      <c r="BV14" s="139">
        <f t="shared" si="26"/>
        <v>94.510156947558471</v>
      </c>
      <c r="BW14" s="136">
        <f t="shared" si="27"/>
        <v>43.62160375112186</v>
      </c>
      <c r="BX14" s="140">
        <v>48790.1</v>
      </c>
      <c r="BY14" s="141">
        <v>22395</v>
      </c>
      <c r="BZ14" s="139">
        <v>20464.035</v>
      </c>
      <c r="CA14" s="136">
        <v>0</v>
      </c>
      <c r="CB14" s="136">
        <v>0</v>
      </c>
      <c r="CC14" s="139">
        <v>827.452</v>
      </c>
      <c r="CD14" s="136">
        <v>0</v>
      </c>
      <c r="CE14" s="136">
        <v>0</v>
      </c>
      <c r="CF14" s="136">
        <v>0</v>
      </c>
      <c r="CG14" s="140">
        <v>5806.9</v>
      </c>
      <c r="CH14" s="141">
        <v>2804.5</v>
      </c>
      <c r="CI14" s="136">
        <v>2524.6</v>
      </c>
      <c r="CJ14" s="136">
        <v>0</v>
      </c>
      <c r="CK14" s="136">
        <v>0</v>
      </c>
      <c r="CL14" s="136">
        <v>0</v>
      </c>
      <c r="CM14" s="140">
        <v>5997</v>
      </c>
      <c r="CN14" s="136">
        <v>1499.2</v>
      </c>
      <c r="CO14" s="136">
        <v>1199.4000000000001</v>
      </c>
      <c r="CP14" s="140">
        <v>1521.5</v>
      </c>
      <c r="CQ14" s="141">
        <v>1521.5</v>
      </c>
      <c r="CR14" s="136">
        <v>2756.05</v>
      </c>
      <c r="CS14" s="140">
        <v>282379.40000000002</v>
      </c>
      <c r="CT14" s="141">
        <v>112951.2</v>
      </c>
      <c r="CU14" s="136">
        <v>110516.269</v>
      </c>
      <c r="CV14" s="136">
        <v>86975.6</v>
      </c>
      <c r="CW14" s="136">
        <v>34790.199999999997</v>
      </c>
      <c r="CX14" s="136">
        <v>36414.385999999999</v>
      </c>
      <c r="CY14" s="140">
        <v>22300</v>
      </c>
      <c r="CZ14" s="141">
        <v>8920</v>
      </c>
      <c r="DA14" s="139">
        <v>6926.5140000000001</v>
      </c>
      <c r="DB14" s="140">
        <v>1000</v>
      </c>
      <c r="DC14" s="136">
        <v>600</v>
      </c>
      <c r="DD14" s="136">
        <v>600</v>
      </c>
      <c r="DE14" s="136">
        <v>0</v>
      </c>
      <c r="DF14" s="136">
        <v>0</v>
      </c>
      <c r="DG14" s="136">
        <v>0</v>
      </c>
      <c r="DH14" s="140">
        <v>38209.599999999999</v>
      </c>
      <c r="DI14" s="136">
        <v>33500</v>
      </c>
      <c r="DJ14" s="139">
        <v>34950.415999999997</v>
      </c>
      <c r="DK14" s="139"/>
      <c r="DL14" s="139">
        <f t="shared" si="4"/>
        <v>3534328.5000000005</v>
      </c>
      <c r="DM14" s="139">
        <f t="shared" si="4"/>
        <v>1609199.95</v>
      </c>
      <c r="DN14" s="139">
        <f t="shared" si="5"/>
        <v>1300466.507</v>
      </c>
      <c r="DO14" s="136">
        <v>0</v>
      </c>
      <c r="DP14" s="136">
        <v>0</v>
      </c>
      <c r="DQ14" s="136">
        <v>0</v>
      </c>
      <c r="DR14" s="140">
        <v>130000</v>
      </c>
      <c r="DS14" s="136">
        <v>45500</v>
      </c>
      <c r="DT14" s="136">
        <v>58337.796000000002</v>
      </c>
      <c r="DU14" s="136">
        <v>0</v>
      </c>
      <c r="DV14" s="136">
        <v>0</v>
      </c>
      <c r="DW14" s="136">
        <v>0</v>
      </c>
      <c r="DX14" s="136">
        <v>0</v>
      </c>
      <c r="DY14" s="136">
        <v>0</v>
      </c>
      <c r="DZ14" s="136">
        <v>0</v>
      </c>
      <c r="EA14" s="136">
        <v>0</v>
      </c>
      <c r="EB14" s="136">
        <v>0</v>
      </c>
      <c r="EC14" s="136">
        <v>0</v>
      </c>
      <c r="ED14" s="140">
        <v>400000</v>
      </c>
      <c r="EE14" s="136">
        <v>150000</v>
      </c>
      <c r="EF14" s="139">
        <v>0</v>
      </c>
      <c r="EG14" s="139"/>
      <c r="EH14" s="139">
        <f t="shared" si="6"/>
        <v>530000</v>
      </c>
      <c r="EI14" s="139">
        <f t="shared" si="6"/>
        <v>195500</v>
      </c>
      <c r="EJ14" s="139">
        <f t="shared" si="7"/>
        <v>58337.796000000002</v>
      </c>
      <c r="EK14" s="149"/>
      <c r="EL14" s="149"/>
      <c r="EM14" s="149"/>
      <c r="EN14" s="149"/>
      <c r="EO14" s="149"/>
      <c r="EP14" s="149"/>
      <c r="EQ14" s="149"/>
      <c r="ER14" s="149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9"/>
      <c r="FG14" s="149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9"/>
      <c r="FV14" s="149"/>
      <c r="FW14" s="149"/>
      <c r="FX14" s="149"/>
      <c r="FY14" s="149"/>
      <c r="FZ14" s="149"/>
      <c r="GA14" s="149"/>
      <c r="GB14" s="149"/>
      <c r="GC14" s="149"/>
      <c r="GD14" s="149"/>
      <c r="GE14" s="149"/>
      <c r="GF14" s="149"/>
      <c r="GG14" s="149"/>
      <c r="GH14" s="149"/>
      <c r="GI14" s="149"/>
      <c r="GJ14" s="149"/>
      <c r="GK14" s="149"/>
      <c r="GL14" s="149"/>
      <c r="GM14" s="149"/>
      <c r="GN14" s="149"/>
      <c r="GO14" s="149"/>
      <c r="GP14" s="149"/>
      <c r="GQ14" s="149"/>
      <c r="GR14" s="149"/>
      <c r="GS14" s="149"/>
      <c r="GT14" s="149"/>
      <c r="GU14" s="149"/>
      <c r="GV14" s="149"/>
      <c r="GW14" s="149"/>
      <c r="GX14" s="149"/>
      <c r="GY14" s="149"/>
      <c r="GZ14" s="149"/>
      <c r="HA14" s="149"/>
      <c r="HB14" s="149"/>
      <c r="HC14" s="149"/>
      <c r="HD14" s="149"/>
      <c r="HE14" s="149"/>
      <c r="HF14" s="149"/>
      <c r="HG14" s="149"/>
      <c r="HH14" s="149"/>
      <c r="HI14" s="149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  <c r="IV14" s="150"/>
    </row>
    <row r="15" spans="1:256" ht="18">
      <c r="A15" s="166">
        <v>6</v>
      </c>
      <c r="B15" s="187" t="s">
        <v>23</v>
      </c>
      <c r="C15" s="136">
        <v>1739154.7</v>
      </c>
      <c r="D15" s="137">
        <v>172265</v>
      </c>
      <c r="E15" s="138">
        <f t="shared" si="0"/>
        <v>5728308.5</v>
      </c>
      <c r="F15" s="138">
        <f t="shared" si="0"/>
        <v>3053664.3999999994</v>
      </c>
      <c r="G15" s="139">
        <f t="shared" si="0"/>
        <v>2610703.6999999997</v>
      </c>
      <c r="H15" s="139">
        <f t="shared" si="9"/>
        <v>85.494126335559343</v>
      </c>
      <c r="I15" s="139">
        <f t="shared" si="10"/>
        <v>45.575473108684697</v>
      </c>
      <c r="J15" s="139">
        <f t="shared" si="1"/>
        <v>1736042.2</v>
      </c>
      <c r="K15" s="139">
        <f t="shared" si="1"/>
        <v>1068238.3</v>
      </c>
      <c r="L15" s="139">
        <f t="shared" si="1"/>
        <v>931515.89999999991</v>
      </c>
      <c r="M15" s="139">
        <f t="shared" si="11"/>
        <v>87.201132930732754</v>
      </c>
      <c r="N15" s="139">
        <f t="shared" si="12"/>
        <v>53.657445654258865</v>
      </c>
      <c r="O15" s="139">
        <f t="shared" si="2"/>
        <v>341000</v>
      </c>
      <c r="P15" s="139">
        <f t="shared" si="2"/>
        <v>96000</v>
      </c>
      <c r="Q15" s="139">
        <f t="shared" si="2"/>
        <v>74542</v>
      </c>
      <c r="R15" s="139">
        <f t="shared" si="13"/>
        <v>77.647916666666674</v>
      </c>
      <c r="S15" s="136">
        <f t="shared" si="14"/>
        <v>21.859824046920821</v>
      </c>
      <c r="T15" s="140">
        <v>1000</v>
      </c>
      <c r="U15" s="141">
        <v>1000</v>
      </c>
      <c r="V15" s="139">
        <v>1105.3</v>
      </c>
      <c r="W15" s="139">
        <f t="shared" si="8"/>
        <v>110.53</v>
      </c>
      <c r="X15" s="136">
        <f t="shared" si="15"/>
        <v>110.53</v>
      </c>
      <c r="Y15" s="140">
        <v>10000</v>
      </c>
      <c r="Z15" s="137">
        <v>5000</v>
      </c>
      <c r="AA15" s="139">
        <v>22828.5</v>
      </c>
      <c r="AB15" s="139">
        <f t="shared" si="16"/>
        <v>456.56999999999994</v>
      </c>
      <c r="AC15" s="136">
        <f t="shared" si="17"/>
        <v>228.28499999999997</v>
      </c>
      <c r="AD15" s="140">
        <v>330000</v>
      </c>
      <c r="AE15" s="136">
        <v>90000</v>
      </c>
      <c r="AF15" s="139">
        <v>50608.2</v>
      </c>
      <c r="AG15" s="139">
        <f t="shared" si="18"/>
        <v>56.231333333333332</v>
      </c>
      <c r="AH15" s="136">
        <f t="shared" si="19"/>
        <v>15.335818181818182</v>
      </c>
      <c r="AI15" s="140">
        <v>500000</v>
      </c>
      <c r="AJ15" s="141">
        <v>250000</v>
      </c>
      <c r="AK15" s="139">
        <v>145525.6</v>
      </c>
      <c r="AL15" s="139">
        <f t="shared" si="20"/>
        <v>58.210239999999999</v>
      </c>
      <c r="AM15" s="136">
        <f t="shared" si="21"/>
        <v>29.105119999999999</v>
      </c>
      <c r="AN15" s="140">
        <v>26077</v>
      </c>
      <c r="AO15" s="141">
        <v>16000</v>
      </c>
      <c r="AP15" s="139">
        <v>17287.8</v>
      </c>
      <c r="AQ15" s="139">
        <f t="shared" si="22"/>
        <v>108.04875</v>
      </c>
      <c r="AR15" s="136">
        <f t="shared" si="23"/>
        <v>66.295202669018664</v>
      </c>
      <c r="AS15" s="142">
        <v>0</v>
      </c>
      <c r="AT15" s="143">
        <v>0</v>
      </c>
      <c r="AU15" s="139">
        <v>0</v>
      </c>
      <c r="AV15" s="139" t="e">
        <f t="shared" si="24"/>
        <v>#DIV/0!</v>
      </c>
      <c r="AW15" s="136" t="e">
        <f t="shared" si="25"/>
        <v>#DIV/0!</v>
      </c>
      <c r="AX15" s="141">
        <v>0</v>
      </c>
      <c r="AY15" s="141">
        <v>0</v>
      </c>
      <c r="AZ15" s="136">
        <v>0</v>
      </c>
      <c r="BA15" s="136">
        <v>0</v>
      </c>
      <c r="BB15" s="136">
        <v>0</v>
      </c>
      <c r="BC15" s="136">
        <v>0</v>
      </c>
      <c r="BD15" s="144">
        <v>3945141.6</v>
      </c>
      <c r="BE15" s="136">
        <v>1972570.8</v>
      </c>
      <c r="BF15" s="136">
        <v>1643809</v>
      </c>
      <c r="BG15" s="145">
        <v>0</v>
      </c>
      <c r="BH15" s="145">
        <v>0</v>
      </c>
      <c r="BI15" s="145">
        <v>0</v>
      </c>
      <c r="BJ15" s="146">
        <v>5011.3999999999996</v>
      </c>
      <c r="BK15" s="147">
        <v>2355.3000000000002</v>
      </c>
      <c r="BL15" s="136">
        <v>2715.5</v>
      </c>
      <c r="BM15" s="136">
        <v>0</v>
      </c>
      <c r="BN15" s="136">
        <v>0</v>
      </c>
      <c r="BO15" s="136">
        <v>0</v>
      </c>
      <c r="BP15" s="136">
        <v>0</v>
      </c>
      <c r="BQ15" s="136">
        <v>0</v>
      </c>
      <c r="BR15" s="136">
        <v>0</v>
      </c>
      <c r="BS15" s="139">
        <f t="shared" si="3"/>
        <v>55000</v>
      </c>
      <c r="BT15" s="139">
        <f t="shared" si="3"/>
        <v>25000</v>
      </c>
      <c r="BU15" s="139">
        <f t="shared" si="3"/>
        <v>18399.900000000001</v>
      </c>
      <c r="BV15" s="139">
        <f t="shared" si="26"/>
        <v>73.599600000000009</v>
      </c>
      <c r="BW15" s="136">
        <f t="shared" si="27"/>
        <v>33.454363636363638</v>
      </c>
      <c r="BX15" s="140">
        <v>45000</v>
      </c>
      <c r="BY15" s="141">
        <v>18000</v>
      </c>
      <c r="BZ15" s="139">
        <v>12813.9</v>
      </c>
      <c r="CA15" s="136">
        <v>0</v>
      </c>
      <c r="CB15" s="136">
        <v>0</v>
      </c>
      <c r="CC15" s="139">
        <v>51.1</v>
      </c>
      <c r="CD15" s="136">
        <v>0</v>
      </c>
      <c r="CE15" s="136">
        <v>0</v>
      </c>
      <c r="CF15" s="136">
        <v>0</v>
      </c>
      <c r="CG15" s="140">
        <v>10000</v>
      </c>
      <c r="CH15" s="141">
        <v>7000</v>
      </c>
      <c r="CI15" s="136">
        <v>5534.9</v>
      </c>
      <c r="CJ15" s="136">
        <v>0</v>
      </c>
      <c r="CK15" s="136">
        <v>0</v>
      </c>
      <c r="CL15" s="136">
        <v>0</v>
      </c>
      <c r="CM15" s="140">
        <v>0</v>
      </c>
      <c r="CN15" s="136">
        <v>0</v>
      </c>
      <c r="CO15" s="136">
        <v>0</v>
      </c>
      <c r="CP15" s="140">
        <v>35000</v>
      </c>
      <c r="CQ15" s="141">
        <v>11000</v>
      </c>
      <c r="CR15" s="136">
        <v>7147.9</v>
      </c>
      <c r="CS15" s="140">
        <v>171500</v>
      </c>
      <c r="CT15" s="141">
        <v>65000</v>
      </c>
      <c r="CU15" s="136">
        <v>62924.3</v>
      </c>
      <c r="CV15" s="136">
        <v>45000</v>
      </c>
      <c r="CW15" s="136">
        <v>13000</v>
      </c>
      <c r="CX15" s="136">
        <v>9623.7999999999993</v>
      </c>
      <c r="CY15" s="140">
        <v>5000</v>
      </c>
      <c r="CZ15" s="141">
        <v>4000</v>
      </c>
      <c r="DA15" s="136">
        <v>5256.5</v>
      </c>
      <c r="DB15" s="140">
        <v>0</v>
      </c>
      <c r="DC15" s="136">
        <v>0</v>
      </c>
      <c r="DD15" s="136">
        <v>3348.8</v>
      </c>
      <c r="DE15" s="136">
        <v>0</v>
      </c>
      <c r="DF15" s="136">
        <v>0</v>
      </c>
      <c r="DG15" s="136">
        <v>0</v>
      </c>
      <c r="DH15" s="140">
        <v>602465.19999999995</v>
      </c>
      <c r="DI15" s="137">
        <v>601238.30000000005</v>
      </c>
      <c r="DJ15" s="139">
        <v>597083.1</v>
      </c>
      <c r="DK15" s="139"/>
      <c r="DL15" s="139">
        <f t="shared" si="4"/>
        <v>5686195.2000000002</v>
      </c>
      <c r="DM15" s="139">
        <f t="shared" si="4"/>
        <v>3043164.3999999994</v>
      </c>
      <c r="DN15" s="139">
        <f t="shared" si="5"/>
        <v>2578040.4</v>
      </c>
      <c r="DO15" s="136">
        <v>0</v>
      </c>
      <c r="DP15" s="136">
        <v>0</v>
      </c>
      <c r="DQ15" s="136">
        <v>0</v>
      </c>
      <c r="DR15" s="140">
        <v>42113.3</v>
      </c>
      <c r="DS15" s="167">
        <v>10500</v>
      </c>
      <c r="DT15" s="167">
        <v>32663.3</v>
      </c>
      <c r="DU15" s="136">
        <v>0</v>
      </c>
      <c r="DV15" s="136">
        <v>0</v>
      </c>
      <c r="DW15" s="136">
        <v>0</v>
      </c>
      <c r="DX15" s="136">
        <v>0</v>
      </c>
      <c r="DY15" s="136">
        <v>0</v>
      </c>
      <c r="DZ15" s="136">
        <v>0</v>
      </c>
      <c r="EA15" s="136">
        <v>0</v>
      </c>
      <c r="EB15" s="136">
        <v>0</v>
      </c>
      <c r="EC15" s="136">
        <v>0</v>
      </c>
      <c r="ED15" s="140">
        <v>207880</v>
      </c>
      <c r="EE15" s="168">
        <v>207880</v>
      </c>
      <c r="EF15" s="139">
        <v>0</v>
      </c>
      <c r="EG15" s="139"/>
      <c r="EH15" s="139">
        <f t="shared" si="6"/>
        <v>249993.3</v>
      </c>
      <c r="EI15" s="139">
        <f t="shared" si="6"/>
        <v>218380</v>
      </c>
      <c r="EJ15" s="139">
        <f t="shared" si="7"/>
        <v>32663.3</v>
      </c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49"/>
      <c r="FZ15" s="149"/>
      <c r="GA15" s="149"/>
      <c r="GB15" s="149"/>
      <c r="GC15" s="149"/>
      <c r="GD15" s="149"/>
      <c r="GE15" s="149"/>
      <c r="GF15" s="149"/>
      <c r="GG15" s="149"/>
      <c r="GH15" s="149"/>
      <c r="GI15" s="149"/>
      <c r="GJ15" s="149"/>
      <c r="GK15" s="149"/>
      <c r="GL15" s="149"/>
      <c r="GM15" s="149"/>
      <c r="GN15" s="149"/>
      <c r="GO15" s="149"/>
      <c r="GP15" s="149"/>
      <c r="GQ15" s="149"/>
      <c r="GR15" s="149"/>
      <c r="GS15" s="149"/>
      <c r="GT15" s="149"/>
      <c r="GU15" s="149"/>
      <c r="GV15" s="149"/>
      <c r="GW15" s="149"/>
      <c r="GX15" s="149"/>
      <c r="GY15" s="149"/>
      <c r="GZ15" s="149"/>
      <c r="HA15" s="149"/>
      <c r="HB15" s="149"/>
      <c r="HC15" s="149"/>
      <c r="HD15" s="149"/>
      <c r="HE15" s="149"/>
      <c r="HF15" s="149"/>
      <c r="HG15" s="149"/>
      <c r="HH15" s="149"/>
      <c r="HI15" s="149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  <c r="IV15" s="150"/>
    </row>
    <row r="16" spans="1:256" ht="18">
      <c r="A16" s="135">
        <v>7</v>
      </c>
      <c r="B16" s="187" t="s">
        <v>24</v>
      </c>
      <c r="C16" s="136">
        <v>129706.3</v>
      </c>
      <c r="D16" s="137">
        <v>508705.9</v>
      </c>
      <c r="E16" s="138">
        <f t="shared" si="0"/>
        <v>1698300.9</v>
      </c>
      <c r="F16" s="138">
        <f t="shared" si="0"/>
        <v>529053.4</v>
      </c>
      <c r="G16" s="139">
        <f t="shared" si="0"/>
        <v>469985.70000000007</v>
      </c>
      <c r="H16" s="139">
        <f t="shared" si="9"/>
        <v>88.835210207514038</v>
      </c>
      <c r="I16" s="139">
        <f t="shared" si="10"/>
        <v>27.673876873055892</v>
      </c>
      <c r="J16" s="139">
        <f t="shared" si="1"/>
        <v>365294.1</v>
      </c>
      <c r="K16" s="139">
        <f t="shared" si="1"/>
        <v>112100</v>
      </c>
      <c r="L16" s="139">
        <f t="shared" si="1"/>
        <v>111311.2</v>
      </c>
      <c r="M16" s="139">
        <f t="shared" si="11"/>
        <v>99.296342551293478</v>
      </c>
      <c r="N16" s="139">
        <f t="shared" si="12"/>
        <v>30.471666528421892</v>
      </c>
      <c r="O16" s="139">
        <f t="shared" si="2"/>
        <v>108000</v>
      </c>
      <c r="P16" s="139">
        <f t="shared" si="2"/>
        <v>24000</v>
      </c>
      <c r="Q16" s="139">
        <f t="shared" si="2"/>
        <v>30331.1</v>
      </c>
      <c r="R16" s="139">
        <f t="shared" si="13"/>
        <v>126.37958333333333</v>
      </c>
      <c r="S16" s="136">
        <f t="shared" si="14"/>
        <v>28.084351851851853</v>
      </c>
      <c r="T16" s="140">
        <v>0</v>
      </c>
      <c r="U16" s="141">
        <v>0</v>
      </c>
      <c r="V16" s="139">
        <v>1896.3</v>
      </c>
      <c r="W16" s="139" t="e">
        <f t="shared" si="8"/>
        <v>#DIV/0!</v>
      </c>
      <c r="X16" s="136" t="e">
        <f t="shared" si="15"/>
        <v>#DIV/0!</v>
      </c>
      <c r="Y16" s="140">
        <v>22000</v>
      </c>
      <c r="Z16" s="137">
        <v>4000</v>
      </c>
      <c r="AA16" s="139">
        <v>3722.1</v>
      </c>
      <c r="AB16" s="139">
        <f t="shared" si="16"/>
        <v>93.052499999999995</v>
      </c>
      <c r="AC16" s="136">
        <f t="shared" si="17"/>
        <v>16.918636363636363</v>
      </c>
      <c r="AD16" s="140">
        <v>86000</v>
      </c>
      <c r="AE16" s="136">
        <v>20000</v>
      </c>
      <c r="AF16" s="136">
        <v>24712.7</v>
      </c>
      <c r="AG16" s="139">
        <f t="shared" si="18"/>
        <v>123.5635</v>
      </c>
      <c r="AH16" s="136">
        <f t="shared" si="19"/>
        <v>28.735697674418603</v>
      </c>
      <c r="AI16" s="140">
        <v>82000</v>
      </c>
      <c r="AJ16" s="141">
        <v>30000</v>
      </c>
      <c r="AK16" s="139">
        <v>21215.200000000001</v>
      </c>
      <c r="AL16" s="139">
        <f t="shared" si="20"/>
        <v>70.717333333333329</v>
      </c>
      <c r="AM16" s="136">
        <f t="shared" si="21"/>
        <v>25.872195121951219</v>
      </c>
      <c r="AN16" s="140">
        <v>14000</v>
      </c>
      <c r="AO16" s="141">
        <v>1500</v>
      </c>
      <c r="AP16" s="139">
        <v>1429.8</v>
      </c>
      <c r="AQ16" s="139">
        <f t="shared" si="22"/>
        <v>95.32</v>
      </c>
      <c r="AR16" s="136">
        <f t="shared" si="23"/>
        <v>10.212857142857143</v>
      </c>
      <c r="AS16" s="142">
        <v>2500</v>
      </c>
      <c r="AT16" s="143">
        <v>1100</v>
      </c>
      <c r="AU16" s="139">
        <v>1073</v>
      </c>
      <c r="AV16" s="139">
        <f t="shared" si="24"/>
        <v>97.545454545454547</v>
      </c>
      <c r="AW16" s="136">
        <f t="shared" si="25"/>
        <v>42.92</v>
      </c>
      <c r="AX16" s="141">
        <v>0</v>
      </c>
      <c r="AY16" s="141">
        <v>0</v>
      </c>
      <c r="AZ16" s="136">
        <v>0</v>
      </c>
      <c r="BA16" s="136">
        <v>0</v>
      </c>
      <c r="BB16" s="136">
        <v>0</v>
      </c>
      <c r="BC16" s="136">
        <v>0</v>
      </c>
      <c r="BD16" s="144">
        <v>831506.8</v>
      </c>
      <c r="BE16" s="136">
        <v>415753.4</v>
      </c>
      <c r="BF16" s="136">
        <v>347086.2</v>
      </c>
      <c r="BG16" s="145">
        <v>0</v>
      </c>
      <c r="BH16" s="145">
        <v>0</v>
      </c>
      <c r="BI16" s="145">
        <v>0</v>
      </c>
      <c r="BJ16" s="146">
        <v>1500</v>
      </c>
      <c r="BK16" s="147">
        <v>1200</v>
      </c>
      <c r="BL16" s="136">
        <v>1364.8</v>
      </c>
      <c r="BM16" s="136">
        <v>0</v>
      </c>
      <c r="BN16" s="136">
        <v>0</v>
      </c>
      <c r="BO16" s="136">
        <v>0</v>
      </c>
      <c r="BP16" s="136">
        <v>0</v>
      </c>
      <c r="BQ16" s="136">
        <v>0</v>
      </c>
      <c r="BR16" s="136">
        <v>0</v>
      </c>
      <c r="BS16" s="139">
        <f t="shared" si="3"/>
        <v>13000</v>
      </c>
      <c r="BT16" s="139">
        <f t="shared" si="3"/>
        <v>3000</v>
      </c>
      <c r="BU16" s="139">
        <f t="shared" si="3"/>
        <v>2332.4</v>
      </c>
      <c r="BV16" s="139">
        <f t="shared" si="26"/>
        <v>77.74666666666667</v>
      </c>
      <c r="BW16" s="136">
        <f t="shared" si="27"/>
        <v>17.94153846153846</v>
      </c>
      <c r="BX16" s="140">
        <v>12000</v>
      </c>
      <c r="BY16" s="141">
        <v>3000</v>
      </c>
      <c r="BZ16" s="139">
        <v>2332.4</v>
      </c>
      <c r="CA16" s="136">
        <v>0</v>
      </c>
      <c r="CB16" s="136">
        <v>0</v>
      </c>
      <c r="CC16" s="139">
        <v>0</v>
      </c>
      <c r="CD16" s="136">
        <v>0</v>
      </c>
      <c r="CE16" s="136">
        <v>0</v>
      </c>
      <c r="CF16" s="136">
        <v>0</v>
      </c>
      <c r="CG16" s="140">
        <v>1000</v>
      </c>
      <c r="CH16" s="141">
        <v>0</v>
      </c>
      <c r="CI16" s="136">
        <v>0</v>
      </c>
      <c r="CJ16" s="136">
        <v>0</v>
      </c>
      <c r="CK16" s="136">
        <v>0</v>
      </c>
      <c r="CL16" s="136">
        <v>0</v>
      </c>
      <c r="CM16" s="140">
        <v>0</v>
      </c>
      <c r="CN16" s="136">
        <v>0</v>
      </c>
      <c r="CO16" s="136">
        <v>0</v>
      </c>
      <c r="CP16" s="140">
        <v>0</v>
      </c>
      <c r="CQ16" s="141">
        <v>0</v>
      </c>
      <c r="CR16" s="136">
        <v>3514</v>
      </c>
      <c r="CS16" s="140">
        <v>24500</v>
      </c>
      <c r="CT16" s="141">
        <v>8000</v>
      </c>
      <c r="CU16" s="136">
        <v>7351.2</v>
      </c>
      <c r="CV16" s="136">
        <v>4000</v>
      </c>
      <c r="CW16" s="136">
        <v>900</v>
      </c>
      <c r="CX16" s="136">
        <v>638.79999999999995</v>
      </c>
      <c r="CY16" s="140">
        <v>30000</v>
      </c>
      <c r="CZ16" s="141">
        <v>1500</v>
      </c>
      <c r="DA16" s="136">
        <v>1181.0999999999999</v>
      </c>
      <c r="DB16" s="140">
        <v>0</v>
      </c>
      <c r="DC16" s="136">
        <v>0</v>
      </c>
      <c r="DD16" s="136">
        <v>0</v>
      </c>
      <c r="DE16" s="136">
        <v>0</v>
      </c>
      <c r="DF16" s="136">
        <v>0</v>
      </c>
      <c r="DG16" s="136">
        <v>0</v>
      </c>
      <c r="DH16" s="140">
        <v>91294.1</v>
      </c>
      <c r="DI16" s="136">
        <v>43000</v>
      </c>
      <c r="DJ16" s="169">
        <v>42883.4</v>
      </c>
      <c r="DK16" s="139"/>
      <c r="DL16" s="139">
        <f t="shared" si="4"/>
        <v>1198300.9000000001</v>
      </c>
      <c r="DM16" s="139">
        <f t="shared" si="4"/>
        <v>529053.4</v>
      </c>
      <c r="DN16" s="139">
        <f t="shared" si="5"/>
        <v>459762.20000000007</v>
      </c>
      <c r="DO16" s="136">
        <v>0</v>
      </c>
      <c r="DP16" s="136">
        <v>0</v>
      </c>
      <c r="DQ16" s="136">
        <v>0</v>
      </c>
      <c r="DR16" s="140">
        <v>500000</v>
      </c>
      <c r="DS16" s="136">
        <v>0</v>
      </c>
      <c r="DT16" s="136">
        <v>10223.5</v>
      </c>
      <c r="DU16" s="136">
        <v>0</v>
      </c>
      <c r="DV16" s="136">
        <v>0</v>
      </c>
      <c r="DW16" s="136">
        <v>0</v>
      </c>
      <c r="DX16" s="136">
        <v>0</v>
      </c>
      <c r="DY16" s="136">
        <v>0</v>
      </c>
      <c r="DZ16" s="136">
        <v>0</v>
      </c>
      <c r="EA16" s="136">
        <v>0</v>
      </c>
      <c r="EB16" s="136">
        <v>0</v>
      </c>
      <c r="EC16" s="136">
        <v>0</v>
      </c>
      <c r="ED16" s="140">
        <v>258467.1</v>
      </c>
      <c r="EE16" s="139">
        <v>60000</v>
      </c>
      <c r="EF16" s="139">
        <v>60000</v>
      </c>
      <c r="EG16" s="139"/>
      <c r="EH16" s="139">
        <f t="shared" si="6"/>
        <v>758467.1</v>
      </c>
      <c r="EI16" s="139">
        <f t="shared" si="6"/>
        <v>60000</v>
      </c>
      <c r="EJ16" s="139">
        <f t="shared" si="7"/>
        <v>70223.5</v>
      </c>
      <c r="EK16" s="149"/>
      <c r="EL16" s="149"/>
      <c r="EM16" s="149"/>
      <c r="EN16" s="149"/>
      <c r="EO16" s="149"/>
      <c r="EP16" s="149"/>
      <c r="EQ16" s="149"/>
      <c r="ER16" s="149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9"/>
      <c r="FG16" s="149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9"/>
      <c r="FV16" s="149"/>
      <c r="FW16" s="149"/>
      <c r="FX16" s="149"/>
      <c r="FY16" s="149"/>
      <c r="FZ16" s="149"/>
      <c r="GA16" s="149"/>
      <c r="GB16" s="149"/>
      <c r="GC16" s="149"/>
      <c r="GD16" s="149"/>
      <c r="GE16" s="149"/>
      <c r="GF16" s="149"/>
      <c r="GG16" s="149"/>
      <c r="GH16" s="149"/>
      <c r="GI16" s="149"/>
      <c r="GJ16" s="149"/>
      <c r="GK16" s="149"/>
      <c r="GL16" s="149"/>
      <c r="GM16" s="149"/>
      <c r="GN16" s="149"/>
      <c r="GO16" s="149"/>
      <c r="GP16" s="149"/>
      <c r="GQ16" s="149"/>
      <c r="GR16" s="149"/>
      <c r="GS16" s="149"/>
      <c r="GT16" s="149"/>
      <c r="GU16" s="149"/>
      <c r="GV16" s="149"/>
      <c r="GW16" s="149"/>
      <c r="GX16" s="149"/>
      <c r="GY16" s="149"/>
      <c r="GZ16" s="149"/>
      <c r="HA16" s="149"/>
      <c r="HB16" s="149"/>
      <c r="HC16" s="149"/>
      <c r="HD16" s="149"/>
      <c r="HE16" s="149"/>
      <c r="HF16" s="149"/>
      <c r="HG16" s="149"/>
      <c r="HH16" s="149"/>
      <c r="HI16" s="149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  <c r="IV16" s="150"/>
    </row>
    <row r="17" spans="1:256" ht="18">
      <c r="A17" s="135"/>
      <c r="B17" s="170" t="s">
        <v>25</v>
      </c>
      <c r="C17" s="171">
        <f>SUM(C10:C16)</f>
        <v>6244605.0999999996</v>
      </c>
      <c r="D17" s="171">
        <f>SUM(D10:D16)</f>
        <v>710107.9</v>
      </c>
      <c r="E17" s="171">
        <f>SUM(E10:E16)</f>
        <v>22055244.899999999</v>
      </c>
      <c r="F17" s="171">
        <f>SUM(F10:F16)</f>
        <v>9963428.9055000003</v>
      </c>
      <c r="G17" s="171">
        <f>SUM(G10:G16)</f>
        <v>8317643.3030000003</v>
      </c>
      <c r="H17" s="139">
        <f t="shared" si="9"/>
        <v>83.481734871500962</v>
      </c>
      <c r="I17" s="139">
        <f t="shared" si="10"/>
        <v>37.712767827846704</v>
      </c>
      <c r="J17" s="171">
        <f>SUM(J10:J16)</f>
        <v>6742405.7999999998</v>
      </c>
      <c r="K17" s="171">
        <f>SUM(K10:K16)</f>
        <v>3109512.2820000006</v>
      </c>
      <c r="L17" s="171">
        <f>SUM(L10:L16)</f>
        <v>2570887.6869999999</v>
      </c>
      <c r="M17" s="139">
        <f t="shared" si="11"/>
        <v>82.678164736060666</v>
      </c>
      <c r="N17" s="139">
        <f t="shared" si="12"/>
        <v>38.130123924015372</v>
      </c>
      <c r="O17" s="171">
        <f>SUM(O10:O16)</f>
        <v>1654488.7</v>
      </c>
      <c r="P17" s="171">
        <f>SUM(P10:P16)</f>
        <v>589888.89999999991</v>
      </c>
      <c r="Q17" s="171">
        <f>SUM(Q10:Q16)</f>
        <v>407488.79299999995</v>
      </c>
      <c r="R17" s="139">
        <f t="shared" si="13"/>
        <v>69.078905027709453</v>
      </c>
      <c r="S17" s="136">
        <f t="shared" si="14"/>
        <v>24.629288371688485</v>
      </c>
      <c r="T17" s="171">
        <f>SUM(T10:T16)</f>
        <v>22512.9</v>
      </c>
      <c r="U17" s="171">
        <f>SUM(U10:U16)</f>
        <v>11414</v>
      </c>
      <c r="V17" s="171">
        <f>SUM(V10:V16)</f>
        <v>11894.407999999998</v>
      </c>
      <c r="W17" s="139">
        <f t="shared" si="8"/>
        <v>104.20893639390221</v>
      </c>
      <c r="X17" s="136">
        <f t="shared" si="15"/>
        <v>52.833744208875785</v>
      </c>
      <c r="Y17" s="171">
        <f>SUM(Y10:Y16)</f>
        <v>75909.399999999994</v>
      </c>
      <c r="Z17" s="171">
        <f>SUM(Z10:Z16)</f>
        <v>28393</v>
      </c>
      <c r="AA17" s="171">
        <f>SUM(AA10:AA16)</f>
        <v>62930.617000000006</v>
      </c>
      <c r="AB17" s="139">
        <f t="shared" si="16"/>
        <v>221.64130947768817</v>
      </c>
      <c r="AC17" s="136">
        <f t="shared" si="17"/>
        <v>82.902271655420819</v>
      </c>
      <c r="AD17" s="171">
        <f>SUM(AD10:AD16)</f>
        <v>1556066.4000000001</v>
      </c>
      <c r="AE17" s="171">
        <f>SUM(AE10:AE16)</f>
        <v>550081.89999999991</v>
      </c>
      <c r="AF17" s="171">
        <f>SUM(AF10:AF16)</f>
        <v>332663.76800000004</v>
      </c>
      <c r="AG17" s="139">
        <f t="shared" si="18"/>
        <v>60.475316130198088</v>
      </c>
      <c r="AH17" s="136">
        <f t="shared" si="19"/>
        <v>21.378507241079173</v>
      </c>
      <c r="AI17" s="171">
        <f>SUM(AI10:AI16)</f>
        <v>2310356.9</v>
      </c>
      <c r="AJ17" s="171">
        <f>SUM(AJ10:AJ16)</f>
        <v>919632.6</v>
      </c>
      <c r="AK17" s="171">
        <f>SUM(AK10:AK16)</f>
        <v>608865.16499999992</v>
      </c>
      <c r="AL17" s="139">
        <f t="shared" si="20"/>
        <v>66.207435991286076</v>
      </c>
      <c r="AM17" s="136">
        <f t="shared" si="21"/>
        <v>26.353727642685854</v>
      </c>
      <c r="AN17" s="171">
        <f>SUM(AN10:AN16)</f>
        <v>331813.5</v>
      </c>
      <c r="AO17" s="171">
        <f>SUM(AO10:AO16)</f>
        <v>189164.772</v>
      </c>
      <c r="AP17" s="171">
        <f>SUM(AP10:AP16)</f>
        <v>276121.09299999999</v>
      </c>
      <c r="AQ17" s="139">
        <f t="shared" si="22"/>
        <v>145.96855962166148</v>
      </c>
      <c r="AR17" s="136">
        <f t="shared" si="23"/>
        <v>83.215750112638574</v>
      </c>
      <c r="AS17" s="171">
        <f>SUM(AS10:AS16)</f>
        <v>57800.7</v>
      </c>
      <c r="AT17" s="171">
        <f>SUM(AT10:AT16)</f>
        <v>26323.9</v>
      </c>
      <c r="AU17" s="171">
        <f>SUM(AU10:AU16)</f>
        <v>27656</v>
      </c>
      <c r="AV17" s="139">
        <f t="shared" si="24"/>
        <v>105.06042037843937</v>
      </c>
      <c r="AW17" s="136">
        <f t="shared" si="25"/>
        <v>47.847171401038395</v>
      </c>
      <c r="AX17" s="171">
        <f t="shared" ref="AX17:BU17" si="28">SUM(AX10:AX16)</f>
        <v>0</v>
      </c>
      <c r="AY17" s="171">
        <f t="shared" si="28"/>
        <v>0</v>
      </c>
      <c r="AZ17" s="171">
        <f t="shared" si="28"/>
        <v>0</v>
      </c>
      <c r="BA17" s="171">
        <f t="shared" si="28"/>
        <v>0</v>
      </c>
      <c r="BB17" s="171">
        <f t="shared" si="28"/>
        <v>0</v>
      </c>
      <c r="BC17" s="171">
        <f t="shared" si="28"/>
        <v>0</v>
      </c>
      <c r="BD17" s="171">
        <f t="shared" si="28"/>
        <v>12700020.500000002</v>
      </c>
      <c r="BE17" s="171">
        <f t="shared" si="28"/>
        <v>6350010.3000000007</v>
      </c>
      <c r="BF17" s="171">
        <f t="shared" si="28"/>
        <v>5292300.12</v>
      </c>
      <c r="BG17" s="171">
        <f t="shared" si="28"/>
        <v>0</v>
      </c>
      <c r="BH17" s="171">
        <f t="shared" si="28"/>
        <v>0</v>
      </c>
      <c r="BI17" s="171">
        <f t="shared" si="28"/>
        <v>1811</v>
      </c>
      <c r="BJ17" s="171">
        <f t="shared" si="28"/>
        <v>22619.300000000003</v>
      </c>
      <c r="BK17" s="171">
        <f t="shared" si="28"/>
        <v>11367.2</v>
      </c>
      <c r="BL17" s="171">
        <f t="shared" si="28"/>
        <v>15159.599999999999</v>
      </c>
      <c r="BM17" s="171">
        <f t="shared" si="28"/>
        <v>0</v>
      </c>
      <c r="BN17" s="171">
        <f t="shared" si="28"/>
        <v>0</v>
      </c>
      <c r="BO17" s="171">
        <f t="shared" si="28"/>
        <v>0</v>
      </c>
      <c r="BP17" s="171">
        <f t="shared" si="28"/>
        <v>0</v>
      </c>
      <c r="BQ17" s="171">
        <f t="shared" si="28"/>
        <v>0</v>
      </c>
      <c r="BR17" s="171">
        <f t="shared" si="28"/>
        <v>0</v>
      </c>
      <c r="BS17" s="171">
        <f t="shared" si="28"/>
        <v>206811.9</v>
      </c>
      <c r="BT17" s="171">
        <f t="shared" si="28"/>
        <v>96510.209999999992</v>
      </c>
      <c r="BU17" s="171">
        <f t="shared" si="28"/>
        <v>76356.386999999988</v>
      </c>
      <c r="BV17" s="139">
        <f t="shared" si="26"/>
        <v>79.117418768439109</v>
      </c>
      <c r="BW17" s="136">
        <f t="shared" si="27"/>
        <v>36.920693151602975</v>
      </c>
      <c r="BX17" s="171">
        <f t="shared" ref="BX17:EI17" si="29">SUM(BX10:BX16)</f>
        <v>167725</v>
      </c>
      <c r="BY17" s="171">
        <f t="shared" si="29"/>
        <v>73148.709999999992</v>
      </c>
      <c r="BZ17" s="171">
        <f t="shared" si="29"/>
        <v>56208.335000000006</v>
      </c>
      <c r="CA17" s="171">
        <f t="shared" si="29"/>
        <v>0</v>
      </c>
      <c r="CB17" s="171">
        <f t="shared" si="29"/>
        <v>0</v>
      </c>
      <c r="CC17" s="171">
        <f t="shared" si="29"/>
        <v>1673.252</v>
      </c>
      <c r="CD17" s="171">
        <f t="shared" si="29"/>
        <v>0</v>
      </c>
      <c r="CE17" s="171">
        <f t="shared" si="29"/>
        <v>0</v>
      </c>
      <c r="CF17" s="171">
        <f t="shared" si="29"/>
        <v>1</v>
      </c>
      <c r="CG17" s="171">
        <f t="shared" si="29"/>
        <v>39086.9</v>
      </c>
      <c r="CH17" s="171">
        <f t="shared" si="29"/>
        <v>23361.5</v>
      </c>
      <c r="CI17" s="171">
        <f t="shared" si="29"/>
        <v>18473.8</v>
      </c>
      <c r="CJ17" s="171">
        <f t="shared" si="29"/>
        <v>0</v>
      </c>
      <c r="CK17" s="171">
        <f t="shared" si="29"/>
        <v>0</v>
      </c>
      <c r="CL17" s="171">
        <f t="shared" si="29"/>
        <v>0</v>
      </c>
      <c r="CM17" s="171">
        <f t="shared" si="29"/>
        <v>7196.4</v>
      </c>
      <c r="CN17" s="171">
        <f t="shared" si="29"/>
        <v>2698.6000000000004</v>
      </c>
      <c r="CO17" s="171">
        <f t="shared" si="29"/>
        <v>2398.8000000000002</v>
      </c>
      <c r="CP17" s="171">
        <f t="shared" si="29"/>
        <v>36521.5</v>
      </c>
      <c r="CQ17" s="171">
        <f t="shared" si="29"/>
        <v>12521.5</v>
      </c>
      <c r="CR17" s="171">
        <f t="shared" si="29"/>
        <v>13417.95</v>
      </c>
      <c r="CS17" s="171">
        <f t="shared" si="29"/>
        <v>1267044.3999999999</v>
      </c>
      <c r="CT17" s="171">
        <f t="shared" si="29"/>
        <v>539892.10000000009</v>
      </c>
      <c r="CU17" s="171">
        <f t="shared" si="29"/>
        <v>423283.26899999997</v>
      </c>
      <c r="CV17" s="171">
        <f t="shared" si="29"/>
        <v>510860.6</v>
      </c>
      <c r="CW17" s="171">
        <f t="shared" si="29"/>
        <v>207972.7</v>
      </c>
      <c r="CX17" s="171">
        <f t="shared" si="29"/>
        <v>150106.18599999999</v>
      </c>
      <c r="CY17" s="171">
        <f t="shared" si="29"/>
        <v>120642.3</v>
      </c>
      <c r="CZ17" s="171">
        <f t="shared" si="29"/>
        <v>46091.15</v>
      </c>
      <c r="DA17" s="171">
        <f t="shared" si="29"/>
        <v>40100.714</v>
      </c>
      <c r="DB17" s="171">
        <f t="shared" si="29"/>
        <v>3600</v>
      </c>
      <c r="DC17" s="171">
        <f t="shared" si="29"/>
        <v>1900</v>
      </c>
      <c r="DD17" s="171">
        <f t="shared" si="29"/>
        <v>6432.9</v>
      </c>
      <c r="DE17" s="171">
        <f t="shared" si="29"/>
        <v>0</v>
      </c>
      <c r="DF17" s="171">
        <f t="shared" si="29"/>
        <v>0</v>
      </c>
      <c r="DG17" s="171">
        <f t="shared" si="29"/>
        <v>0</v>
      </c>
      <c r="DH17" s="171">
        <f t="shared" si="29"/>
        <v>753325.89999999991</v>
      </c>
      <c r="DI17" s="171">
        <f t="shared" si="29"/>
        <v>687587.15</v>
      </c>
      <c r="DJ17" s="171">
        <f t="shared" si="29"/>
        <v>691165.41599999997</v>
      </c>
      <c r="DK17" s="171">
        <f t="shared" si="29"/>
        <v>0</v>
      </c>
      <c r="DL17" s="171">
        <f t="shared" si="29"/>
        <v>19472242</v>
      </c>
      <c r="DM17" s="171">
        <f t="shared" si="29"/>
        <v>9473588.3819999993</v>
      </c>
      <c r="DN17" s="171">
        <f t="shared" si="29"/>
        <v>7882557.2069999995</v>
      </c>
      <c r="DO17" s="171">
        <f t="shared" si="29"/>
        <v>8800</v>
      </c>
      <c r="DP17" s="171">
        <f t="shared" si="29"/>
        <v>0</v>
      </c>
      <c r="DQ17" s="171">
        <f t="shared" si="29"/>
        <v>0</v>
      </c>
      <c r="DR17" s="171">
        <f t="shared" si="29"/>
        <v>2572202.9000000004</v>
      </c>
      <c r="DS17" s="171">
        <f t="shared" si="29"/>
        <v>488840.52350000001</v>
      </c>
      <c r="DT17" s="171">
        <f t="shared" si="29"/>
        <v>434856.89600000001</v>
      </c>
      <c r="DU17" s="171">
        <f t="shared" si="29"/>
        <v>0</v>
      </c>
      <c r="DV17" s="171">
        <f t="shared" si="29"/>
        <v>0</v>
      </c>
      <c r="DW17" s="171">
        <f t="shared" si="29"/>
        <v>0</v>
      </c>
      <c r="DX17" s="171">
        <f t="shared" si="29"/>
        <v>2000</v>
      </c>
      <c r="DY17" s="171">
        <f t="shared" si="29"/>
        <v>1000</v>
      </c>
      <c r="DZ17" s="171">
        <f t="shared" si="29"/>
        <v>229.2</v>
      </c>
      <c r="EA17" s="171">
        <f t="shared" si="29"/>
        <v>0</v>
      </c>
      <c r="EB17" s="171">
        <f t="shared" si="29"/>
        <v>0</v>
      </c>
      <c r="EC17" s="171">
        <f t="shared" si="29"/>
        <v>0</v>
      </c>
      <c r="ED17" s="171">
        <f t="shared" si="29"/>
        <v>1283160.6000000001</v>
      </c>
      <c r="EE17" s="171">
        <f t="shared" si="29"/>
        <v>834693.5</v>
      </c>
      <c r="EF17" s="171">
        <f t="shared" si="29"/>
        <v>243696</v>
      </c>
      <c r="EG17" s="171">
        <f t="shared" si="29"/>
        <v>0</v>
      </c>
      <c r="EH17" s="171">
        <f t="shared" si="29"/>
        <v>3866163.5</v>
      </c>
      <c r="EI17" s="171">
        <f t="shared" si="29"/>
        <v>1324534.0235000001</v>
      </c>
      <c r="EJ17" s="171">
        <f>SUM(EJ10:EJ16)</f>
        <v>678782.09600000002</v>
      </c>
      <c r="EK17" s="172"/>
      <c r="EL17" s="149"/>
      <c r="EM17" s="149"/>
      <c r="EN17" s="149"/>
      <c r="EO17" s="149"/>
      <c r="EP17" s="149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</row>
    <row r="18" spans="1:256">
      <c r="E18" s="175"/>
      <c r="F18" s="176"/>
    </row>
    <row r="19" spans="1:256" ht="18">
      <c r="A19" s="177"/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80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81"/>
      <c r="CT19" s="181"/>
      <c r="CU19" s="181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2"/>
      <c r="HI19" s="182"/>
      <c r="HJ19" s="182"/>
      <c r="HK19" s="182"/>
      <c r="HL19" s="182"/>
      <c r="HM19" s="182"/>
      <c r="HN19" s="182"/>
      <c r="HO19" s="182"/>
      <c r="HP19" s="182"/>
      <c r="HQ19" s="182"/>
      <c r="HR19" s="182"/>
      <c r="HS19" s="182"/>
      <c r="HT19" s="182"/>
      <c r="HU19" s="182"/>
      <c r="HV19" s="182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80"/>
      <c r="BD20" s="183"/>
      <c r="BE20" s="183"/>
      <c r="BF20" s="183"/>
      <c r="CS20" s="183"/>
      <c r="CT20" s="183"/>
      <c r="CU20" s="183"/>
    </row>
    <row r="21" spans="1:256">
      <c r="BD21" s="183"/>
      <c r="BE21" s="183"/>
      <c r="BF21" s="183"/>
    </row>
    <row r="24" spans="1:256">
      <c r="C24" s="184"/>
      <c r="D24" s="185"/>
    </row>
    <row r="25" spans="1:256">
      <c r="C25" s="184"/>
      <c r="D25" s="186"/>
    </row>
  </sheetData>
  <protectedRanges>
    <protectedRange sqref="AU13:AU15" name="Range4_4_1_1_2_1_1_2_1_1_1_1_1_1_1_1_1_1_1_1_1_1_1_1_1_2_1_1_1_1_3"/>
    <protectedRange sqref="AA10:AB10 AG10:AG11 AG13:AG17 AB11 AB13:AB17" name="Range4_1_1_1_2_1_1_1_1_1_1_1_1_1_1_2_1_1_1_1_1_1_1_1_1_1_2_1_1_1_1_5"/>
    <protectedRange sqref="BZ10" name="Range5_1_1_1_2_1_1_1_1_1_1_1_1_1_1_1_1_1_1_1_1_1_1_1_1_1_1_1_1_1_3"/>
    <protectedRange sqref="V10 V13 V15" name="Range4_1_1_1_1_1_1_1_1_1_1_1_2_1_1_1_1_3"/>
    <protectedRange sqref="DK12" name="Range5_9_1_1_1_1_1_1_1_1_1_1_1_1_1_4"/>
    <protectedRange sqref="R10" name="Range4_1_1_1_2_1_1_1_1_1_1_1_1_1_1_2_1_1_1_1_1_1_1_1_1_1_2_1_1_1_1_1_3"/>
    <protectedRange sqref="BV12" name="Range5_9_1_1_1_1_1_1_1_1_1_1_1_1_3"/>
    <protectedRange sqref="AD13:AD15" name="Range4_4_1_1_2_1_1_2_1_1_1_1_1_1_1_1_1_1_1_1_1_1_1_1_1_2_1_1_1_1_1_1_1"/>
    <protectedRange sqref="R10" name="Range4_1_1_1_2_1_1_1_1_1_1_1_1_1_1_2_1_1_1_1_1_1_1_1_1_1_2_1_1_1_1_1_1_2"/>
    <protectedRange sqref="AX10" name="Range5_1_1_1_2_1_1_1_1_1_1_1_1_1_1_1_1_1_1_1_1_1_1_1_1_1_1_1_1_1_1_1_1"/>
    <protectedRange sqref="O10 O13:O15" name="Range4_1_1_1_1_1_1_1_1_1_1_1_2_1_1_1_1_1_1_2"/>
    <protectedRange sqref="CK12:CL12" name="Range6_1_1_1_1_1_1_1_1_1_1_1_1_1_1_1_1_2"/>
    <protectedRange sqref="R13:R14" name="Range4_1_1_1_2_1_1_2_1_1_1_1_1_1_1_1_1_1_1_1_1_1_1_1_1_2_1_1_1_1_3"/>
    <protectedRange sqref="AA13 AA15" name="Range4_3_1_1_2_1_1_2_1_1_1_1_1_1_1_1_1_1_1_1_1_1_1_1_1_2_1_1_1_1_2"/>
    <protectedRange sqref="AX13" name="Range5_1_1_1_2_1_1_2_1_1_1_1_1_1_1_1_1_1_1_1_1_1_1_1_1_2_1_1_1_1_3"/>
    <protectedRange sqref="R10" name="Range4_1_1_1_2_1_1_1_1_1_1_1_1_1_1_2_1_1_1_1_1_1_1_1_1_1_2_1_1_1_1_2_2"/>
    <protectedRange sqref="AA10" name="Range4_3_1_1_2_1_1_1_1_1_1_1_1_1_1_2_1_1_1_1_1_1_1_1_1_1_2_1_1_1_1_2_3"/>
    <protectedRange sqref="AX10" name="Range5_1_1_1_2_1_1_1_1_1_1_1_1_1_1_1_1_1_1_1_1_1_1_1_1_1_1_1_1_1_2_2"/>
    <protectedRange sqref="BV10:BW10" name="Range5_3_1_1_1_1_1_1_1_1_1_1_1_1_1_2_3"/>
    <protectedRange sqref="BV14:BW14 BP14" name="Range5_12_1_1_1_1_1_1_1_1_1_1_1_1_1_1_2_1"/>
    <protectedRange sqref="O10 O13:O15" name="Range4_1_1_1_1_1_1_1_1_1_1_1_2_1_1_1_1_2_3"/>
    <protectedRange sqref="O12" name="Range4_1_1_1_1_1_1_1_1_1_1_1_1_1_1_1_1_1_1"/>
    <protectedRange sqref="U10" name="Range4_1_1_1_2_1_1_1_1_1_1_1_1_1_1_1_1_1_2"/>
    <protectedRange sqref="AZ11" name="Range5_2_1_1_2_1_1_2_1_1_1_1_1_1_1_1_1_1_1_1_1_1_1_1_1_1_3"/>
    <protectedRange sqref="AA13" name="Range4_1_1_1_2_1_1_2_1_1_1_1_1_1_1_1_1_1_1_1_1_1_1_1_1_2_1_1_1_1_1_2"/>
    <protectedRange sqref="AK13:AK15" name="Range4_2_1_1_2_1_1_2_1_1_1_1_1_1_1_1_1_1_1_1_1_1_1_1_1_2_1_1_1_1_3"/>
    <protectedRange sqref="AP13:AP15" name="Range4_3_1_1_2_1_1_2_1_1_1_1_1_1_1_1_1_1_1_1_1_1_1_1_1_2_1_1_1_1_1_1"/>
    <protectedRange sqref="AU13:AU15" name="Range4_4_1_1_2_1_1_2_1_1_1_1_1_1_1_1_1_1_1_1_1_1_1_1_1_2_1_1_1_1_1_5"/>
    <protectedRange sqref="BZ13" name="Range5_1_1_1_2_1_1_2_1_1_1_1_1_1_1_1_1_1_1_1_1_1_1_1_1_2_1_1_1_1_1_1"/>
    <protectedRange sqref="BZ14:BZ15 CC13:CC15" name="Range5_2_1_1_2_1_1_2_1_1_1_1_1_1_1_1_1_1_1_1_1_1_1_1_1_2_1_1_1_1_1"/>
    <protectedRange sqref="W13:W17 W11" name="Range4_5_1_2_1_1_1_1_1_1_1_1_1_1_2_1_1_1_1_1_1_1_1_1_1_2_1_1_1_1_2"/>
    <protectedRange sqref="AA10:AB10 AG10:AG11 AG13:AG17 AB11 AB13:AB17" name="Range4_1_1_1_2_1_1_1_1_1_1_1_1_1_1_2_1_1_1_1_1_1_1_1_1_1_2_1_1_1_1_3_4"/>
    <protectedRange sqref="AK10:AL10 AL11 AL13:AL17" name="Range4_2_1_1_2_1_1_1_1_1_1_1_1_1_1_2_1_1_1_1_1_1_1_1_1_1_2_1_1_1_1_2"/>
    <protectedRange sqref="AP10:AQ10 AQ11 AQ13:AQ17" name="Range4_3_1_1_2_1_1_1_1_1_1_1_1_1_1_2_1_1_1_1_1_1_1_1_1_1_2_1_1_1_1_4"/>
    <protectedRange sqref="AU10:AV10 AV11 AV13:AV17" name="Range4_4_1_1_2_1_1_1_1_1_1_1_1_1_1_2_1_1_1_1_1_1_1_1_1_1_2_1_1_1_1_2"/>
    <protectedRange sqref="BZ10" name="Range5_1_1_1_2_1_1_1_1_1_1_1_1_1_1_1_1_1_1_1_1_1_1_1_1_1_1_1_1_1_1_4"/>
    <protectedRange sqref="CC10" name="Range5_2_1_1_2_1_1_1_1_1_1_1_1_1_1_1_1_1_1_1_1_1_1_1_1_1_1_1_1_1_1"/>
    <protectedRange sqref="DJ10:DK10" name="Range5_3_1_1_1_1_1_1_1_1_1_1_1_1_1_1"/>
    <protectedRange sqref="DJ11:DK11" name="Range5_7_1_1_1_1_1_1_1_1_1_1_1_1_1"/>
    <protectedRange sqref="DJ13:DK13" name="Range5_11_1_1_1_1_1_1_1_1_1_1_1_1_1_3"/>
    <protectedRange sqref="DJ14:DK14 DA14" name="Range5_12_1_1_1_1_1_1_1_1_1_1_1_1_1_1_3"/>
    <protectedRange sqref="DJ15:DK15" name="Range5_14_1_1_1_1_1_1_1_1_1_1_1_1_1_2"/>
    <protectedRange sqref="V10 V13 V15" name="Range4_1_1_1_1_1_1_1_1_1_1_1_2_1_1_1_1_1_2"/>
    <protectedRange sqref="EF10:EG11 EF13:EG15 EE16:EG16" name="Range6_1_1_1_1_1_1_1_1_1_2_1_1_1_1_3"/>
    <protectedRange sqref="AU12" name="Range4_4_1_1_2_1_1_2_1_1_1_1_1_1_1_1_1_1_1_1_1_1_1_1_1_1_1_1_1_1_1_3"/>
    <protectedRange sqref="CC12" name="Range5_2_1_1_2_1_1_2_1_1_1_1_1_1_1_1_1_1_1_1_1_1_1_1_1_1_1_1_1_1_1_1_1"/>
    <protectedRange sqref="AF10" name="Range4_1_1_1_2_1_1_1_1_1_1_1_1_1_1_1_1_1_1_4"/>
    <protectedRange sqref="W12" name="Range4_5_1_2_1_1_1_1_1_1_1_1_1_1_2_1_1_1_1_1_1_1_1_1_1_2_1_1_1_1_1_2"/>
    <protectedRange sqref="AB12 AG12 W10" name="Range4_1_1_1_2_1_1_1_1_1_1_1_1_1_1_2_1_1_1_1_1_1_1_1_1_1_2_1_1_1_1_4_2"/>
    <protectedRange sqref="AL12" name="Range4_2_1_1_2_1_1_1_1_1_1_1_1_1_1_2_1_1_1_1_1_1_1_1_1_1_2_1_1_1_1_1_1"/>
    <protectedRange sqref="AQ12" name="Range4_3_1_1_2_1_1_1_1_1_1_1_1_1_1_2_1_1_1_1_1_1_1_1_1_1_2_1_1_1_1_1_4"/>
    <protectedRange sqref="AV12" name="Range4_4_1_1_2_1_1_1_1_1_1_1_1_1_1_2_1_1_1_1_1_1_1_1_1_1_2_1_1_1_1_1_1"/>
    <protectedRange sqref="AU12" name="Range4_4_1_1_2_1_1_2_1_1_1_1_1_1_1_1_1_1_1_1_1_1_1_1_1_1_1_1_1_1_1_1_3"/>
    <protectedRange sqref="BZ12" name="Range5_1_1_1_2_1_1_2_1_1_1_1_1_1_1_1_1_1_1_1_1_1_1_1_1_1_1_1_1_1_1_1_1"/>
    <protectedRange sqref="CC12" name="Range5_2_1_1_2_1_1_2_1_1_1_1_1_1_1_1_1_1_1_1_1_1_1_1_1_1_1_1_1_1_1_3"/>
    <protectedRange sqref="DK12" name="Range5_9_1_1_1_1_1_1_1_1_1_1_1_1_1_1_2"/>
    <protectedRange sqref="EF12:EG12" name="Range6_1_1_1_1_1_1_1_1_1_1_1_1_1_1_1_3"/>
    <protectedRange sqref="DJ12" name="Range5_9_1_1_1_1_1_1_1_1_1_1_1_2"/>
    <protectedRange sqref="V12" name="Range4_1_1_1_1_1_1_1_1_1_1_1_2"/>
    <protectedRange sqref="AA14" name="Range4_1_1_1_2_1_1_2_1_1_1_1_1_1_1_1_1_1_1_1_1_1_1_1_1_1_1_1"/>
    <protectedRange sqref="AA12" name="Range4_1_1_1_2_1_1_2_1_1_1_1_1_1_1_1_1_1_1_1_1_1_1_1_1_1"/>
    <protectedRange sqref="AK12" name="Range4_2_1_1_2_1_1_2_1_1_1_1_1_1_1_1_1_1_1_1_1_1_1_1_1_2"/>
    <protectedRange sqref="AP12" name="Range4_3_1_1_2_1_1_2_1_1_1_1_1_1_1_1_1_1_1_1_1_1_1_1_1_2"/>
  </protectedRanges>
  <mergeCells count="136">
    <mergeCell ref="C19:AA20"/>
    <mergeCell ref="DO7:DO8"/>
    <mergeCell ref="DR7:DR8"/>
    <mergeCell ref="DU7:DU8"/>
    <mergeCell ref="DX7:DX8"/>
    <mergeCell ref="EA7:EA8"/>
    <mergeCell ref="ED7:ED8"/>
    <mergeCell ref="EG4:EG6"/>
    <mergeCell ref="EG7:E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AD7:AD8"/>
    <mergeCell ref="AI7:AI8"/>
    <mergeCell ref="AN7:AN8"/>
    <mergeCell ref="AS7:AS8"/>
    <mergeCell ref="AX7:AX8"/>
    <mergeCell ref="BA7:BA8"/>
    <mergeCell ref="EH7:EH8"/>
    <mergeCell ref="EH4:EJ6"/>
    <mergeCell ref="DU5:DW6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B5:DD6"/>
    <mergeCell ref="DE5:DG6"/>
    <mergeCell ref="DH5:DJ6"/>
    <mergeCell ref="DP7:DQ7"/>
    <mergeCell ref="DS7:DT7"/>
    <mergeCell ref="DV7:DW7"/>
    <mergeCell ref="DY7:DZ7"/>
    <mergeCell ref="EB7:EC7"/>
    <mergeCell ref="EE7:EF7"/>
    <mergeCell ref="EI7:EJ7"/>
    <mergeCell ref="DI7:D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O6:S6"/>
    <mergeCell ref="T6:X6"/>
    <mergeCell ref="Y6:AC6"/>
    <mergeCell ref="CB7:CC7"/>
    <mergeCell ref="CE7:CF7"/>
    <mergeCell ref="BD7:BD8"/>
    <mergeCell ref="BG7:BG8"/>
    <mergeCell ref="CN7:CO7"/>
    <mergeCell ref="CQ7:CR7"/>
    <mergeCell ref="CT7:CU7"/>
    <mergeCell ref="CW7:CX7"/>
    <mergeCell ref="CZ7:DA7"/>
    <mergeCell ref="CH7:CI7"/>
    <mergeCell ref="CK7:CL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CY6:DA6"/>
    <mergeCell ref="DO6:DQ6"/>
    <mergeCell ref="DR6:DT6"/>
    <mergeCell ref="DX6:DZ6"/>
    <mergeCell ref="DL4:DN6"/>
    <mergeCell ref="DO4:EF4"/>
    <mergeCell ref="DO5:DT5"/>
    <mergeCell ref="DX5:EF5"/>
    <mergeCell ref="DM7:DN7"/>
    <mergeCell ref="DL7:DL8"/>
    <mergeCell ref="EA6:EC6"/>
    <mergeCell ref="ED6:EF6"/>
    <mergeCell ref="DC7:DD7"/>
    <mergeCell ref="DF7:DG7"/>
    <mergeCell ref="CA6:CC6"/>
    <mergeCell ref="CD6:CF6"/>
    <mergeCell ref="CG6:CI6"/>
    <mergeCell ref="BP5:BR6"/>
    <mergeCell ref="CJ6:CL6"/>
    <mergeCell ref="CM6:CO6"/>
    <mergeCell ref="CP6:CR6"/>
    <mergeCell ref="CS6:CU6"/>
    <mergeCell ref="CV6:CX6"/>
    <mergeCell ref="AD6:AH6"/>
    <mergeCell ref="AI6:AM6"/>
    <mergeCell ref="AN6:AR6"/>
    <mergeCell ref="AS6:AW6"/>
    <mergeCell ref="AX6:AZ6"/>
    <mergeCell ref="BA6:BC6"/>
    <mergeCell ref="C1:N1"/>
    <mergeCell ref="C2:N2"/>
    <mergeCell ref="T2:V2"/>
    <mergeCell ref="L3:O3"/>
    <mergeCell ref="O4:DJ4"/>
    <mergeCell ref="O5:AZ5"/>
    <mergeCell ref="BA5:BO5"/>
    <mergeCell ref="BS5:CI5"/>
    <mergeCell ref="CJ5:CR5"/>
    <mergeCell ref="CS5:DA5"/>
    <mergeCell ref="E4:I6"/>
    <mergeCell ref="J4:N6"/>
    <mergeCell ref="BD6:BF6"/>
    <mergeCell ref="BG6:BI6"/>
    <mergeCell ref="BJ6:BL6"/>
    <mergeCell ref="BM6:BO6"/>
    <mergeCell ref="BS6:BW6"/>
    <mergeCell ref="BX6:BZ6"/>
  </mergeCells>
  <pageMargins left="0.7" right="0.7" top="0.75" bottom="0.75" header="0.3" footer="0.3"/>
  <pageSetup paperSize="9" orientation="portrait" horizontalDpi="180" verticalDpi="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1_1_1_2_1_1_1_1_1_1_1_1_1_1_2_1_1_1_1_1_1_1_1_1_1_2_1_1_1_1_2" rangeCreator="" othersAccessPermission="edit"/>
    <arrUserId title="Range4_1_1_1_2_1_1_1_1_1_1_1_1_1_1_2_1_1_1_1_1_1_1_1_1_1_2_1_1_1_1_3" rangeCreator="" othersAccessPermission="edit"/>
    <arrUserId title="Range5_8_1_1_1_1_1_1_1_1_1_1_1_1_1_1_1_1" rangeCreator="" othersAccessPermission="edit"/>
    <arrUserId title="Range4_3_1_1_2_1_1_2_1_1_1_1_1_1_1_1_1_1_1_1_1_1_1_1_1_1_1_1_1_1_1_1_1_1" rangeCreator="" othersAccessPermission="edit"/>
    <arrUserId title="Range5_3_1_1_1_1_1_1_1_1_1_1_1_1_1_2" rangeCreator="" othersAccessPermission="edit"/>
    <arrUserId title="Range4_1_1_1_2_1_1_1_1_1_1_1_1_1_1_1_1_1" rangeCreator="" othersAccessPermission="edit"/>
    <arrUserId title="Range4_1_1_1_2_1_1_1_1_1_1_1_1_1_1_2_1_1_1_1_1_1_1_1_1_1_2_1_1_1_1_1_2" rangeCreator="" othersAccessPermission="edit"/>
    <arrUserId title="Range6_1_1_1_1_1_1_1_1_1_1_1_1_1_1_1_1" rangeCreator="" othersAccessPermission="edit"/>
    <arrUserId title="Range5_8_1_1_1_1_1_1_1_1_1_1_1_1_1_1_2_2" rangeCreator="" othersAccessPermission="edit"/>
    <arrUserId title="Range4_2_1_1_2_1_1_2_1_1_1_1_1_1_1_1_1_1_1_1_1_1_1_1_1_2_1_1_1_1" rangeCreator="" othersAccessPermission="edit"/>
    <arrUserId title="Range4_3_1_1_2_1_1_1_1_1_1_1_1_1_1_2_1_1_1_1_1_1_1_1_1_1_2_1_1_1_1" rangeCreator="" othersAccessPermission="edit"/>
    <arrUserId title="Range5_12_1_1_1_1_1_1_1_1_1_1_1_1_1_1" rangeCreator="" othersAccessPermission="edit"/>
    <arrUserId title="Range4_5_1_2_1_1_1_1_1_1_1_1_1_1_2_1_1_1_1_1_1_1_1_1_1_2_1_1_1_1_1" rangeCreator="" othersAccessPermission="edit"/>
    <arrUserId title="Range4_4_1_1_2_1_1_2_1_1_1_1_1_1_1_1_1_1_1_1_1_1_1_1_1_1_1_1_1_1_1_1" rangeCreator="" othersAccessPermission="edit"/>
    <arrUserId title="Range4_4_1_1_2_1_1_2_1_1_1_1_1_1_1_1_1_1_1_1_1_1_1_1_1_2_1_1_1_1" rangeCreator="" othersAccessPermission="edit"/>
    <arrUserId title="Range5_9_1_1_1_1_1_1_1_1_1_1_1_1_1" rangeCreator="" othersAccessPermission="edit"/>
    <arrUserId title="Range4_1_1_1_2_1_1_1_1_1_1_1_1_1_1_2_1_1_1_1_1_1_1_1_1_1_2_1_1_1_1_1_1" rangeCreator="" othersAccessPermission="edit"/>
    <arrUserId title="Range4_1_1_1_2_1_1_2_1_1_1_1_1_1_1_1_1_1_1_1_1_1_1_1_1_2_1_1_1_1_1" rangeCreator="" othersAccessPermission="edit"/>
    <arrUserId title="Range4_3_1_1_2_1_1_1_1_1_1_1_1_1_1_2_1_1_1_1_1_1_1_1_1_1_2_1_1_1_1_2_1" rangeCreator="" othersAccessPermission="edit"/>
    <arrUserId title="Range4_1_1_1_1_1_1_1_1_1_1_1_2_1_1_1_1_2" rangeCreator="" othersAccessPermission="edit"/>
    <arrUserId title="Range5_2_1_1_2_1_1_2_1_1_1_1_1_1_1_1_1_1_1_1_1_1_1_1_1_1" rangeCreator="" othersAccessPermission="edit"/>
    <arrUserId title="Range4_4_1_1_2_1_1_2_1_1_1_1_1_1_1_1_1_1_1_1_1_1_1_1_1_2_1_1_1_1_1_3" rangeCreator="" othersAccessPermission="edit"/>
    <arrUserId title="Range4_1_1_1_2_1_1_1_1_1_1_1_1_1_1_2_1_1_1_1_1_1_1_1_1_1_2_1_1_1_1_3_2" rangeCreator="" othersAccessPermission="edit"/>
    <arrUserId title="Range5_1_1_1_2_1_1_1_1_1_1_1_1_1_1_1_1_1_1_1_1_1_1_1_1_1_1_1_1_1_1_3" rangeCreator="" othersAccessPermission="edit"/>
    <arrUserId title="Range5_11_1_1_1_1_1_1_1_1_1_1_1_1_1" rangeCreator="" othersAccessPermission="edit"/>
    <arrUserId title="Range6_1_1_1_1_1_1_1_1_1_2_1_1_1_1" rangeCreator="" othersAccessPermission="edit"/>
    <arrUserId title="Range4_1_1_1_2_1_1_1_1_1_1_1_1_1_1_1_1_1_1_1" rangeCreator="" othersAccessPermission="edit"/>
    <arrUserId title="Range4_3_1_1_2_1_1_1_1_1_1_1_1_1_1_2_1_1_1_1_1_1_1_1_1_1_2_1_1_1_1_1_1" rangeCreator="" othersAccessPermission="edit"/>
    <arrUserId title="Range4_3_1_1_2_1_1_2_1_1_1_1_1_1_1_1_1_1_1_1_1_1_1_1_1_1_1_1_1_1_1" rangeCreator="" othersAccessPermission="edit"/>
    <arrUserId title="Range5_9_1_1_1_1_1_1_1_1_1_1_1_1_1_1" rangeCreator="" othersAccessPermission="edit"/>
    <arrUserId title="Range4_4_1_1_2_1_1_2_1_1_1_1_1_1_1_1_1_1_1_1_1_1_1_1_1_2_1_1_1_1_1" rangeCreator="" othersAccessPermission="edit"/>
    <arrUserId title="Range5_1_1_1_2_1_1_1_1_1_1_1_1_1_1_1_1_1_1_1_1_1_1_1_1_1_1_1_1_1_2" rangeCreator="" othersAccessPermission="edit"/>
    <arrUserId title="Range5_9_1_1_1_1_1_1_1_1_1_1_1_1_1_2" rangeCreator="" othersAccessPermission="edit"/>
    <arrUserId title="Range5_9_1_1_1_1_1_1_1_1_1_1_1_1" rangeCreator="" othersAccessPermission="edit"/>
    <arrUserId title="Range4_1_1_1_2_1_1_1_1_1_1_1_1_1_1_2_1_1_1_1_1_1_1_1_1_1_2_1_1_1_1_1_1_3" rangeCreator="" othersAccessPermission="edit"/>
    <arrUserId title="Range4_1_1_1_1_1_1_1_1_1_1_1_2_1_1_1_1_1_1_1" rangeCreator="" othersAccessPermission="edit"/>
    <arrUserId title="Range4_1_1_1_2_1_1_2_1_1_1_1_1_1_1_1_1_1_1_1_1_1_1_1_1_2_1_1_1_1" rangeCreator="" othersAccessPermission="edit"/>
    <arrUserId title="Range5_1_1_1_2_1_1_2_1_1_1_1_1_1_1_1_1_1_1_1_1_1_1_1_1_2_1_1_1_1_2" rangeCreator="" othersAccessPermission="edit"/>
    <arrUserId title="Range4_3_1_1_2_1_1_1_1_1_1_1_1_1_1_2_1_1_1_1_1_1_1_1_1_1_2_1_1_1_1_2" rangeCreator="" othersAccessPermission="edit"/>
    <arrUserId title="Range5_3_1_1_1_1_1_1_1_1_1_1_1_1_1_2_2" rangeCreator="" othersAccessPermission="edit"/>
    <arrUserId title="Range4_1_1_1_1_1_1_1_1_1_1_1_2_1_1_1_1_2_1" rangeCreator="" othersAccessPermission="edit"/>
    <arrUserId title="Range4_1_1_1_1_1_1_1_1_1_1_1_1_1_1_1_1_1_2" rangeCreator="" othersAccessPermission="edit"/>
    <arrUserId title="Range5_2_1_1_2_1_1_2_1_1_1_1_1_1_1_1_1_1_1_1_1_1_1_1_1_1_1" rangeCreator="" othersAccessPermission="edit"/>
    <arrUserId title="Range4_2_1_1_2_1_1_2_1_1_1_1_1_1_1_1_1_1_1_1_1_1_1_1_1_2_1_1_1_1_2" rangeCreator="" othersAccessPermission="edit"/>
    <arrUserId title="Range4_4_1_1_2_1_1_2_1_1_1_1_1_1_1_1_1_1_1_1_1_1_1_1_1_2_1_1_1_1_1_2" rangeCreator="" othersAccessPermission="edit"/>
    <arrUserId title="Range5_2_1_1_2_1_1_2_1_1_1_1_1_1_1_1_1_1_1_1_1_1_1_1_1_2_1_1_1_1_2" rangeCreator="" othersAccessPermission="edit"/>
    <arrUserId title="Range4_1_1_1_2_1_1_1_1_1_1_1_1_1_1_2_1_1_1_1_1_1_1_1_1_1_2_1_1_1_1_3_1" rangeCreator="" othersAccessPermission="edit"/>
    <arrUserId title="Range4_3_1_1_2_1_1_1_1_1_1_1_1_1_1_2_1_1_1_1_1_1_1_1_1_1_2_1_1_1_1_3" rangeCreator="" othersAccessPermission="edit"/>
    <arrUserId title="Range5_1_1_1_2_1_1_1_1_1_1_1_1_1_1_1_1_1_1_1_1_1_1_1_1_1_1_1_1_1_1_2" rangeCreator="" othersAccessPermission="edit"/>
    <arrUserId title="Range5_3_1_1_1_1_1_1_1_1_1_1_1_1_1_3" rangeCreator="" othersAccessPermission="edit"/>
    <arrUserId title="Range5_11_1_1_1_1_1_1_1_1_1_1_1_1_1_1" rangeCreator="" othersAccessPermission="edit"/>
    <arrUserId title="Range5_14_1_1_1_1_1_1_1_1_1_1_1_1_1_1" rangeCreator="" othersAccessPermission="edit"/>
    <arrUserId title="Range6_1_1_1_1_1_1_1_1_1_2_1_1_1_1_1" rangeCreator="" othersAccessPermission="edit"/>
    <arrUserId title="Range4_4_1_1_2_1_1_2_1_1_1_1_1_1_1_1_1_1_1_1_1_1_1_1_1_1_1_1_1_1_1_2" rangeCreator="" othersAccessPermission="edit"/>
    <arrUserId title="Range4_1_1_1_2_1_1_1_1_1_1_1_1_1_1_1_1_1_1_2" rangeCreator="" othersAccessPermission="edit"/>
    <arrUserId title="Range4_1_1_1_2_1_1_1_1_1_1_1_1_1_1_2_1_1_1_1_1_1_1_1_1_1_2_1_1_1_1_4_1" rangeCreator="" othersAccessPermission="edit"/>
    <arrUserId title="Range4_3_1_1_2_1_1_1_1_1_1_1_1_1_1_2_1_1_1_1_1_1_1_1_1_1_2_1_1_1_1_1_2" rangeCreator="" othersAccessPermission="edit"/>
    <arrUserId title="Range4_1_1_1_2_1_1_2_1_1_1_1_1_1_1_1_1_1_1_1_1_1_1_1_1_1_1_1_1_1_1_1" rangeCreator="" othersAccessPermission="edit"/>
    <arrUserId title="Range4_4_1_1_2_1_1_2_1_1_1_1_1_1_1_1_1_1_1_1_1_1_1_1_1_1_1_1_1_1_1_1_1" rangeCreator="" othersAccessPermission="edit"/>
    <arrUserId title="Range5_2_1_1_2_1_1_2_1_1_1_1_1_1_1_1_1_1_1_1_1_1_1_1_1_1_1_1_1_1_1" rangeCreator="" othersAccessPermission="edit"/>
    <arrUserId title="Range6_1_1_1_1_1_1_1_1_1_1_1_1_1_1_1_2" rangeCreator="" othersAccessPermission="edit"/>
    <arrUserId title="Range4_1_1_1_1_1_1_1_1_1_1_1" rangeCreator="" othersAccessPermission="edit"/>
    <arrUserId title="Range4_4_1_1_2_1_1_2_1_1_1_1_1_1_1_1_1_1_1_1_1_1_1_1_1_2_1_1_1_1_2" rangeCreator="" othersAccessPermission="edit"/>
    <arrUserId title="Range4_1_1_1_2_1_1_1_1_1_1_1_1_1_1_2_1_1_1_1_1_1_1_1_1_1_2_1_1_1_1" rangeCreator="" othersAccessPermission="edit"/>
    <arrUserId title="Range5_1_1_1_2_1_1_1_1_1_1_1_1_1_1_1_1_1_1_1_1_1_1_1_1_1_1_1_1_1" rangeCreator="" othersAccessPermission="edit"/>
    <arrUserId title="Range4_1_1_1_1_1_1_1_1_1_1_1_2_1_1_1_1" rangeCreator="" othersAccessPermission="edit"/>
    <arrUserId title="Range5_9_1_1_1_1_1_1_1_1_1_1_1_1_1_3" rangeCreator="" othersAccessPermission="edit"/>
    <arrUserId title="Range4_1_1_1_2_1_1_1_1_1_1_1_1_1_1_2_1_1_1_1_1_1_1_1_1_1_2_1_1_1_1_1" rangeCreator="" othersAccessPermission="edit"/>
    <arrUserId title="Range5_9_1_1_1_1_1_1_1_1_1_1_1_1_2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_1" rangeCreator="" othersAccessPermission="edit"/>
    <arrUserId title="Range5_1_1_1_2_1_1_1_1_1_1_1_1_1_1_1_1_1_1_1_1_1_1_1_1_1_1_1_1_1_1_1" rangeCreator="" othersAccessPermission="edit"/>
    <arrUserId title="Range4_1_1_1_1_1_1_1_1_1_1_1_2_1_1_1_1_1_1" rangeCreator="" othersAccessPermission="edit"/>
    <arrUserId title="Range6_1_1_1_1_1_1_1_1_1_1_1_1_1_1_1_1_1" rangeCreator="" othersAccessPermission="edit"/>
    <arrUserId title="Range4_1_1_1_2_1_1_2_1_1_1_1_1_1_1_1_1_1_1_1_1_1_1_1_1_2_1_1_1_1_2" rangeCreator="" othersAccessPermission="edit"/>
    <arrUserId title="Range4_3_1_1_2_1_1_2_1_1_1_1_1_1_1_1_1_1_1_1_1_1_1_1_1_2_1_1_1_1" rangeCreator="" othersAccessPermission="edit"/>
    <arrUserId title="Range5_1_1_1_2_1_1_2_1_1_1_1_1_1_1_1_1_1_1_1_1_1_1_1_1_2_1_1_1_1" rangeCreator="" othersAccessPermission="edit"/>
    <arrUserId title="Range4_1_1_1_2_1_1_1_1_1_1_1_1_1_1_2_1_1_1_1_1_1_1_1_1_1_2_1_1_1_1_2_1" rangeCreator="" othersAccessPermission="edit"/>
    <arrUserId title="Range4_3_1_1_2_1_1_1_1_1_1_1_1_1_1_2_1_1_1_1_1_1_1_1_1_1_2_1_1_1_1_2_2" rangeCreator="" othersAccessPermission="edit"/>
    <arrUserId title="Range5_1_1_1_2_1_1_1_1_1_1_1_1_1_1_1_1_1_1_1_1_1_1_1_1_1_1_1_1_1_2_1" rangeCreator="" othersAccessPermission="edit"/>
    <arrUserId title="Range5_3_1_1_1_1_1_1_1_1_1_1_1_1_1_2_1" rangeCreator="" othersAccessPermission="edit"/>
    <arrUserId title="Range5_12_1_1_1_1_1_1_1_1_1_1_1_1_1_1_2" rangeCreator="" othersAccessPermission="edit"/>
    <arrUserId title="Range4_1_1_1_1_1_1_1_1_1_1_1_2_1_1_1_1_2_2" rangeCreator="" othersAccessPermission="edit"/>
    <arrUserId title="Range4_3_1_1_2_1_1_2_1_1_1_1_1_1_1_1_1_1_1_1_1_1_1_1_1_1_1_1_1_1_1_2" rangeCreator="" othersAccessPermission="edit"/>
    <arrUserId title="Range4_1_1_1_1_1_1_1_1_1_1_1_1_1_1_1_1_1" rangeCreator="" othersAccessPermission="edit"/>
    <arrUserId title="Range4_1_1_1_2_1_1_1_1_1_1_1_1_1_1_1_1_1_1" rangeCreator="" othersAccessPermission="edit"/>
    <arrUserId title="Range5_2_1_1_2_1_1_2_1_1_1_1_1_1_1_1_1_1_1_1_1_1_1_1_1_1_2" rangeCreator="" othersAccessPermission="edit"/>
    <arrUserId title="Range4_1_1_1_2_1_1_2_1_1_1_1_1_1_1_1_1_1_1_1_1_1_1_1_1_2_1_1_1_1_1_1" rangeCreator="" othersAccessPermission="edit"/>
    <arrUserId title="Range4_2_1_1_2_1_1_2_1_1_1_1_1_1_1_1_1_1_1_1_1_1_1_1_1_2_1_1_1_1_1" rangeCreator="" othersAccessPermission="edit"/>
    <arrUserId title="Range4_3_1_1_2_1_1_2_1_1_1_1_1_1_1_1_1_1_1_1_1_1_1_1_1_2_1_1_1_1_1" rangeCreator="" othersAccessPermission="edit"/>
    <arrUserId title="Range4_4_1_1_2_1_1_2_1_1_1_1_1_1_1_1_1_1_1_1_1_1_1_1_1_2_1_1_1_1_1_4" rangeCreator="" othersAccessPermission="edit"/>
    <arrUserId title="Range5_1_1_1_2_1_1_2_1_1_1_1_1_1_1_1_1_1_1_1_1_1_1_1_1_2_1_1_1_1_1" rangeCreator="" othersAccessPermission="edit"/>
    <arrUserId title="Range5_2_1_1_2_1_1_2_1_1_1_1_1_1_1_1_1_1_1_1_1_1_1_1_1_2_1_1_1_1" rangeCreator="" othersAccessPermission="edit"/>
    <arrUserId title="Range4_5_1_2_1_1_1_1_1_1_1_1_1_1_2_1_1_1_1_1_1_1_1_1_1_2_1_1_1_1" rangeCreator="" othersAccessPermission="edit"/>
    <arrUserId title="Range4_1_1_1_2_1_1_1_1_1_1_1_1_1_1_2_1_1_1_1_1_1_1_1_1_1_2_1_1_1_1_3_3" rangeCreator="" othersAccessPermission="edit"/>
    <arrUserId title="Range4_2_1_1_2_1_1_1_1_1_1_1_1_1_1_2_1_1_1_1_1_1_1_1_1_1_2_1_1_1_1" rangeCreator="" othersAccessPermission="edit"/>
    <arrUserId title="Range4_3_1_1_2_1_1_1_1_1_1_1_1_1_1_2_1_1_1_1_1_1_1_1_1_1_2_1_1_1_1_1" rangeCreator="" othersAccessPermission="edit"/>
    <arrUserId title="Range4_4_1_1_2_1_1_1_1_1_1_1_1_1_1_2_1_1_1_1_1_1_1_1_1_1_2_1_1_1_1" rangeCreator="" othersAccessPermission="edit"/>
    <arrUserId title="Range5_1_1_1_2_1_1_1_1_1_1_1_1_1_1_1_1_1_1_1_1_1_1_1_1_1_1_1_1_1_1" rangeCreator="" othersAccessPermission="edit"/>
    <arrUserId title="Range5_2_1_1_2_1_1_1_1_1_1_1_1_1_1_1_1_1_1_1_1_1_1_1_1_1_1_1_1_1" rangeCreator="" othersAccessPermission="edit"/>
    <arrUserId title="Range5_3_1_1_1_1_1_1_1_1_1_1_1_1_1" rangeCreator="" othersAccessPermission="edit"/>
    <arrUserId title="Range5_7_1_1_1_1_1_1_1_1_1_1_1_1" rangeCreator="" othersAccessPermission="edit"/>
    <arrUserId title="Range5_11_1_1_1_1_1_1_1_1_1_1_1_1_1_2" rangeCreator="" othersAccessPermission="edit"/>
    <arrUserId title="Range5_12_1_1_1_1_1_1_1_1_1_1_1_1_1_1_1" rangeCreator="" othersAccessPermission="edit"/>
    <arrUserId title="Range5_14_1_1_1_1_1_1_1_1_1_1_1_1_1" rangeCreator="" othersAccessPermission="edit"/>
    <arrUserId title="Range4_1_1_1_1_1_1_1_1_1_1_1_2_1_1_1_1_1" rangeCreator="" othersAccessPermission="edit"/>
    <arrUserId title="Range6_1_1_1_1_1_1_1_1_1_2_1_1_1_1_2" rangeCreator="" othersAccessPermission="edit"/>
    <arrUserId title="Range4_2_1_1_2_1_1_2_1_1_1_1_1_1_1_1_1_1_1_1_1_1_1_1_1_1_1_1_1_1_1" rangeCreator="" othersAccessPermission="edit"/>
    <arrUserId title="Range4_4_1_1_2_1_1_2_1_1_1_1_1_1_1_1_1_1_1_1_1_1_1_1_1_1_1_1_1_1_1" rangeCreator="" othersAccessPermission="edit"/>
    <arrUserId title="Range5_2_1_1_2_1_1_2_1_1_1_1_1_1_1_1_1_1_1_1_1_1_1_1_1_1_1_1_1_1_1_1" rangeCreator="" othersAccessPermission="edit"/>
    <arrUserId title="Range4_1_1_1_2_1_1_1_1_1_1_1_1_1_1_1_1_1_1_3" rangeCreator="" othersAccessPermission="edit"/>
    <arrUserId title="Range4_5_1_2_1_1_1_1_1_1_1_1_1_1_2_1_1_1_1_1_1_1_1_1_1_2_1_1_1_1_1_1" rangeCreator="" othersAccessPermission="edit"/>
    <arrUserId title="Range4_1_1_1_2_1_1_1_1_1_1_1_1_1_1_2_1_1_1_1_1_1_1_1_1_1_2_1_1_1_1_4" rangeCreator="" othersAccessPermission="edit"/>
    <arrUserId title="Range4_2_1_1_2_1_1_1_1_1_1_1_1_1_1_2_1_1_1_1_1_1_1_1_1_1_2_1_1_1_1_1" rangeCreator="" othersAccessPermission="edit"/>
    <arrUserId title="Range4_3_1_1_2_1_1_1_1_1_1_1_1_1_1_2_1_1_1_1_1_1_1_1_1_1_2_1_1_1_1_1_3" rangeCreator="" othersAccessPermission="edit"/>
    <arrUserId title="Range4_4_1_1_2_1_1_1_1_1_1_1_1_1_1_2_1_1_1_1_1_1_1_1_1_1_2_1_1_1_1_1" rangeCreator="" othersAccessPermission="edit"/>
    <arrUserId title="Range4_1_1_1_2_1_1_2_1_1_1_1_1_1_1_1_1_1_1_1_1_1_1_1_1_1_1_1_1_1_1" rangeCreator="" othersAccessPermission="edit"/>
    <arrUserId title="Range4_2_1_1_2_1_1_2_1_1_1_1_1_1_1_1_1_1_1_1_1_1_1_1_1_1_1_1_1_1_1_1" rangeCreator="" othersAccessPermission="edit"/>
    <arrUserId title="Range4_4_1_1_2_1_1_2_1_1_1_1_1_1_1_1_1_1_1_1_1_1_1_1_1_1_1_1_1_1_1_1_2" rangeCreator="" othersAccessPermission="edit"/>
    <arrUserId title="Range5_1_1_1_2_1_1_2_1_1_1_1_1_1_1_1_1_1_1_1_1_1_1_1_1_1_1_1_1_1_1_1" rangeCreator="" othersAccessPermission="edit"/>
    <arrUserId title="Range5_2_1_1_2_1_1_2_1_1_1_1_1_1_1_1_1_1_1_1_1_1_1_1_1_1_1_1_1_1_1_2" rangeCreator="" othersAccessPermission="edit"/>
    <arrUserId title="Range5_9_1_1_1_1_1_1_1_1_1_1_1_1_1_1_1" rangeCreator="" othersAccessPermission="edit"/>
    <arrUserId title="Range6_1_1_1_1_1_1_1_1_1_1_1_1_1_1_1" rangeCreator="" othersAccessPermission="edit"/>
    <arrUserId title="Range5_9_1_1_1_1_1_1_1_1_1_1_1" rangeCreator="" othersAccessPermission="edit"/>
    <arrUserId title="Range4_1_1_1_1_1_1_1_1_1_1_1_1" rangeCreator="" othersAccessPermission="edit"/>
    <arrUserId title="Range4_3_1_1_2_1_1_2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2026-06-01T12:53:15Z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