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․06.2026\ASHX. HOAK AXB\"/>
    </mc:Choice>
  </mc:AlternateContent>
  <bookViews>
    <workbookView xWindow="0" yWindow="0" windowWidth="23040" windowHeight="9060"/>
  </bookViews>
  <sheets>
    <sheet name="Armavir" sheetId="1" r:id="rId1"/>
  </sheets>
  <definedNames>
    <definedName name="_xlnm.Print_Are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D15" i="1"/>
  <c r="C15" i="1"/>
  <c r="G14" i="1"/>
  <c r="F14" i="1"/>
  <c r="P14" i="1" s="1"/>
  <c r="E14" i="1"/>
  <c r="G13" i="1"/>
  <c r="F13" i="1"/>
  <c r="P13" i="1" s="1"/>
  <c r="E13" i="1"/>
  <c r="Q13" i="1" s="1"/>
  <c r="G12" i="1"/>
  <c r="P12" i="1" s="1"/>
  <c r="F12" i="1"/>
  <c r="E12" i="1"/>
  <c r="Q12" i="1" s="1"/>
  <c r="P11" i="1"/>
  <c r="G11" i="1"/>
  <c r="F11" i="1"/>
  <c r="E11" i="1"/>
  <c r="Q11" i="1" s="1"/>
  <c r="G10" i="1"/>
  <c r="F10" i="1"/>
  <c r="P10" i="1" s="1"/>
  <c r="E10" i="1"/>
  <c r="Q10" i="1" s="1"/>
  <c r="G9" i="1"/>
  <c r="F9" i="1"/>
  <c r="P9" i="1" s="1"/>
  <c r="E9" i="1"/>
  <c r="G8" i="1"/>
  <c r="G15" i="1" s="1"/>
  <c r="F8" i="1"/>
  <c r="E8" i="1"/>
  <c r="E15" i="1" s="1"/>
  <c r="Q9" i="1" l="1"/>
  <c r="Q14" i="1"/>
  <c r="F15" i="1"/>
  <c r="P8" i="1"/>
  <c r="P15" i="1" s="1"/>
  <c r="Q8" i="1" l="1"/>
  <c r="Q15" i="1" s="1"/>
</calcChain>
</file>

<file path=xl/sharedStrings.xml><?xml version="1.0" encoding="utf-8"?>
<sst xmlns="http://schemas.openxmlformats.org/spreadsheetml/2006/main" count="33" uniqueCount="27">
  <si>
    <t>ՏԵՂԵԿԱՏՎՈՒԹՅՈՒՆ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</si>
  <si>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</si>
  <si>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</si>
  <si>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</si>
  <si>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</si>
  <si>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</si>
  <si>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</si>
  <si>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</si>
  <si>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</si>
  <si>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</si>
  <si>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</si>
  <si>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</si>
  <si>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</si>
  <si>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</si>
  <si>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</si>
  <si>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</si>
  <si>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</si>
  <si>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</si>
  <si>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</si>
  <si>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 Արմավիրի մարզի համայնքապետարանների , ՏԻՄ-երին ենթակա բյուջետային հիմնարկների, ՀՈԱԿ-ների աշխատողների աշխատավարձերի վերաբերյալ  2026թ. հունիսի «30»-ի  դրությամբ</t>
  </si>
  <si>
    <t xml:space="preserve"> Նախորդ տարիների պարտքի  մնացորդը
30,06.2026թ.
   դրությամբ`     4=2-3</t>
  </si>
  <si>
    <t>Ընդամենը
համայնքապետարանների, ՏԻՄ -երին ենթակա բյուջետային հիմնարկների, ՀՈԱԿ-ների աշխատողների աշխատավարձերը 
 2026թ.հունիսի «30»-ի  դրությամբ</t>
  </si>
  <si>
    <t xml:space="preserve"> Այդ թվում` համայնքապետարանների աշխատողների  աշխատավարձերը  
 2026թ.հունիսի «30»-ի  դրությամբ</t>
  </si>
  <si>
    <t>Այդ թվում` ՏԻՄ-երին ենթակա  բյուջետային հիմնարկների աշխատողների աշխատավարձերը 
 2026թ.հունիսի «30»-ի  դրությամբ</t>
  </si>
  <si>
    <t>Այդ թվում` ՀՈԱԿ-ների աշխատողների աշխատավարձերը    2026թ.հունիսի «30»-ի  դրությամբ</t>
  </si>
  <si>
    <t>2024թ. ընթացիկ տարվա աշխատավարձի պարտքը
 2026թ.հունիսի «30»-ի  դրությամբ</t>
  </si>
  <si>
    <t>Ընդամենը աշխատավարձի պարտքը
 2026թ.հունիսի «30»-ի  դրությամբ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</si>
</sst>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\ ##0.00\ &quot;₽&quot;_-;\-* #\ ##0.00\ &quot;₽&quot;_-;_-* &quot;-&quot;??\ &quot;₽&quot;_-;_-@_-"/>
    <numFmt numFmtId="165" formatCode="#\ ##0.00"/>
    <numFmt numFmtId="166" formatCode="_-&quot;$&quot;* #\ ##0.00_-;\-&quot;$&quot;* #\ ##0.00_-;_-&quot;$&quot;* &quot;-&quot;??_-;_-@_-"/>
    <numFmt numFmtId="167" formatCode="0.0"/>
    <numFmt numFmtId="168" formatCode="#\ ##0.0"/>
  </numFmts>
  <fonts count="1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2"/>
      <name val="GHEA Grapalat"/>
      <family val="3"/>
    </font>
    <font>
      <sz val="12"/>
      <color indexed="63"/>
      <name val="GHEA Grapalat"/>
      <family val="3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165" fontId="3" fillId="0" borderId="11" applyFill="0" applyProtection="0">
      <alignment horizontal="right" vertical="center"/>
    </xf>
    <xf numFmtId="0" fontId="4" fillId="0" borderId="0"/>
    <xf numFmtId="0" fontId="1" fillId="0" borderId="0"/>
    <xf numFmtId="0" fontId="10" fillId="0" borderId="0"/>
  </cellStyleXfs>
  <cellXfs count="48">
    <xf numFmtId="0" fontId="0" fillId="0" borderId="0" xfId="0"/>
    <xf numFmtId="168" fontId="6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/>
    <xf numFmtId="0" fontId="7" fillId="2" borderId="0" xfId="0" applyFont="1" applyFill="1"/>
    <xf numFmtId="0" fontId="6" fillId="2" borderId="0" xfId="0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6" fillId="2" borderId="0" xfId="1" applyNumberFormat="1" applyFont="1" applyFill="1" applyBorder="1" applyAlignment="1">
      <alignment wrapText="1"/>
    </xf>
    <xf numFmtId="166" fontId="6" fillId="2" borderId="0" xfId="1" applyNumberFormat="1" applyFont="1" applyFill="1" applyBorder="1" applyAlignment="1">
      <alignment horizontal="center" wrapText="1"/>
    </xf>
    <xf numFmtId="0" fontId="7" fillId="2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8" fontId="9" fillId="2" borderId="2" xfId="3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8" fontId="9" fillId="2" borderId="2" xfId="0" applyNumberFormat="1" applyFont="1" applyFill="1" applyBorder="1" applyAlignment="1">
      <alignment horizontal="center" vertical="center"/>
    </xf>
    <xf numFmtId="168" fontId="6" fillId="2" borderId="0" xfId="0" applyNumberFormat="1" applyFont="1" applyFill="1"/>
    <xf numFmtId="167" fontId="6" fillId="2" borderId="0" xfId="0" applyNumberFormat="1" applyFont="1" applyFill="1"/>
    <xf numFmtId="0" fontId="6" fillId="2" borderId="0" xfId="0" applyFont="1" applyFill="1"/>
    <xf numFmtId="168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4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/>
    <xf numFmtId="167" fontId="8" fillId="2" borderId="1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8" fontId="6" fillId="2" borderId="2" xfId="6" applyNumberFormat="1" applyFont="1" applyFill="1" applyBorder="1" applyAlignment="1">
      <alignment horizontal="center" vertical="center"/>
    </xf>
    <xf numFmtId="168" fontId="6" fillId="2" borderId="2" xfId="7" applyNumberFormat="1" applyFont="1" applyFill="1" applyBorder="1" applyAlignment="1">
      <alignment horizontal="center" vertical="center"/>
    </xf>
  </cellXfs>
  <cellStyles count="8">
    <cellStyle name="Normal 2" xfId="2"/>
    <cellStyle name="Normal 2 2" xfId="3"/>
    <cellStyle name="Normal 2 2 2" xfId="6"/>
    <cellStyle name="rgt_arm14_Money_900" xfId="4"/>
    <cellStyle name="Денежный" xfId="1" builtinId="4"/>
    <cellStyle name="Обычный" xfId="0" builtinId="0"/>
    <cellStyle name="Обычный 4" xfId="5"/>
    <cellStyle name="Обычный 4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B4" sqref="B4:B6"/>
    </sheetView>
  </sheetViews>
  <sheetFormatPr defaultColWidth="8.88671875" defaultRowHeight="17.399999999999999"/>
  <cols>
    <col min="1" max="1" width="4.33203125" style="22" customWidth="1"/>
    <col min="2" max="2" width="21" style="27" customWidth="1"/>
    <col min="3" max="4" width="14.21875" style="22" customWidth="1"/>
    <col min="5" max="5" width="15.88671875" style="22" customWidth="1"/>
    <col min="6" max="6" width="14.21875" style="22" customWidth="1"/>
    <col min="7" max="7" width="18.6640625" style="22" customWidth="1"/>
    <col min="8" max="13" width="14.21875" style="22" customWidth="1"/>
    <col min="14" max="14" width="15.44140625" style="22" customWidth="1"/>
    <col min="15" max="15" width="14.21875" style="22" customWidth="1"/>
    <col min="16" max="16" width="21.88671875" style="22" customWidth="1"/>
    <col min="17" max="17" width="21.77734375" style="22" customWidth="1"/>
    <col min="18" max="135" width="14.21875" style="22" customWidth="1"/>
    <col min="136" max="136" width="8.88671875" style="22"/>
    <col min="137" max="137" width="15.21875" style="22" customWidth="1"/>
    <col min="138" max="138" width="14.6640625" style="22" customWidth="1"/>
    <col min="139" max="139" width="13.33203125" style="22" customWidth="1"/>
    <col min="140" max="140" width="12.109375" style="22" customWidth="1"/>
    <col min="141" max="141" width="15.109375" style="22" customWidth="1"/>
    <col min="142" max="16384" width="8.88671875" style="22"/>
  </cols>
  <sheetData>
    <row r="1" spans="1:20" s="3" customForma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"/>
      <c r="M1" s="2"/>
      <c r="N1" s="2"/>
      <c r="O1" s="2"/>
      <c r="P1" s="2"/>
    </row>
    <row r="2" spans="1:20" s="3" customFormat="1" ht="36" customHeight="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4"/>
      <c r="M2" s="4"/>
      <c r="N2" s="4"/>
      <c r="O2" s="4"/>
      <c r="P2" s="4"/>
      <c r="Q2" s="4"/>
    </row>
    <row r="3" spans="1:20" s="9" customFormat="1" ht="16.2" customHeight="1">
      <c r="A3" s="5"/>
      <c r="B3" s="6"/>
      <c r="C3" s="5"/>
      <c r="D3" s="5"/>
      <c r="E3" s="5"/>
      <c r="F3" s="5"/>
      <c r="G3" s="5"/>
      <c r="H3" s="5"/>
      <c r="I3" s="5"/>
      <c r="J3" s="31" t="s">
        <v>1</v>
      </c>
      <c r="K3" s="31"/>
      <c r="L3" s="7"/>
      <c r="M3" s="7"/>
      <c r="N3" s="7"/>
      <c r="O3" s="7"/>
      <c r="P3" s="8"/>
      <c r="Q3" s="7"/>
    </row>
    <row r="4" spans="1:20" s="3" customFormat="1" ht="49.05" customHeight="1">
      <c r="A4" s="35" t="s">
        <v>2</v>
      </c>
      <c r="B4" s="36" t="s">
        <v>3</v>
      </c>
      <c r="C4" s="37" t="s">
        <v>4</v>
      </c>
      <c r="D4" s="37" t="s">
        <v>5</v>
      </c>
      <c r="E4" s="37" t="s">
        <v>20</v>
      </c>
      <c r="F4" s="42" t="s">
        <v>21</v>
      </c>
      <c r="G4" s="43"/>
      <c r="H4" s="42" t="s">
        <v>22</v>
      </c>
      <c r="I4" s="43"/>
      <c r="J4" s="42" t="s">
        <v>23</v>
      </c>
      <c r="K4" s="43"/>
      <c r="L4" s="32" t="s">
        <v>24</v>
      </c>
      <c r="M4" s="33"/>
      <c r="N4" s="33"/>
      <c r="O4" s="33"/>
      <c r="P4" s="37" t="s">
        <v>25</v>
      </c>
      <c r="Q4" s="37" t="s">
        <v>26</v>
      </c>
    </row>
    <row r="5" spans="1:20" s="3" customFormat="1" ht="90" customHeight="1">
      <c r="A5" s="35"/>
      <c r="B5" s="36"/>
      <c r="C5" s="38"/>
      <c r="D5" s="38"/>
      <c r="E5" s="38"/>
      <c r="F5" s="44"/>
      <c r="G5" s="45"/>
      <c r="H5" s="44"/>
      <c r="I5" s="45"/>
      <c r="J5" s="44"/>
      <c r="K5" s="45"/>
      <c r="L5" s="40" t="s">
        <v>6</v>
      </c>
      <c r="M5" s="40" t="s">
        <v>7</v>
      </c>
      <c r="N5" s="32" t="s">
        <v>8</v>
      </c>
      <c r="O5" s="34"/>
      <c r="P5" s="38"/>
      <c r="Q5" s="38"/>
    </row>
    <row r="6" spans="1:20" s="3" customFormat="1" ht="37.049999999999997" customHeight="1">
      <c r="A6" s="35"/>
      <c r="B6" s="36"/>
      <c r="C6" s="39"/>
      <c r="D6" s="39"/>
      <c r="E6" s="39"/>
      <c r="F6" s="10" t="s">
        <v>9</v>
      </c>
      <c r="G6" s="10" t="s">
        <v>10</v>
      </c>
      <c r="H6" s="10" t="s">
        <v>6</v>
      </c>
      <c r="I6" s="10" t="s">
        <v>7</v>
      </c>
      <c r="J6" s="10" t="s">
        <v>6</v>
      </c>
      <c r="K6" s="10" t="s">
        <v>7</v>
      </c>
      <c r="L6" s="41"/>
      <c r="M6" s="41"/>
      <c r="N6" s="10" t="s">
        <v>6</v>
      </c>
      <c r="O6" s="10" t="s">
        <v>7</v>
      </c>
      <c r="P6" s="39"/>
      <c r="Q6" s="39"/>
    </row>
    <row r="7" spans="1:20" s="3" customFormat="1">
      <c r="A7" s="11"/>
      <c r="B7" s="12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</row>
    <row r="8" spans="1:20">
      <c r="A8" s="14">
        <v>1</v>
      </c>
      <c r="B8" s="28" t="s">
        <v>11</v>
      </c>
      <c r="C8" s="15">
        <v>0</v>
      </c>
      <c r="D8" s="16">
        <v>0</v>
      </c>
      <c r="E8" s="15">
        <f t="shared" ref="E8:E14" si="0">C8-D8</f>
        <v>0</v>
      </c>
      <c r="F8" s="17">
        <f>H8+J8+L8</f>
        <v>1261403</v>
      </c>
      <c r="G8" s="17">
        <f>I8+K8+M8</f>
        <v>1261403</v>
      </c>
      <c r="H8" s="18">
        <v>429774.4</v>
      </c>
      <c r="I8" s="18">
        <v>429774.4</v>
      </c>
      <c r="J8" s="19">
        <v>282737.40000000002</v>
      </c>
      <c r="K8" s="19">
        <v>282737.40000000002</v>
      </c>
      <c r="L8" s="19">
        <v>548891.19999999995</v>
      </c>
      <c r="M8" s="19">
        <v>548891.19999999995</v>
      </c>
      <c r="N8" s="19">
        <v>271571.7</v>
      </c>
      <c r="O8" s="19">
        <v>271571.7</v>
      </c>
      <c r="P8" s="17">
        <f t="shared" ref="P8:P14" si="1">F8-G8</f>
        <v>0</v>
      </c>
      <c r="Q8" s="17">
        <f t="shared" ref="Q8:Q14" si="2">E8+P8</f>
        <v>0</v>
      </c>
      <c r="R8" s="20"/>
      <c r="S8" s="21"/>
      <c r="T8" s="20"/>
    </row>
    <row r="9" spans="1:20">
      <c r="A9" s="14">
        <v>2</v>
      </c>
      <c r="B9" s="28" t="s">
        <v>12</v>
      </c>
      <c r="C9" s="15">
        <v>0</v>
      </c>
      <c r="D9" s="15">
        <v>0</v>
      </c>
      <c r="E9" s="15">
        <f t="shared" si="0"/>
        <v>0</v>
      </c>
      <c r="F9" s="17">
        <f>H9+J9+L9</f>
        <v>294419.90000000002</v>
      </c>
      <c r="G9" s="17">
        <f>I9+K9+M9</f>
        <v>294419.90000000002</v>
      </c>
      <c r="H9" s="23">
        <v>112530.5</v>
      </c>
      <c r="I9" s="19">
        <v>112530.5</v>
      </c>
      <c r="J9" s="19">
        <v>7344</v>
      </c>
      <c r="K9" s="19">
        <v>7344</v>
      </c>
      <c r="L9" s="19">
        <v>174545.4</v>
      </c>
      <c r="M9" s="19">
        <v>174545.4</v>
      </c>
      <c r="N9" s="19">
        <v>151496715</v>
      </c>
      <c r="O9" s="19">
        <v>151496715</v>
      </c>
      <c r="P9" s="17">
        <f t="shared" si="1"/>
        <v>0</v>
      </c>
      <c r="Q9" s="17">
        <f t="shared" si="2"/>
        <v>0</v>
      </c>
      <c r="R9" s="20"/>
      <c r="S9" s="21"/>
      <c r="T9" s="20"/>
    </row>
    <row r="10" spans="1:20">
      <c r="A10" s="14">
        <v>3</v>
      </c>
      <c r="B10" s="28" t="s">
        <v>13</v>
      </c>
      <c r="C10" s="15">
        <v>0</v>
      </c>
      <c r="D10" s="16">
        <v>0</v>
      </c>
      <c r="E10" s="15">
        <f t="shared" si="0"/>
        <v>0</v>
      </c>
      <c r="F10" s="17">
        <f t="shared" ref="F10:G14" si="3">H10+J10+L10</f>
        <v>382900.9</v>
      </c>
      <c r="G10" s="17">
        <f t="shared" si="3"/>
        <v>382900.9</v>
      </c>
      <c r="H10" s="1">
        <v>130521.3</v>
      </c>
      <c r="I10" s="1">
        <v>130521.3</v>
      </c>
      <c r="J10" s="1">
        <v>41269.699999999997</v>
      </c>
      <c r="K10" s="1">
        <v>41269.699999999997</v>
      </c>
      <c r="L10" s="1">
        <v>211109.9</v>
      </c>
      <c r="M10" s="1">
        <v>211109.9</v>
      </c>
      <c r="N10" s="1">
        <v>120138.6</v>
      </c>
      <c r="O10" s="1">
        <v>120138.6</v>
      </c>
      <c r="P10" s="17">
        <f t="shared" si="1"/>
        <v>0</v>
      </c>
      <c r="Q10" s="17">
        <f t="shared" si="2"/>
        <v>0</v>
      </c>
      <c r="R10" s="20"/>
      <c r="S10" s="21"/>
      <c r="T10" s="20"/>
    </row>
    <row r="11" spans="1:20">
      <c r="A11" s="14">
        <v>4</v>
      </c>
      <c r="B11" s="28" t="s">
        <v>14</v>
      </c>
      <c r="C11" s="15">
        <v>0</v>
      </c>
      <c r="D11" s="16">
        <v>0</v>
      </c>
      <c r="E11" s="15">
        <f t="shared" si="0"/>
        <v>0</v>
      </c>
      <c r="F11" s="17">
        <f t="shared" si="3"/>
        <v>9032.6</v>
      </c>
      <c r="G11" s="17">
        <f t="shared" si="3"/>
        <v>9032.6</v>
      </c>
      <c r="H11" s="24">
        <v>9032.6</v>
      </c>
      <c r="I11" s="24">
        <v>9032.6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7">
        <f t="shared" si="1"/>
        <v>0</v>
      </c>
      <c r="Q11" s="17">
        <f t="shared" si="2"/>
        <v>0</v>
      </c>
      <c r="R11" s="20"/>
      <c r="S11" s="21"/>
      <c r="T11" s="20"/>
    </row>
    <row r="12" spans="1:20">
      <c r="A12" s="14">
        <v>5</v>
      </c>
      <c r="B12" s="28" t="s">
        <v>15</v>
      </c>
      <c r="C12" s="15">
        <v>0</v>
      </c>
      <c r="D12" s="16">
        <v>0</v>
      </c>
      <c r="E12" s="15">
        <f t="shared" si="0"/>
        <v>0</v>
      </c>
      <c r="F12" s="17">
        <f t="shared" si="3"/>
        <v>906593.27600000007</v>
      </c>
      <c r="G12" s="17">
        <f t="shared" si="3"/>
        <v>906593.27600000007</v>
      </c>
      <c r="H12" s="46">
        <v>157059.576</v>
      </c>
      <c r="I12" s="46">
        <v>157059.576</v>
      </c>
      <c r="J12" s="46">
        <v>125310.8</v>
      </c>
      <c r="K12" s="46">
        <v>125310.8</v>
      </c>
      <c r="L12" s="47">
        <v>624222.9</v>
      </c>
      <c r="M12" s="47">
        <v>624222.9</v>
      </c>
      <c r="N12" s="47">
        <v>379332.3</v>
      </c>
      <c r="O12" s="47">
        <v>379332.3</v>
      </c>
      <c r="P12" s="17">
        <f t="shared" si="1"/>
        <v>0</v>
      </c>
      <c r="Q12" s="17">
        <f t="shared" si="2"/>
        <v>0</v>
      </c>
      <c r="R12" s="20"/>
      <c r="S12" s="21"/>
      <c r="T12" s="20"/>
    </row>
    <row r="13" spans="1:20">
      <c r="A13" s="14">
        <v>6</v>
      </c>
      <c r="B13" s="28" t="s">
        <v>16</v>
      </c>
      <c r="C13" s="15">
        <v>0</v>
      </c>
      <c r="D13" s="15">
        <v>0</v>
      </c>
      <c r="E13" s="15">
        <f t="shared" si="0"/>
        <v>0</v>
      </c>
      <c r="F13" s="17">
        <f t="shared" si="3"/>
        <v>874589</v>
      </c>
      <c r="G13" s="17">
        <f t="shared" si="3"/>
        <v>786694.4</v>
      </c>
      <c r="H13" s="16">
        <v>315396</v>
      </c>
      <c r="I13" s="16">
        <v>301424.7</v>
      </c>
      <c r="J13" s="16">
        <v>15324.4</v>
      </c>
      <c r="K13" s="16">
        <v>14644</v>
      </c>
      <c r="L13" s="16">
        <v>543868.6</v>
      </c>
      <c r="M13" s="16">
        <v>470625.7</v>
      </c>
      <c r="N13" s="15">
        <v>218097.5</v>
      </c>
      <c r="O13" s="15">
        <v>189616.1</v>
      </c>
      <c r="P13" s="17">
        <f t="shared" si="1"/>
        <v>87894.599999999977</v>
      </c>
      <c r="Q13" s="17">
        <f t="shared" si="2"/>
        <v>87894.599999999977</v>
      </c>
      <c r="R13" s="20"/>
      <c r="S13" s="21"/>
      <c r="T13" s="20"/>
    </row>
    <row r="14" spans="1:20">
      <c r="A14" s="14">
        <v>7</v>
      </c>
      <c r="B14" s="28" t="s">
        <v>17</v>
      </c>
      <c r="C14" s="15">
        <v>0</v>
      </c>
      <c r="D14" s="16">
        <v>0</v>
      </c>
      <c r="E14" s="15">
        <f t="shared" si="0"/>
        <v>0</v>
      </c>
      <c r="F14" s="17">
        <f t="shared" si="3"/>
        <v>270371.20000000001</v>
      </c>
      <c r="G14" s="17">
        <f t="shared" si="3"/>
        <v>270371.20000000001</v>
      </c>
      <c r="H14" s="23">
        <v>129242.4</v>
      </c>
      <c r="I14" s="23">
        <v>129242.4</v>
      </c>
      <c r="J14" s="19">
        <v>37906.5</v>
      </c>
      <c r="K14" s="19">
        <v>37906.5</v>
      </c>
      <c r="L14" s="19">
        <v>103222.3</v>
      </c>
      <c r="M14" s="19">
        <v>103222.3</v>
      </c>
      <c r="N14" s="19">
        <v>82432.399999999994</v>
      </c>
      <c r="O14" s="19">
        <v>82432.399999999994</v>
      </c>
      <c r="P14" s="17">
        <f t="shared" si="1"/>
        <v>0</v>
      </c>
      <c r="Q14" s="17">
        <f t="shared" si="2"/>
        <v>0</v>
      </c>
      <c r="R14" s="20"/>
      <c r="S14" s="21"/>
      <c r="T14" s="20"/>
    </row>
    <row r="15" spans="1:20">
      <c r="A15" s="25"/>
      <c r="B15" s="26" t="s">
        <v>18</v>
      </c>
      <c r="C15" s="19">
        <f t="shared" ref="C15:Q15" si="4">SUM(C8:C14)</f>
        <v>0</v>
      </c>
      <c r="D15" s="19">
        <f t="shared" si="4"/>
        <v>0</v>
      </c>
      <c r="E15" s="19">
        <f t="shared" si="4"/>
        <v>0</v>
      </c>
      <c r="F15" s="19">
        <f t="shared" si="4"/>
        <v>3999309.8760000002</v>
      </c>
      <c r="G15" s="19">
        <f t="shared" si="4"/>
        <v>3911415.2760000001</v>
      </c>
      <c r="H15" s="19">
        <f t="shared" si="4"/>
        <v>1283556.7760000001</v>
      </c>
      <c r="I15" s="19">
        <f t="shared" si="4"/>
        <v>1269585.476</v>
      </c>
      <c r="J15" s="19">
        <f t="shared" si="4"/>
        <v>509892.80000000005</v>
      </c>
      <c r="K15" s="19">
        <f t="shared" si="4"/>
        <v>509212.4</v>
      </c>
      <c r="L15" s="19">
        <f t="shared" si="4"/>
        <v>2205860.2999999998</v>
      </c>
      <c r="M15" s="19">
        <f t="shared" si="4"/>
        <v>2132617.4</v>
      </c>
      <c r="N15" s="19">
        <f t="shared" si="4"/>
        <v>152568287.5</v>
      </c>
      <c r="O15" s="19">
        <f t="shared" si="4"/>
        <v>152539806.09999999</v>
      </c>
      <c r="P15" s="19">
        <f t="shared" si="4"/>
        <v>87894.599999999977</v>
      </c>
      <c r="Q15" s="19">
        <f t="shared" si="4"/>
        <v>87894.599999999977</v>
      </c>
      <c r="R15" s="20"/>
      <c r="S15" s="20"/>
      <c r="T15" s="20"/>
    </row>
  </sheetData>
  <protectedRanges>
    <protectedRange sqref="K12 J14:K14" name="Range4_5_1_2_2_1_1_1_1_1_1_1_1_2_1_1_1_1_1_1_1_1_1_1_1_1_1_1_1_1_1_1_1_1_1_1_1_1_1_1_1_1"/>
  </protectedRanges>
  <mergeCells count="17">
    <mergeCell ref="P4:P6"/>
    <mergeCell ref="Q4:Q6"/>
    <mergeCell ref="F4:G5"/>
    <mergeCell ref="H4:I5"/>
    <mergeCell ref="J4:K5"/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</mergeCells>
  <pageMargins left="0.7" right="0.7" top="0.75" bottom="0.75" header="0.3" footer="0.3"/>
  <pageSetup paperSize="9" orientation="portrait" horizontalDpi="180" verticalDpi="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" rangeCreator="" othersAccessPermission="edit"/>
    <arrUserId title="Range4_5_1_2_2_1_1_1_1_1_1_1_1_2_1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2026-07-06T12:17:20Z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