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01.08.2026\Ekamut\"/>
    </mc:Choice>
  </mc:AlternateContent>
  <bookViews>
    <workbookView xWindow="0" yWindow="0" windowWidth="23040" windowHeight="8460"/>
  </bookViews>
  <sheets>
    <sheet name="Armav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G17" i="1" l="1"/>
  <c r="EF17" i="1"/>
  <c r="EE17" i="1"/>
  <c r="ED17" i="1"/>
  <c r="EC17" i="1"/>
  <c r="EB17" i="1"/>
  <c r="EA17" i="1"/>
  <c r="DZ17" i="1"/>
  <c r="DY17" i="1"/>
  <c r="DX17" i="1"/>
  <c r="DW17" i="1"/>
  <c r="DV17" i="1"/>
  <c r="DU17" i="1"/>
  <c r="DT17" i="1"/>
  <c r="DS17" i="1"/>
  <c r="DR17" i="1"/>
  <c r="DQ17" i="1"/>
  <c r="DP17" i="1"/>
  <c r="DO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U17" i="1"/>
  <c r="AV17" i="1" s="1"/>
  <c r="AT17" i="1"/>
  <c r="AS17" i="1"/>
  <c r="AW17" i="1" s="1"/>
  <c r="AP17" i="1"/>
  <c r="AR17" i="1" s="1"/>
  <c r="AO17" i="1"/>
  <c r="AN17" i="1"/>
  <c r="AK17" i="1"/>
  <c r="AM17" i="1" s="1"/>
  <c r="AJ17" i="1"/>
  <c r="AI17" i="1"/>
  <c r="AG17" i="1"/>
  <c r="AF17" i="1"/>
  <c r="AE17" i="1"/>
  <c r="AD17" i="1"/>
  <c r="AH17" i="1" s="1"/>
  <c r="AA17" i="1"/>
  <c r="AB17" i="1" s="1"/>
  <c r="Z17" i="1"/>
  <c r="Y17" i="1"/>
  <c r="AC17" i="1" s="1"/>
  <c r="V17" i="1"/>
  <c r="X17" i="1" s="1"/>
  <c r="U17" i="1"/>
  <c r="T17" i="1"/>
  <c r="D17" i="1"/>
  <c r="C17" i="1"/>
  <c r="EJ16" i="1"/>
  <c r="G16" i="1" s="1"/>
  <c r="EI16" i="1"/>
  <c r="F16" i="1" s="1"/>
  <c r="EH16" i="1"/>
  <c r="DN16" i="1"/>
  <c r="DM16" i="1"/>
  <c r="DL16" i="1"/>
  <c r="BU16" i="1"/>
  <c r="BW16" i="1" s="1"/>
  <c r="BT16" i="1"/>
  <c r="BS16" i="1"/>
  <c r="AW16" i="1"/>
  <c r="AV16" i="1"/>
  <c r="AR16" i="1"/>
  <c r="AQ16" i="1"/>
  <c r="AM16" i="1"/>
  <c r="AL16" i="1"/>
  <c r="AH16" i="1"/>
  <c r="AG16" i="1"/>
  <c r="AC16" i="1"/>
  <c r="AB16" i="1"/>
  <c r="X16" i="1"/>
  <c r="W16" i="1"/>
  <c r="Q16" i="1"/>
  <c r="S16" i="1" s="1"/>
  <c r="P16" i="1"/>
  <c r="O16" i="1"/>
  <c r="L16" i="1"/>
  <c r="N16" i="1" s="1"/>
  <c r="K16" i="1"/>
  <c r="J16" i="1"/>
  <c r="E16" i="1"/>
  <c r="EJ15" i="1"/>
  <c r="G15" i="1" s="1"/>
  <c r="EI15" i="1"/>
  <c r="EH15" i="1"/>
  <c r="E15" i="1" s="1"/>
  <c r="DN15" i="1"/>
  <c r="DM15" i="1"/>
  <c r="DL15" i="1"/>
  <c r="BU15" i="1"/>
  <c r="BW15" i="1" s="1"/>
  <c r="BT15" i="1"/>
  <c r="BS15" i="1"/>
  <c r="AW15" i="1"/>
  <c r="AV15" i="1"/>
  <c r="AR15" i="1"/>
  <c r="AQ15" i="1"/>
  <c r="AM15" i="1"/>
  <c r="AL15" i="1"/>
  <c r="AH15" i="1"/>
  <c r="AG15" i="1"/>
  <c r="AC15" i="1"/>
  <c r="AB15" i="1"/>
  <c r="X15" i="1"/>
  <c r="W15" i="1"/>
  <c r="R15" i="1"/>
  <c r="Q15" i="1"/>
  <c r="P15" i="1"/>
  <c r="O15" i="1"/>
  <c r="S15" i="1" s="1"/>
  <c r="L15" i="1"/>
  <c r="M15" i="1" s="1"/>
  <c r="K15" i="1"/>
  <c r="J15" i="1"/>
  <c r="N15" i="1" s="1"/>
  <c r="F15" i="1"/>
  <c r="EJ14" i="1"/>
  <c r="EI14" i="1"/>
  <c r="F14" i="1" s="1"/>
  <c r="EH14" i="1"/>
  <c r="E14" i="1" s="1"/>
  <c r="DN14" i="1"/>
  <c r="DM14" i="1"/>
  <c r="DL14" i="1"/>
  <c r="BU14" i="1"/>
  <c r="BV14" i="1" s="1"/>
  <c r="BT14" i="1"/>
  <c r="BS14" i="1"/>
  <c r="BW14" i="1" s="1"/>
  <c r="AW14" i="1"/>
  <c r="AV14" i="1"/>
  <c r="AR14" i="1"/>
  <c r="AQ14" i="1"/>
  <c r="AM14" i="1"/>
  <c r="AL14" i="1"/>
  <c r="AH14" i="1"/>
  <c r="AG14" i="1"/>
  <c r="AC14" i="1"/>
  <c r="AB14" i="1"/>
  <c r="X14" i="1"/>
  <c r="W14" i="1"/>
  <c r="Q14" i="1"/>
  <c r="R14" i="1" s="1"/>
  <c r="P14" i="1"/>
  <c r="O14" i="1"/>
  <c r="S14" i="1" s="1"/>
  <c r="L14" i="1"/>
  <c r="N14" i="1" s="1"/>
  <c r="K14" i="1"/>
  <c r="J14" i="1"/>
  <c r="G14" i="1"/>
  <c r="I14" i="1" s="1"/>
  <c r="EJ13" i="1"/>
  <c r="G13" i="1" s="1"/>
  <c r="EI13" i="1"/>
  <c r="F13" i="1" s="1"/>
  <c r="EH13" i="1"/>
  <c r="DN13" i="1"/>
  <c r="DM13" i="1"/>
  <c r="DL13" i="1"/>
  <c r="BU13" i="1"/>
  <c r="BW13" i="1" s="1"/>
  <c r="BT13" i="1"/>
  <c r="BS13" i="1"/>
  <c r="AW13" i="1"/>
  <c r="AV13" i="1"/>
  <c r="AR13" i="1"/>
  <c r="AQ13" i="1"/>
  <c r="AM13" i="1"/>
  <c r="AL13" i="1"/>
  <c r="AH13" i="1"/>
  <c r="AG13" i="1"/>
  <c r="AC13" i="1"/>
  <c r="AB13" i="1"/>
  <c r="X13" i="1"/>
  <c r="W13" i="1"/>
  <c r="Q13" i="1"/>
  <c r="S13" i="1" s="1"/>
  <c r="P13" i="1"/>
  <c r="O13" i="1"/>
  <c r="M13" i="1"/>
  <c r="L13" i="1"/>
  <c r="K13" i="1"/>
  <c r="J13" i="1"/>
  <c r="N13" i="1" s="1"/>
  <c r="E13" i="1"/>
  <c r="EJ12" i="1"/>
  <c r="EI12" i="1"/>
  <c r="F12" i="1" s="1"/>
  <c r="EH12" i="1"/>
  <c r="E12" i="1" s="1"/>
  <c r="DN12" i="1"/>
  <c r="DM12" i="1"/>
  <c r="DL12" i="1"/>
  <c r="BV12" i="1"/>
  <c r="BU12" i="1"/>
  <c r="BT12" i="1"/>
  <c r="BS12" i="1"/>
  <c r="BW12" i="1" s="1"/>
  <c r="AW12" i="1"/>
  <c r="AV12" i="1"/>
  <c r="AR12" i="1"/>
  <c r="AQ12" i="1"/>
  <c r="AM12" i="1"/>
  <c r="AL12" i="1"/>
  <c r="AH12" i="1"/>
  <c r="AG12" i="1"/>
  <c r="AC12" i="1"/>
  <c r="AB12" i="1"/>
  <c r="X12" i="1"/>
  <c r="W12" i="1"/>
  <c r="Q12" i="1"/>
  <c r="R12" i="1" s="1"/>
  <c r="P12" i="1"/>
  <c r="O12" i="1"/>
  <c r="S12" i="1" s="1"/>
  <c r="L12" i="1"/>
  <c r="N12" i="1" s="1"/>
  <c r="K12" i="1"/>
  <c r="J12" i="1"/>
  <c r="G12" i="1"/>
  <c r="I12" i="1" s="1"/>
  <c r="EJ11" i="1"/>
  <c r="G11" i="1" s="1"/>
  <c r="EI11" i="1"/>
  <c r="F11" i="1" s="1"/>
  <c r="EH11" i="1"/>
  <c r="DN11" i="1"/>
  <c r="DM11" i="1"/>
  <c r="DL11" i="1"/>
  <c r="BU11" i="1"/>
  <c r="BW11" i="1" s="1"/>
  <c r="BT11" i="1"/>
  <c r="BS11" i="1"/>
  <c r="AW11" i="1"/>
  <c r="AV11" i="1"/>
  <c r="AR11" i="1"/>
  <c r="AQ11" i="1"/>
  <c r="AM11" i="1"/>
  <c r="AL11" i="1"/>
  <c r="AH11" i="1"/>
  <c r="AG11" i="1"/>
  <c r="AC11" i="1"/>
  <c r="AB11" i="1"/>
  <c r="X11" i="1"/>
  <c r="W11" i="1"/>
  <c r="Q11" i="1"/>
  <c r="R11" i="1" s="1"/>
  <c r="P11" i="1"/>
  <c r="O11" i="1"/>
  <c r="M11" i="1"/>
  <c r="L11" i="1"/>
  <c r="K11" i="1"/>
  <c r="J11" i="1"/>
  <c r="N11" i="1" s="1"/>
  <c r="E11" i="1"/>
  <c r="EJ10" i="1"/>
  <c r="EJ17" i="1" s="1"/>
  <c r="EI10" i="1"/>
  <c r="EI17" i="1" s="1"/>
  <c r="EH10" i="1"/>
  <c r="EH17" i="1" s="1"/>
  <c r="DN10" i="1"/>
  <c r="DN17" i="1" s="1"/>
  <c r="DM10" i="1"/>
  <c r="DM17" i="1" s="1"/>
  <c r="DL10" i="1"/>
  <c r="DL17" i="1" s="1"/>
  <c r="BV10" i="1"/>
  <c r="BU10" i="1"/>
  <c r="BU17" i="1" s="1"/>
  <c r="BT10" i="1"/>
  <c r="BT17" i="1" s="1"/>
  <c r="BS10" i="1"/>
  <c r="BS17" i="1" s="1"/>
  <c r="AW10" i="1"/>
  <c r="AV10" i="1"/>
  <c r="AR10" i="1"/>
  <c r="AQ10" i="1"/>
  <c r="AM10" i="1"/>
  <c r="AL10" i="1"/>
  <c r="AH10" i="1"/>
  <c r="AG10" i="1"/>
  <c r="AC10" i="1"/>
  <c r="AB10" i="1"/>
  <c r="X10" i="1"/>
  <c r="W10" i="1"/>
  <c r="Q10" i="1"/>
  <c r="R10" i="1" s="1"/>
  <c r="P10" i="1"/>
  <c r="P17" i="1" s="1"/>
  <c r="O10" i="1"/>
  <c r="O17" i="1" s="1"/>
  <c r="L10" i="1"/>
  <c r="L17" i="1" s="1"/>
  <c r="K10" i="1"/>
  <c r="K17" i="1" s="1"/>
  <c r="J10" i="1"/>
  <c r="J17" i="1" s="1"/>
  <c r="G10" i="1"/>
  <c r="F10" i="1"/>
  <c r="EJ8" i="1"/>
  <c r="EF8" i="1"/>
  <c r="EC8" i="1"/>
  <c r="DZ8" i="1"/>
  <c r="DW8" i="1"/>
  <c r="DT8" i="1"/>
  <c r="DQ8" i="1"/>
  <c r="DN8" i="1"/>
  <c r="DJ8" i="1"/>
  <c r="DG8" i="1"/>
  <c r="DD8" i="1"/>
  <c r="DA8" i="1"/>
  <c r="CX8" i="1"/>
  <c r="CU8" i="1"/>
  <c r="CR8" i="1"/>
  <c r="CO8" i="1"/>
  <c r="CL8" i="1"/>
  <c r="CI8" i="1"/>
  <c r="CF8" i="1"/>
  <c r="CC8" i="1"/>
  <c r="BZ8" i="1"/>
  <c r="BU8" i="1"/>
  <c r="BR8" i="1"/>
  <c r="BO8" i="1"/>
  <c r="BL8" i="1"/>
  <c r="BI8" i="1"/>
  <c r="BF8" i="1"/>
  <c r="BC8" i="1"/>
  <c r="AZ8" i="1"/>
  <c r="AU8" i="1"/>
  <c r="AP8" i="1"/>
  <c r="AK8" i="1"/>
  <c r="AF8" i="1"/>
  <c r="AA8" i="1"/>
  <c r="V8" i="1"/>
  <c r="Q8" i="1"/>
  <c r="L8" i="1"/>
  <c r="F17" i="1" l="1"/>
  <c r="N17" i="1"/>
  <c r="M17" i="1"/>
  <c r="H13" i="1"/>
  <c r="I13" i="1"/>
  <c r="G17" i="1"/>
  <c r="I15" i="1"/>
  <c r="H15" i="1"/>
  <c r="I16" i="1"/>
  <c r="H16" i="1"/>
  <c r="BW17" i="1"/>
  <c r="BV17" i="1"/>
  <c r="H11" i="1"/>
  <c r="I11" i="1"/>
  <c r="H12" i="1"/>
  <c r="R13" i="1"/>
  <c r="H14" i="1"/>
  <c r="E10" i="1"/>
  <c r="E17" i="1" s="1"/>
  <c r="I10" i="1"/>
  <c r="M10" i="1"/>
  <c r="S11" i="1"/>
  <c r="BV11" i="1"/>
  <c r="M12" i="1"/>
  <c r="BV13" i="1"/>
  <c r="M14" i="1"/>
  <c r="BV15" i="1"/>
  <c r="M16" i="1"/>
  <c r="Q17" i="1"/>
  <c r="S10" i="1"/>
  <c r="H10" i="1"/>
  <c r="BW10" i="1"/>
  <c r="N10" i="1"/>
  <c r="R16" i="1"/>
  <c r="AL17" i="1"/>
  <c r="BV16" i="1"/>
  <c r="W17" i="1"/>
  <c r="AQ17" i="1"/>
  <c r="S17" i="1" l="1"/>
  <c r="R17" i="1"/>
  <c r="H17" i="1"/>
  <c r="I17" i="1"/>
</calcChain>
</file>

<file path=xl/sharedStrings.xml><?xml version="1.0" encoding="utf-8"?>
<sst xmlns="http://schemas.openxmlformats.org/spreadsheetml/2006/main" count="198" uniqueCount="68">
  <si>
    <t>ՀԱՇՎԵՏՎՈՒԹՅՈՒՆ</t>
  </si>
  <si>
    <t>հազար դրամ</t>
  </si>
  <si>
    <t>Հ/հ</t>
  </si>
  <si>
    <t>Համայնքի անվանումը</t>
  </si>
  <si>
    <t>Ֆոնդային բյուջեի տարեսկզբի մնացորդ</t>
  </si>
  <si>
    <t>Վարչական բյուջեի տարեսկզբի մնացորդ</t>
  </si>
  <si>
    <t>1. ՀԱՐԿԵՐ ԵՎ ՏՈՒՐՔԵՐ</t>
  </si>
  <si>
    <t>2. ՊԱՇՏՈՆԱԿԱՆ ԴՐԱՄԱՇՆՈՐՀՆԵՐ</t>
  </si>
  <si>
    <t>3.3 գույքի վարձակալությունից եկամուտներ(տող 1331 + տող 1332 + տող 1333 + 1334)</t>
  </si>
  <si>
    <t>3.5 Վարչական գանձումներ (տող 1351 + տող 1352)</t>
  </si>
  <si>
    <t>Գույքային հարկեր անշարժ գույքից</t>
  </si>
  <si>
    <t>տող 1112Հողի հարկ համայնքների վարչական տարածքներում գտնվող հողի համար</t>
  </si>
  <si>
    <t>տող 1113 Համայնքի բյուջե մուտքագրվող անշարժ գույքի հարկ</t>
  </si>
  <si>
    <t>տող 1334Այլ գույքի վարձակալությունից մուտքեր</t>
  </si>
  <si>
    <t>տող 1343.Օրենքով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</si>
  <si>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Հաշվետու ժամանակաշրջան</t>
  </si>
  <si>
    <t>կատ. %-ը 1-ին եռամսյակի, 1-ին կիսամյակի, 9 ամսվա նկատմամբ</t>
  </si>
  <si>
    <t>կատ. %-ը տարեկան ծրագրի նկատմամբ</t>
  </si>
  <si>
    <t>Վաղարշապատ</t>
  </si>
  <si>
    <t>Արաքս</t>
  </si>
  <si>
    <t>Փարաքար</t>
  </si>
  <si>
    <t>Ֆերիկ</t>
  </si>
  <si>
    <t>Արմավիր</t>
  </si>
  <si>
    <t>Մեծամոր</t>
  </si>
  <si>
    <t>Բաղրամյան</t>
  </si>
  <si>
    <t>Ընդամենը</t>
  </si>
  <si>
    <t>տող 1000ԸՆԴԱՄԵՆԸ  ԵԿԱՄՈՒՏՆԵՐ     (տող 1100 + տող 1200+տող 1300)</t>
  </si>
  <si>
    <t>ԴԱՀԿ    Վ/Բ</t>
  </si>
  <si>
    <t xml:space="preserve"> տող 1000  Ընդամենը վարչական մաս</t>
  </si>
  <si>
    <t xml:space="preserve">Ֆ Ո Ն Դ Ա Յ Ի Ն     </t>
  </si>
  <si>
    <t>ԴԱՀԿ                     Ֆ/Բ</t>
  </si>
  <si>
    <t>տող 1000   Ընդամենը ֆոնդային մաս</t>
  </si>
  <si>
    <t xml:space="preserve">տող 1320 Շահաբաժիններ </t>
  </si>
  <si>
    <t xml:space="preserve">3.4 Համայնքի բյուջեի եկամուտներ ապրանքների մատակարարումից և ծառայությունների մատուցումից </t>
  </si>
  <si>
    <t xml:space="preserve"> տող 1360Մուտքեր տույժերից, տուգանքներից</t>
  </si>
  <si>
    <t xml:space="preserve"> տող 1370  3.7 Ընթացիկ ոչ պաշտոնական դրամաշնորհներ</t>
  </si>
  <si>
    <t xml:space="preserve"> տող 1390   3.9 Այլ եկամուտներ</t>
  </si>
  <si>
    <t xml:space="preserve"> տող 1310  3.1 Տոկոսներ</t>
  </si>
  <si>
    <t xml:space="preserve">տող 1111Գույքահարկ համայնքների վարչական տարածքներում գտնվող շենքերի և շինությունների համար                                                                     </t>
  </si>
  <si>
    <t>տող 1120    1.2 Գույքային հարկեր այլ գույքից այդ թվում`Գույքահարկ փոխադրամիջոցների համար</t>
  </si>
  <si>
    <t xml:space="preserve">տող 1131Տեղական տուրքեր
</t>
  </si>
  <si>
    <t>տող 1150Համայնքի բյուջե վճարվող պետական տուրքեր
(տող 1151 )</t>
  </si>
  <si>
    <t>տող1160  1.5 Այլ հարկային եկամուտներ</t>
  </si>
  <si>
    <t>տող1210+1230  2.1  Ընթացիկ արտաքին պաշտոնական դրամաշնորհներ` ստացված այլ պետություններից 2.3 Ընթացիկ արտաքին պաշտոնական դրամաշնորհներ` ստացված միջազգային կազմակերպություններից</t>
  </si>
  <si>
    <t xml:space="preserve">տող1251+1254  ա) Պետական բյուջեից ֆինանսական համահարթեցման սկզբունքով տրամադրվող դոտացիաներ բ) Պետական բյուջեից համայնքի վարչական բյուջեին տրամադրվող այլ դոտացիաներ </t>
  </si>
  <si>
    <t>տող1256
գ) Պետական բյուջեից համայնքի վարչական բյուջեին տրամադրվող այլ դոտացիաներ</t>
  </si>
  <si>
    <t>տող1257   գ) Պետական բյուջեից համայնքի վարչական բյուջեին տրամադրվող նպատակային հատկացումներ (սուբվենցիաներ)</t>
  </si>
  <si>
    <t>տող1258  դ) Այլ համայնքների բյուջեներից ընթացիկ ծախսերի ֆինանսավորման նպատակով ստացվող պաշտոնական դրամաշնորհներ</t>
  </si>
  <si>
    <t>տող 1330  3.3  ընդամենը գույքի վարձակալությունից եկամուտներ(տող 1331 + տող 1332 + տող 1333 + 1334)</t>
  </si>
  <si>
    <t xml:space="preserve">տող 1331Համայնքի սեփականություն համարվող հողերի վարձավճարներ </t>
  </si>
  <si>
    <t xml:space="preserve">տող1332Համայնքի վարչական տարածքում գտնվող պետական սեփականություն համարվող հողերի վարձավճարներ </t>
  </si>
  <si>
    <t xml:space="preserve">տող 1333Համայնքի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</si>
  <si>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 xml:space="preserve"> տող 1351    տեղական վճարներ</t>
  </si>
  <si>
    <t>այդ թվում    Աղբահանության վճար</t>
  </si>
  <si>
    <t xml:space="preserve">ծրագիր    տարեկան </t>
  </si>
  <si>
    <t xml:space="preserve">փաստ.                                                                            </t>
  </si>
  <si>
    <r>
      <t xml:space="preserve"> ՀՀ ԱՐՄԱՎԻՐԻ  ՄԱՐԶԻ  ՀԱՄԱՅՆՔՆԵՐԻ   ԲՅՈՒՋԵՏԱՅԻՆ   ԵԿԱՄՈՒՏՆԵՐԻ   ՎԵՐԱԲԵՐՅԱԼ  (աճողական)  2026թ. հուլիսի «31» -ի դրությամբ </t>
    </r>
    <r>
      <rPr>
        <b/>
        <sz val="12"/>
        <rFont val="GHEA Grapalat"/>
        <family val="3"/>
      </rPr>
      <t xml:space="preserve">                                           </t>
    </r>
  </si>
  <si>
    <r>
      <rPr>
        <b/>
        <sz val="12"/>
        <rFont val="GHEA Grapalat"/>
        <family val="3"/>
      </rPr>
      <t>որից` Սեփական եկամուտներ</t>
    </r>
    <r>
      <rPr>
        <sz val="12"/>
        <rFont val="GHEA Grapalat"/>
        <family val="3"/>
      </rPr>
      <t xml:space="preserve">             (Ընդամենը եկամուտներ առանց պաշտոնական դրամաշնորհների)                                                                                                              </t>
    </r>
  </si>
  <si>
    <r>
      <rPr>
        <b/>
        <sz val="12"/>
        <rFont val="GHEA Grapalat"/>
        <family val="3"/>
      </rPr>
      <t>տող 1341</t>
    </r>
    <r>
      <rPr>
        <sz val="12"/>
        <rFont val="GHEA Grapalat"/>
        <family val="3"/>
      </rPr>
      <t xml:space="preserve">Համայնքի սեփականություն հանդիսացող, այդ թվում` տիրազուրկ, համայնքին որպես սեփականություն անցած ապրանքների վաճառքից մուտքեր
</t>
    </r>
  </si>
  <si>
    <r>
      <rPr>
        <b/>
        <sz val="12"/>
        <rFont val="GHEA Grapalat"/>
        <family val="3"/>
      </rPr>
      <t xml:space="preserve"> տող 1342</t>
    </r>
    <r>
      <rPr>
        <sz val="12"/>
        <rFont val="GHEA Grapalat"/>
        <family val="3"/>
      </rPr>
  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  </r>
  </si>
  <si>
    <r>
      <rPr>
        <b/>
        <sz val="12"/>
        <rFont val="GHEA Grapalat"/>
        <family val="3"/>
      </rPr>
      <t xml:space="preserve"> տող 1352</t>
    </r>
    <r>
      <rPr>
        <sz val="12"/>
        <rFont val="GHEA Grapalat"/>
        <family val="3"/>
      </rPr>
      <t xml:space="preserve">Համայնքի վարչական տարածքում ինքնակամ կառուցված շենքերի, շինությունների օրինականացման համար վճարներ </t>
    </r>
  </si>
  <si>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տող 1220+1240     </t>
    </r>
    <r>
      <rPr>
        <sz val="12"/>
        <rFont val="GHEA Grapalat"/>
        <family val="3"/>
      </rPr>
      <t>2.2 Կապիտալ արտաքին պաշտոնական դրամաշնորհներ` ստացված այլ պետություններից2.4 Կապիտալ արտաքին պաշտոնական դրամաշնորհներ`  ստացված միջազգային կազմակերպություններից</t>
    </r>
  </si>
  <si>
    <r>
      <rPr>
        <b/>
        <sz val="12"/>
        <rFont val="GHEA Grapalat"/>
        <family val="3"/>
      </rPr>
      <t xml:space="preserve"> տող 1260   </t>
    </r>
    <r>
      <rPr>
        <sz val="12"/>
        <rFont val="GHEA Grapalat"/>
        <family val="3"/>
      </rPr>
      <t>2.6 Կապիտալ ներքին պաշտոնական դրամաշնորհներ` ստացված կառավարման այլ մակարդակներից</t>
    </r>
  </si>
  <si>
    <r>
      <rPr>
        <b/>
        <sz val="12"/>
        <rFont val="GHEA Grapalat"/>
        <family val="3"/>
      </rPr>
      <t xml:space="preserve"> տող 1381+տող 1382</t>
    </r>
    <r>
      <rPr>
        <sz val="12"/>
        <rFont val="GHEA Grapalat"/>
        <family val="3"/>
      </rPr>
      <t xml:space="preserve"> տող 1381.Նվիրատվության, ժառանգության իրավունքով  ֆիզիկական անձանցից և կազ-ներից համայնքին, վերջինիս ենթ. բյուջետ. հիմ. տնօրինմանն անցած գույքի (հիմնական միջոց կամ ոչ նյութական ակտիվ չհանդիսացող) իրացումից…
տող 1382.  Նվիրատվություն, ժառանգության իրավունքով ֆիզ. անձ. և կազմակերպություններից համայնքին ..տնօրինման անցած գույքի իրացումից և դրամական միջ-ից ...</t>
    </r>
  </si>
  <si>
    <r>
      <rPr>
        <b/>
        <sz val="12"/>
        <rFont val="GHEA Grapalat"/>
        <family val="3"/>
      </rPr>
      <t xml:space="preserve">տող 1391+1393   </t>
    </r>
    <r>
      <rPr>
        <sz val="12"/>
        <rFont val="GHEA Grapalat"/>
        <family val="3"/>
      </rPr>
      <t>1391.Համայնքի գույքին պատճառած վնասների փոխհատուցումից մուտքեր 1393.Օրենքով և իրավական այլ ակտերով սահմանված` համայնքի բյուջե մուտքագրման ենթակա այլ եկամուտներ</t>
    </r>
  </si>
  <si>
    <r>
      <rPr>
        <b/>
        <sz val="12"/>
        <rFont val="GHEA Grapalat"/>
        <family val="3"/>
      </rPr>
      <t>տող 1392</t>
    </r>
    <r>
      <rPr>
        <sz val="12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</si>
  <si>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r>
      <rPr>
        <sz val="12"/>
        <rFont val="GHEA Grapalat"/>
        <family val="3"/>
      </rPr>
      <t xml:space="preserve">ծրագիր </t>
    </r>
    <r>
      <rPr>
        <sz val="12"/>
        <rFont val="Calibri"/>
        <family val="2"/>
        <charset val="204"/>
      </rPr>
      <t>(1-ին եռամսյակ, 1-ին կիսամյակ, 9 ամիս)</t>
    </r>
  </si>
  <si>
    <t xml:space="preserve">   փաստ,      7 ամիս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</si>
</sst>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\ ##0.00"/>
    <numFmt numFmtId="166" formatCode="0.0"/>
    <numFmt numFmtId="167" formatCode="#\ ##0.0"/>
  </numFmts>
  <fonts count="9" x14ac:knownFonts="1">
    <font>
      <sz val="11"/>
      <color theme="1"/>
      <name val="Calibri"/>
      <charset val="204"/>
      <scheme val="minor"/>
    </font>
    <font>
      <sz val="12"/>
      <color theme="1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167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protection locked="0"/>
    </xf>
    <xf numFmtId="0" fontId="2" fillId="0" borderId="0" xfId="0" applyFont="1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0" xfId="0" applyNumberFormat="1" applyFont="1" applyFill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textRotation="90" wrapText="1"/>
    </xf>
    <xf numFmtId="165" fontId="3" fillId="4" borderId="14" xfId="0" applyNumberFormat="1" applyFont="1" applyFill="1" applyBorder="1" applyAlignment="1" applyProtection="1">
      <alignment horizontal="center" vertical="center" wrapText="1"/>
    </xf>
    <xf numFmtId="165" fontId="3" fillId="4" borderId="5" xfId="0" applyNumberFormat="1" applyFont="1" applyFill="1" applyBorder="1" applyAlignment="1" applyProtection="1">
      <alignment horizontal="center" vertical="center" wrapText="1"/>
    </xf>
    <xf numFmtId="165" fontId="3" fillId="4" borderId="10" xfId="0" applyNumberFormat="1" applyFont="1" applyFill="1" applyBorder="1" applyAlignment="1" applyProtection="1">
      <alignment horizontal="center" vertical="center" wrapText="1"/>
    </xf>
    <xf numFmtId="0" fontId="3" fillId="4" borderId="14" xfId="0" applyNumberFormat="1" applyFont="1" applyFill="1" applyBorder="1" applyAlignment="1" applyProtection="1">
      <alignment horizontal="center" vertical="center" wrapText="1"/>
    </xf>
    <xf numFmtId="0" fontId="3" fillId="4" borderId="5" xfId="0" applyNumberFormat="1" applyFont="1" applyFill="1" applyBorder="1" applyAlignment="1" applyProtection="1">
      <alignment horizontal="center" vertical="center" wrapText="1"/>
    </xf>
    <xf numFmtId="0" fontId="3" fillId="4" borderId="10" xfId="0" applyNumberFormat="1" applyFont="1" applyFill="1" applyBorder="1" applyAlignment="1" applyProtection="1">
      <alignment horizontal="center" vertical="center" wrapText="1"/>
    </xf>
    <xf numFmtId="165" fontId="2" fillId="5" borderId="14" xfId="0" applyNumberFormat="1" applyFont="1" applyFill="1" applyBorder="1" applyAlignment="1" applyProtection="1">
      <alignment horizontal="center" vertical="center" wrapText="1"/>
    </xf>
    <xf numFmtId="165" fontId="2" fillId="5" borderId="5" xfId="0" applyNumberFormat="1" applyFont="1" applyFill="1" applyBorder="1" applyAlignment="1" applyProtection="1">
      <alignment horizontal="center" vertical="center" wrapText="1"/>
    </xf>
    <xf numFmtId="165" fontId="2" fillId="5" borderId="10" xfId="0" applyNumberFormat="1" applyFont="1" applyFill="1" applyBorder="1" applyAlignment="1" applyProtection="1">
      <alignment horizontal="center" vertical="center" wrapText="1"/>
    </xf>
    <xf numFmtId="165" fontId="2" fillId="2" borderId="2" xfId="0" applyNumberFormat="1" applyFont="1" applyFill="1" applyBorder="1" applyAlignment="1" applyProtection="1">
      <alignment horizontal="center" vertical="center" wrapText="1"/>
    </xf>
    <xf numFmtId="165" fontId="2" fillId="4" borderId="14" xfId="0" applyNumberFormat="1" applyFont="1" applyFill="1" applyBorder="1" applyAlignment="1" applyProtection="1">
      <alignment horizontal="center" vertical="center" wrapText="1"/>
    </xf>
    <xf numFmtId="165" fontId="2" fillId="4" borderId="5" xfId="0" applyNumberFormat="1" applyFont="1" applyFill="1" applyBorder="1" applyAlignment="1" applyProtection="1">
      <alignment horizontal="center" vertical="center" wrapText="1"/>
    </xf>
    <xf numFmtId="165" fontId="2" fillId="4" borderId="10" xfId="0" applyNumberFormat="1" applyFont="1" applyFill="1" applyBorder="1" applyAlignment="1" applyProtection="1">
      <alignment horizontal="center" vertical="center" wrapText="1"/>
    </xf>
    <xf numFmtId="165" fontId="2" fillId="5" borderId="3" xfId="0" applyNumberFormat="1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/>
    <xf numFmtId="0" fontId="2" fillId="0" borderId="0" xfId="0" applyFont="1" applyBorder="1" applyProtection="1"/>
    <xf numFmtId="0" fontId="2" fillId="2" borderId="1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4" fillId="0" borderId="15" xfId="0" applyFont="1" applyBorder="1"/>
    <xf numFmtId="0" fontId="2" fillId="2" borderId="15" xfId="0" applyFont="1" applyFill="1" applyBorder="1" applyAlignment="1" applyProtection="1">
      <alignment horizontal="center" vertical="center" textRotation="90" wrapText="1"/>
    </xf>
    <xf numFmtId="165" fontId="3" fillId="4" borderId="16" xfId="0" applyNumberFormat="1" applyFont="1" applyFill="1" applyBorder="1" applyAlignment="1" applyProtection="1">
      <alignment horizontal="center" vertical="center" wrapText="1"/>
    </xf>
    <xf numFmtId="165" fontId="3" fillId="4" borderId="0" xfId="0" applyNumberFormat="1" applyFont="1" applyFill="1" applyBorder="1" applyAlignment="1" applyProtection="1">
      <alignment horizontal="center" vertical="center" wrapText="1"/>
    </xf>
    <xf numFmtId="165" fontId="3" fillId="4" borderId="9" xfId="0" applyNumberFormat="1" applyFont="1" applyFill="1" applyBorder="1" applyAlignment="1" applyProtection="1">
      <alignment horizontal="center" vertical="center" wrapText="1"/>
    </xf>
    <xf numFmtId="0" fontId="3" fillId="4" borderId="16" xfId="0" applyNumberFormat="1" applyFont="1" applyFill="1" applyBorder="1" applyAlignment="1" applyProtection="1">
      <alignment horizontal="center" vertical="center" wrapText="1"/>
    </xf>
    <xf numFmtId="0" fontId="3" fillId="4" borderId="0" xfId="0" applyNumberFormat="1" applyFont="1" applyFill="1" applyBorder="1" applyAlignment="1" applyProtection="1">
      <alignment horizontal="center" vertical="center" wrapText="1"/>
    </xf>
    <xf numFmtId="0" fontId="3" fillId="4" borderId="9" xfId="0" applyNumberFormat="1" applyFont="1" applyFill="1" applyBorder="1" applyAlignment="1" applyProtection="1">
      <alignment horizontal="center" vertical="center" wrapText="1"/>
    </xf>
    <xf numFmtId="165" fontId="3" fillId="0" borderId="16" xfId="0" applyNumberFormat="1" applyFont="1" applyBorder="1" applyAlignment="1" applyProtection="1">
      <alignment horizontal="center" vertical="center" wrapText="1"/>
    </xf>
    <xf numFmtId="165" fontId="3" fillId="0" borderId="0" xfId="0" applyNumberFormat="1" applyFont="1" applyBorder="1" applyAlignment="1" applyProtection="1">
      <alignment horizontal="center" vertical="center" wrapText="1"/>
    </xf>
    <xf numFmtId="165" fontId="3" fillId="0" borderId="9" xfId="0" applyNumberFormat="1" applyFont="1" applyBorder="1" applyAlignment="1" applyProtection="1">
      <alignment horizontal="center" vertical="center" wrapText="1"/>
    </xf>
    <xf numFmtId="165" fontId="2" fillId="0" borderId="2" xfId="0" applyNumberFormat="1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165" fontId="2" fillId="0" borderId="14" xfId="0" applyNumberFormat="1" applyFont="1" applyBorder="1" applyAlignment="1" applyProtection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 wrapText="1"/>
    </xf>
    <xf numFmtId="165" fontId="2" fillId="0" borderId="10" xfId="0" applyNumberFormat="1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165" fontId="2" fillId="4" borderId="16" xfId="0" applyNumberFormat="1" applyFont="1" applyFill="1" applyBorder="1" applyAlignment="1" applyProtection="1">
      <alignment horizontal="center" vertical="center" wrapText="1"/>
    </xf>
    <xf numFmtId="165" fontId="2" fillId="4" borderId="0" xfId="0" applyNumberFormat="1" applyFont="1" applyFill="1" applyBorder="1" applyAlignment="1" applyProtection="1">
      <alignment horizontal="center" vertical="center" wrapText="1"/>
    </xf>
    <xf numFmtId="165" fontId="2" fillId="4" borderId="9" xfId="0" applyNumberFormat="1" applyFont="1" applyFill="1" applyBorder="1" applyAlignment="1" applyProtection="1">
      <alignment horizontal="center" vertical="center" wrapText="1"/>
    </xf>
    <xf numFmtId="165" fontId="3" fillId="0" borderId="4" xfId="0" applyNumberFormat="1" applyFont="1" applyBorder="1" applyAlignment="1" applyProtection="1">
      <alignment horizontal="center" vertical="center" wrapText="1"/>
    </xf>
    <xf numFmtId="165" fontId="3" fillId="0" borderId="2" xfId="0" applyNumberFormat="1" applyFont="1" applyBorder="1" applyAlignment="1" applyProtection="1">
      <alignment horizontal="center" vertical="center" wrapText="1"/>
    </xf>
    <xf numFmtId="165" fontId="3" fillId="0" borderId="17" xfId="0" applyNumberFormat="1" applyFont="1" applyBorder="1" applyAlignment="1" applyProtection="1">
      <alignment horizontal="center" vertical="center" wrapText="1"/>
    </xf>
    <xf numFmtId="165" fontId="3" fillId="0" borderId="3" xfId="0" applyNumberFormat="1" applyFont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165" fontId="3" fillId="4" borderId="6" xfId="0" applyNumberFormat="1" applyFont="1" applyFill="1" applyBorder="1" applyAlignment="1" applyProtection="1">
      <alignment horizontal="center" vertic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</xf>
    <xf numFmtId="165" fontId="3" fillId="4" borderId="8" xfId="0" applyNumberFormat="1" applyFont="1" applyFill="1" applyBorder="1" applyAlignment="1" applyProtection="1">
      <alignment horizontal="center" vertical="center" wrapText="1"/>
    </xf>
    <xf numFmtId="0" fontId="3" fillId="4" borderId="6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8" xfId="0" applyNumberFormat="1" applyFont="1" applyFill="1" applyBorder="1" applyAlignment="1" applyProtection="1">
      <alignment horizontal="center" vertical="center" wrapText="1"/>
    </xf>
    <xf numFmtId="0" fontId="3" fillId="4" borderId="17" xfId="0" applyNumberFormat="1" applyFont="1" applyFill="1" applyBorder="1" applyAlignment="1" applyProtection="1">
      <alignment horizontal="center" vertical="center" wrapText="1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65" fontId="2" fillId="0" borderId="17" xfId="0" applyNumberFormat="1" applyFont="1" applyBorder="1" applyAlignment="1" applyProtection="1">
      <alignment horizontal="center" vertical="center" wrapText="1"/>
    </xf>
    <xf numFmtId="165" fontId="2" fillId="0" borderId="3" xfId="0" applyNumberFormat="1" applyFont="1" applyBorder="1" applyAlignment="1" applyProtection="1">
      <alignment horizontal="center" vertical="center" wrapText="1"/>
    </xf>
    <xf numFmtId="165" fontId="2" fillId="0" borderId="4" xfId="0" applyNumberFormat="1" applyFont="1" applyBorder="1" applyAlignment="1" applyProtection="1">
      <alignment horizontal="center" vertical="center" wrapText="1"/>
    </xf>
    <xf numFmtId="165" fontId="2" fillId="0" borderId="6" xfId="0" applyNumberFormat="1" applyFont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6" borderId="17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4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165" fontId="2" fillId="4" borderId="6" xfId="0" applyNumberFormat="1" applyFont="1" applyFill="1" applyBorder="1" applyAlignment="1" applyProtection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 wrapText="1"/>
    </xf>
    <xf numFmtId="165" fontId="2" fillId="4" borderId="8" xfId="0" applyNumberFormat="1" applyFont="1" applyFill="1" applyBorder="1" applyAlignment="1" applyProtection="1">
      <alignment horizontal="center" vertical="center" wrapText="1"/>
    </xf>
    <xf numFmtId="165" fontId="2" fillId="2" borderId="6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165" fontId="2" fillId="7" borderId="13" xfId="0" applyNumberFormat="1" applyFont="1" applyFill="1" applyBorder="1" applyAlignment="1" applyProtection="1">
      <alignment horizontal="center" vertical="center" wrapText="1"/>
    </xf>
    <xf numFmtId="165" fontId="2" fillId="0" borderId="17" xfId="0" applyNumberFormat="1" applyFont="1" applyFill="1" applyBorder="1" applyAlignment="1" applyProtection="1">
      <alignment horizontal="center" vertical="center" wrapText="1"/>
    </xf>
    <xf numFmtId="165" fontId="2" fillId="0" borderId="3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165" fontId="2" fillId="0" borderId="2" xfId="0" applyNumberFormat="1" applyFont="1" applyFill="1" applyBorder="1" applyAlignment="1" applyProtection="1">
      <alignment horizontal="center" vertical="center" wrapText="1"/>
    </xf>
    <xf numFmtId="165" fontId="2" fillId="0" borderId="14" xfId="0" applyNumberFormat="1" applyFont="1" applyFill="1" applyBorder="1" applyAlignment="1" applyProtection="1">
      <alignment horizontal="center" vertical="center" wrapText="1"/>
    </xf>
    <xf numFmtId="165" fontId="2" fillId="0" borderId="10" xfId="0" applyNumberFormat="1" applyFont="1" applyFill="1" applyBorder="1" applyAlignment="1" applyProtection="1">
      <alignment horizontal="center" vertical="center" wrapText="1"/>
    </xf>
    <xf numFmtId="165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2" fillId="2" borderId="0" xfId="0" applyFont="1" applyFill="1" applyProtection="1"/>
    <xf numFmtId="0" fontId="2" fillId="2" borderId="7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/>
    <xf numFmtId="0" fontId="2" fillId="2" borderId="7" xfId="0" applyFont="1" applyFill="1" applyBorder="1" applyAlignment="1" applyProtection="1">
      <alignment horizontal="center" vertical="center" textRotation="90" wrapText="1"/>
    </xf>
    <xf numFmtId="165" fontId="2" fillId="7" borderId="7" xfId="0" applyNumberFormat="1" applyFont="1" applyFill="1" applyBorder="1" applyAlignment="1" applyProtection="1">
      <alignment horizontal="center" vertical="center" wrapText="1"/>
    </xf>
    <xf numFmtId="165" fontId="2" fillId="0" borderId="2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/>
    <xf numFmtId="0" fontId="2" fillId="2" borderId="0" xfId="0" applyFont="1" applyFill="1" applyAlignment="1" applyProtection="1"/>
    <xf numFmtId="0" fontId="2" fillId="2" borderId="0" xfId="0" applyFont="1" applyFill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2" fillId="2" borderId="2" xfId="0" applyNumberFormat="1" applyFont="1" applyFill="1" applyBorder="1" applyAlignment="1">
      <alignment horizontal="center" vertical="center" wrapText="1"/>
    </xf>
    <xf numFmtId="167" fontId="2" fillId="7" borderId="2" xfId="0" applyNumberFormat="1" applyFont="1" applyFill="1" applyBorder="1" applyAlignment="1" applyProtection="1">
      <alignment horizontal="center" vertical="center" wrapText="1"/>
    </xf>
    <xf numFmtId="167" fontId="2" fillId="2" borderId="2" xfId="0" applyNumberFormat="1" applyFont="1" applyFill="1" applyBorder="1" applyAlignment="1" applyProtection="1">
      <alignment horizontal="center" vertical="center" wrapText="1"/>
    </xf>
    <xf numFmtId="166" fontId="6" fillId="8" borderId="11" xfId="0" applyNumberFormat="1" applyFont="1" applyFill="1" applyBorder="1"/>
    <xf numFmtId="166" fontId="7" fillId="2" borderId="2" xfId="0" applyNumberFormat="1" applyFont="1" applyFill="1" applyBorder="1" applyAlignment="1">
      <alignment horizontal="center" vertical="center" wrapText="1"/>
    </xf>
    <xf numFmtId="166" fontId="7" fillId="2" borderId="2" xfId="0" applyNumberFormat="1" applyFont="1" applyFill="1" applyBorder="1" applyAlignment="1"/>
    <xf numFmtId="167" fontId="7" fillId="2" borderId="2" xfId="0" applyNumberFormat="1" applyFont="1" applyFill="1" applyBorder="1" applyAlignment="1">
      <alignment horizontal="center" vertical="center" wrapText="1"/>
    </xf>
    <xf numFmtId="166" fontId="6" fillId="3" borderId="11" xfId="0" applyNumberFormat="1" applyFont="1" applyFill="1" applyBorder="1"/>
    <xf numFmtId="167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12" xfId="0" applyNumberFormat="1" applyFont="1" applyFill="1" applyBorder="1"/>
    <xf numFmtId="166" fontId="7" fillId="2" borderId="4" xfId="0" applyNumberFormat="1" applyFont="1" applyFill="1" applyBorder="1" applyAlignment="1">
      <alignment horizontal="center" vertical="center" wrapText="1"/>
    </xf>
    <xf numFmtId="166" fontId="6" fillId="8" borderId="11" xfId="0" applyNumberFormat="1" applyFont="1" applyFill="1" applyBorder="1" applyAlignment="1">
      <alignment horizontal="center"/>
    </xf>
    <xf numFmtId="166" fontId="3" fillId="0" borderId="0" xfId="0" applyNumberFormat="1" applyFont="1" applyFill="1" applyAlignment="1" applyProtection="1">
      <alignment horizontal="center" vertical="center" wrapText="1"/>
      <protection locked="0"/>
    </xf>
    <xf numFmtId="166" fontId="3" fillId="2" borderId="0" xfId="0" applyNumberFormat="1" applyFont="1" applyFill="1" applyAlignment="1" applyProtection="1">
      <alignment horizontal="center" vertical="center" wrapText="1"/>
      <protection locked="0"/>
    </xf>
    <xf numFmtId="166" fontId="7" fillId="0" borderId="2" xfId="0" applyNumberFormat="1" applyFont="1" applyFill="1" applyBorder="1" applyAlignment="1" applyProtection="1">
      <alignment horizontal="center" vertical="center"/>
    </xf>
    <xf numFmtId="167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167" fontId="2" fillId="8" borderId="2" xfId="0" applyNumberFormat="1" applyFont="1" applyFill="1" applyBorder="1" applyAlignment="1" applyProtection="1">
      <alignment horizontal="center" vertical="center" wrapText="1"/>
      <protection locked="0"/>
    </xf>
    <xf numFmtId="167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67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6" fontId="1" fillId="3" borderId="2" xfId="0" applyNumberFormat="1" applyFont="1" applyFill="1" applyBorder="1" applyAlignment="1">
      <alignment horizontal="center" vertical="center" wrapText="1"/>
    </xf>
    <xf numFmtId="167" fontId="1" fillId="3" borderId="2" xfId="0" applyNumberFormat="1" applyFont="1" applyFill="1" applyBorder="1" applyAlignment="1" applyProtection="1">
      <alignment horizontal="center" vertical="center" wrapText="1"/>
    </xf>
    <xf numFmtId="166" fontId="7" fillId="8" borderId="2" xfId="0" applyNumberFormat="1" applyFont="1" applyFill="1" applyBorder="1" applyAlignment="1" applyProtection="1">
      <alignment horizontal="center" vertical="center"/>
    </xf>
    <xf numFmtId="167" fontId="2" fillId="8" borderId="2" xfId="0" applyNumberFormat="1" applyFont="1" applyFill="1" applyBorder="1" applyAlignment="1" applyProtection="1">
      <alignment horizontal="center" vertical="center" wrapText="1"/>
    </xf>
    <xf numFmtId="166" fontId="7" fillId="8" borderId="4" xfId="0" applyNumberFormat="1" applyFont="1" applyFill="1" applyBorder="1" applyAlignment="1" applyProtection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167" fontId="3" fillId="8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 applyProtection="1">
      <alignment horizontal="center" vertical="center" wrapText="1"/>
    </xf>
    <xf numFmtId="167" fontId="3" fillId="0" borderId="0" xfId="0" applyNumberFormat="1" applyFont="1" applyFill="1" applyBorder="1" applyAlignment="1" applyProtection="1">
      <alignment horizontal="center" vertical="center" wrapText="1"/>
    </xf>
    <xf numFmtId="166" fontId="2" fillId="0" borderId="0" xfId="0" applyNumberFormat="1" applyFont="1" applyFill="1" applyAlignment="1" applyProtection="1">
      <alignment horizontal="center" vertical="center" wrapText="1"/>
    </xf>
    <xf numFmtId="166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167" fontId="2" fillId="2" borderId="0" xfId="0" applyNumberFormat="1" applyFont="1" applyFill="1" applyProtection="1">
      <protection locked="0"/>
    </xf>
    <xf numFmtId="167" fontId="2" fillId="3" borderId="0" xfId="0" applyNumberFormat="1" applyFont="1" applyFill="1" applyProtection="1">
      <protection locked="0"/>
    </xf>
    <xf numFmtId="167" fontId="2" fillId="2" borderId="0" xfId="0" applyNumberFormat="1" applyFont="1" applyFill="1" applyBorder="1" applyAlignment="1" applyProtection="1">
      <alignment horizontal="left" wrapText="1"/>
      <protection locked="0"/>
    </xf>
    <xf numFmtId="167" fontId="2" fillId="2" borderId="0" xfId="0" applyNumberFormat="1" applyFont="1" applyFill="1" applyBorder="1" applyAlignment="1" applyProtection="1">
      <alignment horizontal="left" wrapText="1"/>
      <protection locked="0"/>
    </xf>
    <xf numFmtId="167" fontId="3" fillId="2" borderId="0" xfId="0" applyNumberFormat="1" applyFont="1" applyFill="1" applyBorder="1" applyAlignment="1" applyProtection="1">
      <alignment horizontal="center" vertical="center" wrapText="1"/>
    </xf>
    <xf numFmtId="167" fontId="2" fillId="0" borderId="0" xfId="0" applyNumberFormat="1" applyFont="1" applyFill="1" applyProtection="1">
      <protection locked="0"/>
    </xf>
    <xf numFmtId="0" fontId="2" fillId="2" borderId="0" xfId="0" applyFont="1" applyFill="1" applyBorder="1" applyProtection="1">
      <protection locked="0"/>
    </xf>
    <xf numFmtId="167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166" fontId="2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/>
    </xf>
    <xf numFmtId="166" fontId="2" fillId="3" borderId="17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B1" sqref="B1:B1048576"/>
    </sheetView>
  </sheetViews>
  <sheetFormatPr defaultColWidth="17.33203125" defaultRowHeight="17.399999999999999" x14ac:dyDescent="0.4"/>
  <cols>
    <col min="1" max="1" width="5.33203125" style="2" customWidth="1"/>
    <col min="2" max="2" width="19.88671875" style="3" customWidth="1"/>
    <col min="3" max="3" width="13.77734375" style="2" customWidth="1"/>
    <col min="4" max="4" width="11.109375" style="2" customWidth="1"/>
    <col min="5" max="5" width="14.88671875" style="2" customWidth="1"/>
    <col min="6" max="6" width="14.88671875" style="8" customWidth="1"/>
    <col min="7" max="140" width="14.88671875" style="2" customWidth="1"/>
    <col min="141" max="230" width="17.33203125" style="8"/>
    <col min="231" max="16384" width="17.33203125" style="2"/>
  </cols>
  <sheetData>
    <row r="1" spans="1:256" ht="18" x14ac:dyDescent="0.4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</row>
    <row r="2" spans="1:256" ht="30" customHeight="1" x14ac:dyDescent="0.4">
      <c r="C2" s="9" t="s">
        <v>56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10"/>
      <c r="R2" s="10"/>
      <c r="T2" s="11"/>
      <c r="U2" s="11"/>
      <c r="V2" s="11"/>
      <c r="W2" s="12"/>
      <c r="X2" s="12"/>
      <c r="AA2" s="13"/>
      <c r="AB2" s="12"/>
      <c r="AC2" s="12"/>
      <c r="AD2" s="12"/>
      <c r="AE2" s="12"/>
      <c r="AF2" s="12"/>
      <c r="AG2" s="12"/>
      <c r="AH2" s="12"/>
      <c r="AI2" s="12"/>
      <c r="AJ2" s="12"/>
      <c r="AK2" s="13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256" x14ac:dyDescent="0.4">
      <c r="C3" s="14"/>
      <c r="D3" s="14"/>
      <c r="E3" s="14"/>
      <c r="F3" s="15"/>
      <c r="G3" s="14"/>
      <c r="H3" s="14"/>
      <c r="I3" s="14"/>
      <c r="J3" s="14"/>
      <c r="K3" s="14"/>
      <c r="L3" s="9" t="s">
        <v>1</v>
      </c>
      <c r="M3" s="9"/>
      <c r="N3" s="9"/>
      <c r="O3" s="9"/>
      <c r="P3" s="14"/>
      <c r="Q3" s="10"/>
      <c r="R3" s="10"/>
      <c r="T3" s="12"/>
      <c r="U3" s="12"/>
      <c r="V3" s="12"/>
      <c r="W3" s="12"/>
      <c r="X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256" ht="17.399999999999999" customHeight="1" x14ac:dyDescent="0.4">
      <c r="A4" s="16" t="s">
        <v>2</v>
      </c>
      <c r="B4" s="17" t="s">
        <v>3</v>
      </c>
      <c r="C4" s="18" t="s">
        <v>4</v>
      </c>
      <c r="D4" s="18" t="s">
        <v>5</v>
      </c>
      <c r="E4" s="19" t="s">
        <v>26</v>
      </c>
      <c r="F4" s="20"/>
      <c r="G4" s="20"/>
      <c r="H4" s="20"/>
      <c r="I4" s="21"/>
      <c r="J4" s="22" t="s">
        <v>57</v>
      </c>
      <c r="K4" s="23"/>
      <c r="L4" s="23"/>
      <c r="M4" s="23"/>
      <c r="N4" s="24"/>
      <c r="O4" s="25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7"/>
      <c r="DK4" s="28" t="s">
        <v>27</v>
      </c>
      <c r="DL4" s="29" t="s">
        <v>28</v>
      </c>
      <c r="DM4" s="30"/>
      <c r="DN4" s="31"/>
      <c r="DO4" s="32" t="s">
        <v>29</v>
      </c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28" t="s">
        <v>30</v>
      </c>
      <c r="EH4" s="33" t="s">
        <v>31</v>
      </c>
      <c r="EI4" s="34"/>
      <c r="EJ4" s="35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</row>
    <row r="5" spans="1:256" ht="18" customHeight="1" x14ac:dyDescent="0.4">
      <c r="A5" s="38"/>
      <c r="B5" s="39"/>
      <c r="C5" s="40"/>
      <c r="D5" s="41"/>
      <c r="E5" s="42"/>
      <c r="F5" s="43"/>
      <c r="G5" s="43"/>
      <c r="H5" s="43"/>
      <c r="I5" s="44"/>
      <c r="J5" s="45"/>
      <c r="K5" s="46"/>
      <c r="L5" s="46"/>
      <c r="M5" s="46"/>
      <c r="N5" s="47"/>
      <c r="O5" s="48" t="s">
        <v>6</v>
      </c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50"/>
      <c r="BA5" s="51" t="s">
        <v>7</v>
      </c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2" t="s">
        <v>32</v>
      </c>
      <c r="BQ5" s="53"/>
      <c r="BR5" s="53"/>
      <c r="BS5" s="54" t="s">
        <v>8</v>
      </c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6"/>
      <c r="CJ5" s="57" t="s">
        <v>33</v>
      </c>
      <c r="CK5" s="58"/>
      <c r="CL5" s="58"/>
      <c r="CM5" s="58"/>
      <c r="CN5" s="58"/>
      <c r="CO5" s="58"/>
      <c r="CP5" s="58"/>
      <c r="CQ5" s="58"/>
      <c r="CR5" s="59"/>
      <c r="CS5" s="54" t="s">
        <v>9</v>
      </c>
      <c r="CT5" s="55"/>
      <c r="CU5" s="55"/>
      <c r="CV5" s="55"/>
      <c r="CW5" s="55"/>
      <c r="CX5" s="55"/>
      <c r="CY5" s="55"/>
      <c r="CZ5" s="55"/>
      <c r="DA5" s="55"/>
      <c r="DB5" s="51" t="s">
        <v>34</v>
      </c>
      <c r="DC5" s="51"/>
      <c r="DD5" s="51"/>
      <c r="DE5" s="52" t="s">
        <v>35</v>
      </c>
      <c r="DF5" s="53"/>
      <c r="DG5" s="60"/>
      <c r="DH5" s="52" t="s">
        <v>36</v>
      </c>
      <c r="DI5" s="53"/>
      <c r="DJ5" s="60"/>
      <c r="DK5" s="28"/>
      <c r="DL5" s="61"/>
      <c r="DM5" s="62"/>
      <c r="DN5" s="63"/>
      <c r="DO5" s="64"/>
      <c r="DP5" s="64"/>
      <c r="DQ5" s="65"/>
      <c r="DR5" s="65"/>
      <c r="DS5" s="65"/>
      <c r="DT5" s="65"/>
      <c r="DU5" s="52" t="s">
        <v>37</v>
      </c>
      <c r="DV5" s="53"/>
      <c r="DW5" s="60"/>
      <c r="DX5" s="66"/>
      <c r="DY5" s="67"/>
      <c r="DZ5" s="67"/>
      <c r="EA5" s="67"/>
      <c r="EB5" s="67"/>
      <c r="EC5" s="67"/>
      <c r="ED5" s="67"/>
      <c r="EE5" s="67"/>
      <c r="EF5" s="67"/>
      <c r="EG5" s="28"/>
      <c r="EH5" s="68"/>
      <c r="EI5" s="69"/>
      <c r="EJ5" s="70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</row>
    <row r="6" spans="1:256" ht="48.6" customHeight="1" x14ac:dyDescent="0.4">
      <c r="A6" s="38"/>
      <c r="B6" s="39"/>
      <c r="C6" s="40"/>
      <c r="D6" s="41"/>
      <c r="E6" s="71"/>
      <c r="F6" s="72"/>
      <c r="G6" s="72"/>
      <c r="H6" s="72"/>
      <c r="I6" s="73"/>
      <c r="J6" s="74"/>
      <c r="K6" s="75"/>
      <c r="L6" s="75"/>
      <c r="M6" s="75"/>
      <c r="N6" s="76"/>
      <c r="O6" s="77" t="s">
        <v>10</v>
      </c>
      <c r="P6" s="78"/>
      <c r="Q6" s="78"/>
      <c r="R6" s="78"/>
      <c r="S6" s="79"/>
      <c r="T6" s="80" t="s">
        <v>38</v>
      </c>
      <c r="U6" s="81"/>
      <c r="V6" s="81"/>
      <c r="W6" s="81"/>
      <c r="X6" s="82"/>
      <c r="Y6" s="80" t="s">
        <v>11</v>
      </c>
      <c r="Z6" s="81"/>
      <c r="AA6" s="81"/>
      <c r="AB6" s="81"/>
      <c r="AC6" s="82"/>
      <c r="AD6" s="80" t="s">
        <v>12</v>
      </c>
      <c r="AE6" s="81"/>
      <c r="AF6" s="81"/>
      <c r="AG6" s="81"/>
      <c r="AH6" s="82"/>
      <c r="AI6" s="80" t="s">
        <v>39</v>
      </c>
      <c r="AJ6" s="81"/>
      <c r="AK6" s="81"/>
      <c r="AL6" s="81"/>
      <c r="AM6" s="82"/>
      <c r="AN6" s="80" t="s">
        <v>40</v>
      </c>
      <c r="AO6" s="81"/>
      <c r="AP6" s="81"/>
      <c r="AQ6" s="81"/>
      <c r="AR6" s="82"/>
      <c r="AS6" s="80" t="s">
        <v>41</v>
      </c>
      <c r="AT6" s="81"/>
      <c r="AU6" s="81"/>
      <c r="AV6" s="81"/>
      <c r="AW6" s="82"/>
      <c r="AX6" s="83" t="s">
        <v>42</v>
      </c>
      <c r="AY6" s="83"/>
      <c r="AZ6" s="83"/>
      <c r="BA6" s="84" t="s">
        <v>43</v>
      </c>
      <c r="BB6" s="85"/>
      <c r="BC6" s="85"/>
      <c r="BD6" s="84" t="s">
        <v>44</v>
      </c>
      <c r="BE6" s="85"/>
      <c r="BF6" s="86"/>
      <c r="BG6" s="87" t="s">
        <v>45</v>
      </c>
      <c r="BH6" s="88"/>
      <c r="BI6" s="89"/>
      <c r="BJ6" s="87" t="s">
        <v>46</v>
      </c>
      <c r="BK6" s="88"/>
      <c r="BL6" s="88"/>
      <c r="BM6" s="90" t="s">
        <v>47</v>
      </c>
      <c r="BN6" s="91"/>
      <c r="BO6" s="91"/>
      <c r="BP6" s="92"/>
      <c r="BQ6" s="93"/>
      <c r="BR6" s="93"/>
      <c r="BS6" s="94" t="s">
        <v>48</v>
      </c>
      <c r="BT6" s="95"/>
      <c r="BU6" s="95"/>
      <c r="BV6" s="95"/>
      <c r="BW6" s="96"/>
      <c r="BX6" s="97" t="s">
        <v>49</v>
      </c>
      <c r="BY6" s="97"/>
      <c r="BZ6" s="97"/>
      <c r="CA6" s="97" t="s">
        <v>50</v>
      </c>
      <c r="CB6" s="97"/>
      <c r="CC6" s="97"/>
      <c r="CD6" s="97" t="s">
        <v>51</v>
      </c>
      <c r="CE6" s="97"/>
      <c r="CF6" s="97"/>
      <c r="CG6" s="97" t="s">
        <v>13</v>
      </c>
      <c r="CH6" s="97"/>
      <c r="CI6" s="97"/>
      <c r="CJ6" s="97" t="s">
        <v>58</v>
      </c>
      <c r="CK6" s="97"/>
      <c r="CL6" s="97"/>
      <c r="CM6" s="57" t="s">
        <v>59</v>
      </c>
      <c r="CN6" s="58"/>
      <c r="CO6" s="58"/>
      <c r="CP6" s="97" t="s">
        <v>14</v>
      </c>
      <c r="CQ6" s="97"/>
      <c r="CR6" s="97"/>
      <c r="CS6" s="98" t="s">
        <v>52</v>
      </c>
      <c r="CT6" s="99"/>
      <c r="CU6" s="58"/>
      <c r="CV6" s="97" t="s">
        <v>53</v>
      </c>
      <c r="CW6" s="97"/>
      <c r="CX6" s="97"/>
      <c r="CY6" s="57" t="s">
        <v>60</v>
      </c>
      <c r="CZ6" s="58"/>
      <c r="DA6" s="58"/>
      <c r="DB6" s="51"/>
      <c r="DC6" s="51"/>
      <c r="DD6" s="51"/>
      <c r="DE6" s="92"/>
      <c r="DF6" s="93"/>
      <c r="DG6" s="100"/>
      <c r="DH6" s="92"/>
      <c r="DI6" s="93"/>
      <c r="DJ6" s="100"/>
      <c r="DK6" s="28"/>
      <c r="DL6" s="101"/>
      <c r="DM6" s="102"/>
      <c r="DN6" s="103"/>
      <c r="DO6" s="52" t="s">
        <v>61</v>
      </c>
      <c r="DP6" s="53"/>
      <c r="DQ6" s="60"/>
      <c r="DR6" s="52" t="s">
        <v>62</v>
      </c>
      <c r="DS6" s="53"/>
      <c r="DT6" s="60"/>
      <c r="DU6" s="92"/>
      <c r="DV6" s="93"/>
      <c r="DW6" s="100"/>
      <c r="DX6" s="52" t="s">
        <v>63</v>
      </c>
      <c r="DY6" s="53"/>
      <c r="DZ6" s="60"/>
      <c r="EA6" s="52" t="s">
        <v>64</v>
      </c>
      <c r="EB6" s="53"/>
      <c r="EC6" s="60"/>
      <c r="ED6" s="104" t="s">
        <v>65</v>
      </c>
      <c r="EE6" s="105"/>
      <c r="EF6" s="105"/>
      <c r="EG6" s="28"/>
      <c r="EH6" s="106"/>
      <c r="EI6" s="107"/>
      <c r="EJ6" s="108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</row>
    <row r="7" spans="1:256" ht="17.399999999999999" customHeight="1" x14ac:dyDescent="0.4">
      <c r="A7" s="38"/>
      <c r="B7" s="39"/>
      <c r="C7" s="40"/>
      <c r="D7" s="41"/>
      <c r="E7" s="109" t="s">
        <v>54</v>
      </c>
      <c r="F7" s="110" t="s">
        <v>15</v>
      </c>
      <c r="G7" s="111"/>
      <c r="H7" s="111"/>
      <c r="I7" s="112"/>
      <c r="J7" s="109" t="s">
        <v>54</v>
      </c>
      <c r="K7" s="110" t="s">
        <v>15</v>
      </c>
      <c r="L7" s="111"/>
      <c r="M7" s="111"/>
      <c r="N7" s="112"/>
      <c r="O7" s="109" t="s">
        <v>54</v>
      </c>
      <c r="P7" s="110" t="s">
        <v>15</v>
      </c>
      <c r="Q7" s="111"/>
      <c r="R7" s="111"/>
      <c r="S7" s="112"/>
      <c r="T7" s="109" t="s">
        <v>54</v>
      </c>
      <c r="U7" s="110" t="s">
        <v>15</v>
      </c>
      <c r="V7" s="111"/>
      <c r="W7" s="111"/>
      <c r="X7" s="112"/>
      <c r="Y7" s="109" t="s">
        <v>54</v>
      </c>
      <c r="Z7" s="110" t="s">
        <v>15</v>
      </c>
      <c r="AA7" s="111"/>
      <c r="AB7" s="111"/>
      <c r="AC7" s="112"/>
      <c r="AD7" s="109" t="s">
        <v>54</v>
      </c>
      <c r="AE7" s="113" t="s">
        <v>15</v>
      </c>
      <c r="AF7" s="113"/>
      <c r="AG7" s="113"/>
      <c r="AH7" s="113"/>
      <c r="AI7" s="109" t="s">
        <v>54</v>
      </c>
      <c r="AJ7" s="110" t="s">
        <v>15</v>
      </c>
      <c r="AK7" s="111"/>
      <c r="AL7" s="111"/>
      <c r="AM7" s="112"/>
      <c r="AN7" s="109" t="s">
        <v>54</v>
      </c>
      <c r="AO7" s="110" t="s">
        <v>15</v>
      </c>
      <c r="AP7" s="111"/>
      <c r="AQ7" s="111"/>
      <c r="AR7" s="112"/>
      <c r="AS7" s="109" t="s">
        <v>54</v>
      </c>
      <c r="AT7" s="110" t="s">
        <v>15</v>
      </c>
      <c r="AU7" s="111"/>
      <c r="AV7" s="111"/>
      <c r="AW7" s="112"/>
      <c r="AX7" s="109" t="s">
        <v>54</v>
      </c>
      <c r="AY7" s="114" t="s">
        <v>15</v>
      </c>
      <c r="AZ7" s="115"/>
      <c r="BA7" s="109" t="s">
        <v>54</v>
      </c>
      <c r="BB7" s="114" t="s">
        <v>15</v>
      </c>
      <c r="BC7" s="115"/>
      <c r="BD7" s="109" t="s">
        <v>54</v>
      </c>
      <c r="BE7" s="114" t="s">
        <v>15</v>
      </c>
      <c r="BF7" s="115"/>
      <c r="BG7" s="109" t="s">
        <v>54</v>
      </c>
      <c r="BH7" s="114" t="s">
        <v>15</v>
      </c>
      <c r="BI7" s="115"/>
      <c r="BJ7" s="109" t="s">
        <v>54</v>
      </c>
      <c r="BK7" s="114" t="s">
        <v>15</v>
      </c>
      <c r="BL7" s="115"/>
      <c r="BM7" s="109" t="s">
        <v>54</v>
      </c>
      <c r="BN7" s="114" t="s">
        <v>15</v>
      </c>
      <c r="BO7" s="115"/>
      <c r="BP7" s="109" t="s">
        <v>54</v>
      </c>
      <c r="BQ7" s="114" t="s">
        <v>15</v>
      </c>
      <c r="BR7" s="115"/>
      <c r="BS7" s="109" t="s">
        <v>54</v>
      </c>
      <c r="BT7" s="114" t="s">
        <v>15</v>
      </c>
      <c r="BU7" s="116"/>
      <c r="BV7" s="116"/>
      <c r="BW7" s="115"/>
      <c r="BX7" s="109" t="s">
        <v>54</v>
      </c>
      <c r="BY7" s="114" t="s">
        <v>15</v>
      </c>
      <c r="BZ7" s="115"/>
      <c r="CA7" s="109" t="s">
        <v>54</v>
      </c>
      <c r="CB7" s="114" t="s">
        <v>15</v>
      </c>
      <c r="CC7" s="115"/>
      <c r="CD7" s="109" t="s">
        <v>54</v>
      </c>
      <c r="CE7" s="114" t="s">
        <v>15</v>
      </c>
      <c r="CF7" s="115"/>
      <c r="CG7" s="109" t="s">
        <v>54</v>
      </c>
      <c r="CH7" s="114" t="s">
        <v>15</v>
      </c>
      <c r="CI7" s="115"/>
      <c r="CJ7" s="109" t="s">
        <v>54</v>
      </c>
      <c r="CK7" s="114" t="s">
        <v>15</v>
      </c>
      <c r="CL7" s="115"/>
      <c r="CM7" s="109" t="s">
        <v>54</v>
      </c>
      <c r="CN7" s="114" t="s">
        <v>15</v>
      </c>
      <c r="CO7" s="115"/>
      <c r="CP7" s="109" t="s">
        <v>54</v>
      </c>
      <c r="CQ7" s="114" t="s">
        <v>15</v>
      </c>
      <c r="CR7" s="115"/>
      <c r="CS7" s="109" t="s">
        <v>54</v>
      </c>
      <c r="CT7" s="114" t="s">
        <v>15</v>
      </c>
      <c r="CU7" s="115"/>
      <c r="CV7" s="109" t="s">
        <v>54</v>
      </c>
      <c r="CW7" s="114" t="s">
        <v>15</v>
      </c>
      <c r="CX7" s="115"/>
      <c r="CY7" s="109" t="s">
        <v>54</v>
      </c>
      <c r="CZ7" s="114" t="s">
        <v>15</v>
      </c>
      <c r="DA7" s="115"/>
      <c r="DB7" s="109" t="s">
        <v>54</v>
      </c>
      <c r="DC7" s="114" t="s">
        <v>15</v>
      </c>
      <c r="DD7" s="115"/>
      <c r="DE7" s="109" t="s">
        <v>54</v>
      </c>
      <c r="DF7" s="114" t="s">
        <v>15</v>
      </c>
      <c r="DG7" s="115"/>
      <c r="DH7" s="109" t="s">
        <v>54</v>
      </c>
      <c r="DI7" s="114" t="s">
        <v>15</v>
      </c>
      <c r="DJ7" s="115"/>
      <c r="DK7" s="117" t="s">
        <v>55</v>
      </c>
      <c r="DL7" s="109" t="s">
        <v>54</v>
      </c>
      <c r="DM7" s="114" t="s">
        <v>15</v>
      </c>
      <c r="DN7" s="115"/>
      <c r="DO7" s="109" t="s">
        <v>54</v>
      </c>
      <c r="DP7" s="114" t="s">
        <v>15</v>
      </c>
      <c r="DQ7" s="115"/>
      <c r="DR7" s="109" t="s">
        <v>54</v>
      </c>
      <c r="DS7" s="114" t="s">
        <v>15</v>
      </c>
      <c r="DT7" s="115"/>
      <c r="DU7" s="109" t="s">
        <v>54</v>
      </c>
      <c r="DV7" s="114" t="s">
        <v>15</v>
      </c>
      <c r="DW7" s="115"/>
      <c r="DX7" s="109" t="s">
        <v>54</v>
      </c>
      <c r="DY7" s="114" t="s">
        <v>15</v>
      </c>
      <c r="DZ7" s="115"/>
      <c r="EA7" s="109" t="s">
        <v>54</v>
      </c>
      <c r="EB7" s="114" t="s">
        <v>15</v>
      </c>
      <c r="EC7" s="115"/>
      <c r="ED7" s="109" t="s">
        <v>54</v>
      </c>
      <c r="EE7" s="114" t="s">
        <v>15</v>
      </c>
      <c r="EF7" s="115"/>
      <c r="EG7" s="28" t="s">
        <v>55</v>
      </c>
      <c r="EH7" s="109" t="s">
        <v>54</v>
      </c>
      <c r="EI7" s="114" t="s">
        <v>15</v>
      </c>
      <c r="EJ7" s="115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pans="1:256" s="129" customFormat="1" ht="55.2" customHeight="1" x14ac:dyDescent="0.4">
      <c r="A8" s="120"/>
      <c r="B8" s="121"/>
      <c r="C8" s="122"/>
      <c r="D8" s="123"/>
      <c r="E8" s="124"/>
      <c r="F8" s="125" t="s">
        <v>66</v>
      </c>
      <c r="G8" s="126" t="s">
        <v>67</v>
      </c>
      <c r="H8" s="126" t="s">
        <v>16</v>
      </c>
      <c r="I8" s="126" t="s">
        <v>17</v>
      </c>
      <c r="J8" s="124"/>
      <c r="K8" s="125" t="s">
        <v>66</v>
      </c>
      <c r="L8" s="126" t="str">
        <f>G8</f>
        <v xml:space="preserve">   փաստ,      7 ամիս        </v>
      </c>
      <c r="M8" s="126" t="s">
        <v>16</v>
      </c>
      <c r="N8" s="126" t="s">
        <v>17</v>
      </c>
      <c r="O8" s="124"/>
      <c r="P8" s="125" t="s">
        <v>66</v>
      </c>
      <c r="Q8" s="126" t="str">
        <f>G8</f>
        <v xml:space="preserve">   փաստ,      7 ամիս        </v>
      </c>
      <c r="R8" s="126" t="s">
        <v>16</v>
      </c>
      <c r="S8" s="126" t="s">
        <v>17</v>
      </c>
      <c r="T8" s="124"/>
      <c r="U8" s="125" t="s">
        <v>66</v>
      </c>
      <c r="V8" s="126" t="str">
        <f>G8</f>
        <v xml:space="preserve">   փաստ,      7 ամիս        </v>
      </c>
      <c r="W8" s="126" t="s">
        <v>16</v>
      </c>
      <c r="X8" s="126" t="s">
        <v>17</v>
      </c>
      <c r="Y8" s="124"/>
      <c r="Z8" s="125" t="s">
        <v>66</v>
      </c>
      <c r="AA8" s="126" t="str">
        <f>G8</f>
        <v xml:space="preserve">   փաստ,      7 ամիս        </v>
      </c>
      <c r="AB8" s="126" t="s">
        <v>16</v>
      </c>
      <c r="AC8" s="126" t="s">
        <v>17</v>
      </c>
      <c r="AD8" s="124"/>
      <c r="AE8" s="125" t="s">
        <v>66</v>
      </c>
      <c r="AF8" s="126" t="str">
        <f>G8</f>
        <v xml:space="preserve">   փաստ,      7 ամիս        </v>
      </c>
      <c r="AG8" s="126" t="s">
        <v>16</v>
      </c>
      <c r="AH8" s="126" t="s">
        <v>17</v>
      </c>
      <c r="AI8" s="124"/>
      <c r="AJ8" s="125" t="s">
        <v>66</v>
      </c>
      <c r="AK8" s="126" t="str">
        <f>G8</f>
        <v xml:space="preserve">   փաստ,      7 ամիս        </v>
      </c>
      <c r="AL8" s="126" t="s">
        <v>16</v>
      </c>
      <c r="AM8" s="126" t="s">
        <v>17</v>
      </c>
      <c r="AN8" s="124"/>
      <c r="AO8" s="125" t="s">
        <v>66</v>
      </c>
      <c r="AP8" s="126" t="str">
        <f>G8</f>
        <v xml:space="preserve">   փաստ,      7 ամիս        </v>
      </c>
      <c r="AQ8" s="126" t="s">
        <v>16</v>
      </c>
      <c r="AR8" s="126" t="s">
        <v>17</v>
      </c>
      <c r="AS8" s="124"/>
      <c r="AT8" s="125" t="s">
        <v>66</v>
      </c>
      <c r="AU8" s="126" t="str">
        <f>G8</f>
        <v xml:space="preserve">   փաստ,      7 ամիս        </v>
      </c>
      <c r="AV8" s="126" t="s">
        <v>16</v>
      </c>
      <c r="AW8" s="126" t="s">
        <v>17</v>
      </c>
      <c r="AX8" s="124"/>
      <c r="AY8" s="125" t="s">
        <v>66</v>
      </c>
      <c r="AZ8" s="126" t="str">
        <f>G8</f>
        <v xml:space="preserve">   փաստ,      7 ամիս        </v>
      </c>
      <c r="BA8" s="124"/>
      <c r="BB8" s="125" t="s">
        <v>66</v>
      </c>
      <c r="BC8" s="126" t="str">
        <f>G8</f>
        <v xml:space="preserve">   փաստ,      7 ամիս        </v>
      </c>
      <c r="BD8" s="124"/>
      <c r="BE8" s="125" t="s">
        <v>66</v>
      </c>
      <c r="BF8" s="126" t="str">
        <f>G8</f>
        <v xml:space="preserve">   փաստ,      7 ամիս        </v>
      </c>
      <c r="BG8" s="124"/>
      <c r="BH8" s="125" t="s">
        <v>66</v>
      </c>
      <c r="BI8" s="126" t="str">
        <f>G8</f>
        <v xml:space="preserve">   փաստ,      7 ամիս        </v>
      </c>
      <c r="BJ8" s="124"/>
      <c r="BK8" s="125" t="s">
        <v>66</v>
      </c>
      <c r="BL8" s="126" t="str">
        <f>G8</f>
        <v xml:space="preserve">   փաստ,      7 ամիս        </v>
      </c>
      <c r="BM8" s="124"/>
      <c r="BN8" s="125" t="s">
        <v>66</v>
      </c>
      <c r="BO8" s="126" t="str">
        <f>G8</f>
        <v xml:space="preserve">   փաստ,      7 ամիս        </v>
      </c>
      <c r="BP8" s="124"/>
      <c r="BQ8" s="125" t="s">
        <v>66</v>
      </c>
      <c r="BR8" s="126" t="str">
        <f>G8</f>
        <v xml:space="preserve">   փաստ,      7 ամիս        </v>
      </c>
      <c r="BS8" s="124"/>
      <c r="BT8" s="125" t="s">
        <v>66</v>
      </c>
      <c r="BU8" s="126" t="str">
        <f>G8</f>
        <v xml:space="preserve">   փաստ,      7 ամիս        </v>
      </c>
      <c r="BV8" s="126" t="s">
        <v>16</v>
      </c>
      <c r="BW8" s="126" t="s">
        <v>17</v>
      </c>
      <c r="BX8" s="124"/>
      <c r="BY8" s="125" t="s">
        <v>66</v>
      </c>
      <c r="BZ8" s="126" t="str">
        <f>G8</f>
        <v xml:space="preserve">   փաստ,      7 ամիս        </v>
      </c>
      <c r="CA8" s="124"/>
      <c r="CB8" s="125" t="s">
        <v>66</v>
      </c>
      <c r="CC8" s="126" t="str">
        <f>G8</f>
        <v xml:space="preserve">   փաստ,      7 ամիս        </v>
      </c>
      <c r="CD8" s="124"/>
      <c r="CE8" s="125" t="s">
        <v>66</v>
      </c>
      <c r="CF8" s="126" t="str">
        <f>G8</f>
        <v xml:space="preserve">   փաստ,      7 ամիս        </v>
      </c>
      <c r="CG8" s="124"/>
      <c r="CH8" s="125" t="s">
        <v>66</v>
      </c>
      <c r="CI8" s="126" t="str">
        <f>G8</f>
        <v xml:space="preserve">   փաստ,      7 ամիս        </v>
      </c>
      <c r="CJ8" s="124"/>
      <c r="CK8" s="125" t="s">
        <v>66</v>
      </c>
      <c r="CL8" s="126" t="str">
        <f>G8</f>
        <v xml:space="preserve">   փաստ,      7 ամիս        </v>
      </c>
      <c r="CM8" s="124"/>
      <c r="CN8" s="125" t="s">
        <v>66</v>
      </c>
      <c r="CO8" s="126" t="str">
        <f>G8</f>
        <v xml:space="preserve">   փաստ,      7 ամիս        </v>
      </c>
      <c r="CP8" s="124"/>
      <c r="CQ8" s="125" t="s">
        <v>66</v>
      </c>
      <c r="CR8" s="126" t="str">
        <f>G8</f>
        <v xml:space="preserve">   փաստ,      7 ամիս        </v>
      </c>
      <c r="CS8" s="124"/>
      <c r="CT8" s="125" t="s">
        <v>66</v>
      </c>
      <c r="CU8" s="126" t="str">
        <f>G8</f>
        <v xml:space="preserve">   փաստ,      7 ամիս        </v>
      </c>
      <c r="CV8" s="124"/>
      <c r="CW8" s="125" t="s">
        <v>66</v>
      </c>
      <c r="CX8" s="126" t="str">
        <f>G8</f>
        <v xml:space="preserve">   փաստ,      7 ամիս        </v>
      </c>
      <c r="CY8" s="124"/>
      <c r="CZ8" s="125" t="s">
        <v>66</v>
      </c>
      <c r="DA8" s="126" t="str">
        <f>G8</f>
        <v xml:space="preserve">   փաստ,      7 ամիս        </v>
      </c>
      <c r="DB8" s="124"/>
      <c r="DC8" s="125" t="s">
        <v>66</v>
      </c>
      <c r="DD8" s="126" t="str">
        <f>G8</f>
        <v xml:space="preserve">   փաստ,      7 ամիս        </v>
      </c>
      <c r="DE8" s="124"/>
      <c r="DF8" s="125" t="s">
        <v>66</v>
      </c>
      <c r="DG8" s="126" t="str">
        <f>G8</f>
        <v xml:space="preserve">   փաստ,      7 ամիս        </v>
      </c>
      <c r="DH8" s="124"/>
      <c r="DI8" s="125" t="s">
        <v>66</v>
      </c>
      <c r="DJ8" s="126" t="str">
        <f>G8</f>
        <v xml:space="preserve">   փաստ,      7 ամիս        </v>
      </c>
      <c r="DK8" s="117"/>
      <c r="DL8" s="124"/>
      <c r="DM8" s="125" t="s">
        <v>66</v>
      </c>
      <c r="DN8" s="126" t="str">
        <f>G8</f>
        <v xml:space="preserve">   փաստ,      7 ամիս        </v>
      </c>
      <c r="DO8" s="124"/>
      <c r="DP8" s="125" t="s">
        <v>66</v>
      </c>
      <c r="DQ8" s="126" t="str">
        <f>G8</f>
        <v xml:space="preserve">   փաստ,      7 ամիս        </v>
      </c>
      <c r="DR8" s="124"/>
      <c r="DS8" s="125" t="s">
        <v>66</v>
      </c>
      <c r="DT8" s="126" t="str">
        <f>G8</f>
        <v xml:space="preserve">   փաստ,      7 ամիս        </v>
      </c>
      <c r="DU8" s="124"/>
      <c r="DV8" s="125" t="s">
        <v>66</v>
      </c>
      <c r="DW8" s="126" t="str">
        <f>G8</f>
        <v xml:space="preserve">   փաստ,      7 ամիս        </v>
      </c>
      <c r="DX8" s="124"/>
      <c r="DY8" s="125" t="s">
        <v>66</v>
      </c>
      <c r="DZ8" s="126" t="str">
        <f>G8</f>
        <v xml:space="preserve">   փաստ,      7 ամիս        </v>
      </c>
      <c r="EA8" s="124"/>
      <c r="EB8" s="125" t="s">
        <v>66</v>
      </c>
      <c r="EC8" s="126" t="str">
        <f>G8</f>
        <v xml:space="preserve">   փաստ,      7 ամիս        </v>
      </c>
      <c r="ED8" s="124"/>
      <c r="EE8" s="125" t="s">
        <v>66</v>
      </c>
      <c r="EF8" s="126" t="str">
        <f>G8</f>
        <v xml:space="preserve">   փաստ,      7 ամիս        </v>
      </c>
      <c r="EG8" s="28"/>
      <c r="EH8" s="124"/>
      <c r="EI8" s="125" t="s">
        <v>66</v>
      </c>
      <c r="EJ8" s="126" t="str">
        <f>G8</f>
        <v xml:space="preserve">   փաստ,      7 ամիս        </v>
      </c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</row>
    <row r="9" spans="1:256" ht="18" x14ac:dyDescent="0.4">
      <c r="A9" s="130"/>
      <c r="B9" s="131">
        <v>1</v>
      </c>
      <c r="C9" s="132">
        <v>2</v>
      </c>
      <c r="D9" s="130">
        <v>3</v>
      </c>
      <c r="E9" s="132">
        <v>4</v>
      </c>
      <c r="F9" s="130">
        <v>5</v>
      </c>
      <c r="G9" s="132">
        <v>6</v>
      </c>
      <c r="H9" s="130">
        <v>7</v>
      </c>
      <c r="I9" s="132">
        <v>8</v>
      </c>
      <c r="J9" s="130">
        <v>9</v>
      </c>
      <c r="K9" s="132">
        <v>10</v>
      </c>
      <c r="L9" s="130">
        <v>11</v>
      </c>
      <c r="M9" s="132">
        <v>12</v>
      </c>
      <c r="N9" s="130">
        <v>13</v>
      </c>
      <c r="O9" s="132">
        <v>14</v>
      </c>
      <c r="P9" s="130">
        <v>15</v>
      </c>
      <c r="Q9" s="132">
        <v>16</v>
      </c>
      <c r="R9" s="130">
        <v>17</v>
      </c>
      <c r="S9" s="132">
        <v>18</v>
      </c>
      <c r="T9" s="130">
        <v>19</v>
      </c>
      <c r="U9" s="132">
        <v>20</v>
      </c>
      <c r="V9" s="130">
        <v>21</v>
      </c>
      <c r="W9" s="132">
        <v>22</v>
      </c>
      <c r="X9" s="130">
        <v>23</v>
      </c>
      <c r="Y9" s="132">
        <v>24</v>
      </c>
      <c r="Z9" s="130">
        <v>25</v>
      </c>
      <c r="AA9" s="132">
        <v>26</v>
      </c>
      <c r="AB9" s="130">
        <v>27</v>
      </c>
      <c r="AC9" s="132">
        <v>28</v>
      </c>
      <c r="AD9" s="132"/>
      <c r="AE9" s="132"/>
      <c r="AF9" s="132"/>
      <c r="AG9" s="132"/>
      <c r="AH9" s="132"/>
      <c r="AI9" s="130">
        <v>29</v>
      </c>
      <c r="AJ9" s="132">
        <v>30</v>
      </c>
      <c r="AK9" s="130">
        <v>31</v>
      </c>
      <c r="AL9" s="132">
        <v>32</v>
      </c>
      <c r="AM9" s="130">
        <v>33</v>
      </c>
      <c r="AN9" s="132">
        <v>34</v>
      </c>
      <c r="AO9" s="130">
        <v>35</v>
      </c>
      <c r="AP9" s="132">
        <v>36</v>
      </c>
      <c r="AQ9" s="130">
        <v>37</v>
      </c>
      <c r="AR9" s="132">
        <v>38</v>
      </c>
      <c r="AS9" s="130"/>
      <c r="AT9" s="132"/>
      <c r="AU9" s="130"/>
      <c r="AV9" s="132">
        <v>42</v>
      </c>
      <c r="AW9" s="130">
        <v>43</v>
      </c>
      <c r="AX9" s="132">
        <v>44</v>
      </c>
      <c r="AY9" s="130">
        <v>45</v>
      </c>
      <c r="AZ9" s="132">
        <v>46</v>
      </c>
      <c r="BA9" s="130">
        <v>47</v>
      </c>
      <c r="BB9" s="132">
        <v>48</v>
      </c>
      <c r="BC9" s="130">
        <v>49</v>
      </c>
      <c r="BD9" s="132">
        <v>50</v>
      </c>
      <c r="BE9" s="130">
        <v>51</v>
      </c>
      <c r="BF9" s="132">
        <v>52</v>
      </c>
      <c r="BG9" s="130">
        <v>53</v>
      </c>
      <c r="BH9" s="132">
        <v>54</v>
      </c>
      <c r="BI9" s="130">
        <v>55</v>
      </c>
      <c r="BJ9" s="132">
        <v>56</v>
      </c>
      <c r="BK9" s="130">
        <v>57</v>
      </c>
      <c r="BL9" s="132">
        <v>58</v>
      </c>
      <c r="BM9" s="130">
        <v>59</v>
      </c>
      <c r="BN9" s="132">
        <v>60</v>
      </c>
      <c r="BO9" s="130">
        <v>61</v>
      </c>
      <c r="BP9" s="132">
        <v>62</v>
      </c>
      <c r="BQ9" s="130">
        <v>63</v>
      </c>
      <c r="BR9" s="132">
        <v>64</v>
      </c>
      <c r="BS9" s="130">
        <v>65</v>
      </c>
      <c r="BT9" s="132">
        <v>66</v>
      </c>
      <c r="BU9" s="130">
        <v>67</v>
      </c>
      <c r="BV9" s="132">
        <v>68</v>
      </c>
      <c r="BW9" s="130">
        <v>69</v>
      </c>
      <c r="BX9" s="132">
        <v>70</v>
      </c>
      <c r="BY9" s="130">
        <v>71</v>
      </c>
      <c r="BZ9" s="132">
        <v>72</v>
      </c>
      <c r="CA9" s="130">
        <v>73</v>
      </c>
      <c r="CB9" s="132">
        <v>74</v>
      </c>
      <c r="CC9" s="130">
        <v>75</v>
      </c>
      <c r="CD9" s="132">
        <v>76</v>
      </c>
      <c r="CE9" s="130">
        <v>77</v>
      </c>
      <c r="CF9" s="132">
        <v>78</v>
      </c>
      <c r="CG9" s="130">
        <v>79</v>
      </c>
      <c r="CH9" s="132">
        <v>80</v>
      </c>
      <c r="CI9" s="130">
        <v>81</v>
      </c>
      <c r="CJ9" s="132">
        <v>82</v>
      </c>
      <c r="CK9" s="130">
        <v>83</v>
      </c>
      <c r="CL9" s="132">
        <v>84</v>
      </c>
      <c r="CM9" s="130">
        <v>85</v>
      </c>
      <c r="CN9" s="132">
        <v>86</v>
      </c>
      <c r="CO9" s="130">
        <v>87</v>
      </c>
      <c r="CP9" s="132">
        <v>88</v>
      </c>
      <c r="CQ9" s="130">
        <v>89</v>
      </c>
      <c r="CR9" s="132">
        <v>90</v>
      </c>
      <c r="CS9" s="130">
        <v>91</v>
      </c>
      <c r="CT9" s="132">
        <v>92</v>
      </c>
      <c r="CU9" s="133">
        <v>93</v>
      </c>
      <c r="CV9" s="132">
        <v>94</v>
      </c>
      <c r="CW9" s="130">
        <v>95</v>
      </c>
      <c r="CX9" s="132">
        <v>96</v>
      </c>
      <c r="CY9" s="130">
        <v>97</v>
      </c>
      <c r="CZ9" s="132">
        <v>98</v>
      </c>
      <c r="DA9" s="130">
        <v>99</v>
      </c>
      <c r="DB9" s="132">
        <v>100</v>
      </c>
      <c r="DC9" s="130">
        <v>101</v>
      </c>
      <c r="DD9" s="132">
        <v>102</v>
      </c>
      <c r="DE9" s="130">
        <v>103</v>
      </c>
      <c r="DF9" s="132">
        <v>104</v>
      </c>
      <c r="DG9" s="130">
        <v>105</v>
      </c>
      <c r="DH9" s="132">
        <v>106</v>
      </c>
      <c r="DI9" s="130">
        <v>107</v>
      </c>
      <c r="DJ9" s="132">
        <v>108</v>
      </c>
      <c r="DK9" s="130">
        <v>109</v>
      </c>
      <c r="DL9" s="132">
        <v>110</v>
      </c>
      <c r="DM9" s="130">
        <v>111</v>
      </c>
      <c r="DN9" s="132">
        <v>112</v>
      </c>
      <c r="DO9" s="130">
        <v>113</v>
      </c>
      <c r="DP9" s="132">
        <v>114</v>
      </c>
      <c r="DQ9" s="130">
        <v>115</v>
      </c>
      <c r="DR9" s="132">
        <v>116</v>
      </c>
      <c r="DS9" s="130">
        <v>117</v>
      </c>
      <c r="DT9" s="132">
        <v>118</v>
      </c>
      <c r="DU9" s="130">
        <v>119</v>
      </c>
      <c r="DV9" s="132">
        <v>120</v>
      </c>
      <c r="DW9" s="130">
        <v>121</v>
      </c>
      <c r="DX9" s="132">
        <v>122</v>
      </c>
      <c r="DY9" s="130">
        <v>123</v>
      </c>
      <c r="DZ9" s="132">
        <v>124</v>
      </c>
      <c r="EA9" s="130">
        <v>125</v>
      </c>
      <c r="EB9" s="132">
        <v>126</v>
      </c>
      <c r="EC9" s="130">
        <v>127</v>
      </c>
      <c r="ED9" s="132">
        <v>128</v>
      </c>
      <c r="EE9" s="130">
        <v>129</v>
      </c>
      <c r="EF9" s="132">
        <v>130</v>
      </c>
      <c r="EG9" s="130">
        <v>131</v>
      </c>
      <c r="EH9" s="132">
        <v>132</v>
      </c>
      <c r="EI9" s="130">
        <v>133</v>
      </c>
      <c r="EJ9" s="132">
        <v>134</v>
      </c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5"/>
      <c r="HX9" s="135"/>
      <c r="HY9" s="135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  <c r="IU9" s="135"/>
      <c r="IV9" s="135"/>
    </row>
    <row r="10" spans="1:256" ht="18" x14ac:dyDescent="0.4">
      <c r="A10" s="136">
        <v>1</v>
      </c>
      <c r="B10" s="183" t="s">
        <v>18</v>
      </c>
      <c r="C10" s="137">
        <v>1512208.5</v>
      </c>
      <c r="D10" s="138">
        <v>22485</v>
      </c>
      <c r="E10" s="139">
        <f t="shared" ref="E10:G16" si="0">DL10+EH10-ED10</f>
        <v>6774606.8000000007</v>
      </c>
      <c r="F10" s="139">
        <f t="shared" si="0"/>
        <v>4348247.9000000004</v>
      </c>
      <c r="G10" s="140">
        <f t="shared" si="0"/>
        <v>3471155.6</v>
      </c>
      <c r="H10" s="140">
        <f>G10/F10*100</f>
        <v>79.828834046007358</v>
      </c>
      <c r="I10" s="140">
        <f>G10/E10*100</f>
        <v>51.237742683457284</v>
      </c>
      <c r="J10" s="140">
        <f t="shared" ref="J10:L16" si="1">T10+Y10+AI10+AN10+AS10+AX10+BP10+BX10+CA10+CD10+CG10+CJ10+CP10+CS10+CY10+DB10+DH10+AD10</f>
        <v>1874181.9</v>
      </c>
      <c r="K10" s="140">
        <f t="shared" si="1"/>
        <v>1307751.8999999999</v>
      </c>
      <c r="L10" s="140">
        <f t="shared" si="1"/>
        <v>1062522.9000000001</v>
      </c>
      <c r="M10" s="140">
        <f>L10/K10*100</f>
        <v>81.248048655100419</v>
      </c>
      <c r="N10" s="140">
        <f>L10/J10*100</f>
        <v>56.692624125758563</v>
      </c>
      <c r="O10" s="140">
        <f t="shared" ref="O10:Q16" si="2">T10+Y10+AD10</f>
        <v>367000</v>
      </c>
      <c r="P10" s="140">
        <f t="shared" si="2"/>
        <v>222750</v>
      </c>
      <c r="Q10" s="140">
        <f t="shared" si="2"/>
        <v>204044.80000000002</v>
      </c>
      <c r="R10" s="140">
        <f>Q10/P10*100</f>
        <v>91.602603815937158</v>
      </c>
      <c r="S10" s="137">
        <f>Q10/O10*100</f>
        <v>55.598038147138972</v>
      </c>
      <c r="T10" s="141">
        <v>7000</v>
      </c>
      <c r="U10" s="142">
        <v>7000</v>
      </c>
      <c r="V10" s="140">
        <v>7781</v>
      </c>
      <c r="W10" s="140">
        <f>V10/U10*100</f>
        <v>111.15714285714287</v>
      </c>
      <c r="X10" s="137">
        <f>V10/T10*100</f>
        <v>111.15714285714287</v>
      </c>
      <c r="Y10" s="141">
        <v>15000</v>
      </c>
      <c r="Z10" s="142">
        <v>15000</v>
      </c>
      <c r="AA10" s="140">
        <v>21685.7</v>
      </c>
      <c r="AB10" s="140">
        <f>AA10/Z10*100</f>
        <v>144.57133333333334</v>
      </c>
      <c r="AC10" s="137">
        <f>AA10/Y10*100</f>
        <v>144.57133333333334</v>
      </c>
      <c r="AD10" s="141">
        <v>345000</v>
      </c>
      <c r="AE10" s="137">
        <v>200750</v>
      </c>
      <c r="AF10" s="140">
        <v>174578.1</v>
      </c>
      <c r="AG10" s="140">
        <f>AF10/AE10*100</f>
        <v>86.962938978829399</v>
      </c>
      <c r="AH10" s="137">
        <f>AF10/AD10*100</f>
        <v>50.602347826086955</v>
      </c>
      <c r="AI10" s="141">
        <v>661000</v>
      </c>
      <c r="AJ10" s="142">
        <v>421000</v>
      </c>
      <c r="AK10" s="140">
        <v>298326.59999999998</v>
      </c>
      <c r="AL10" s="140">
        <f>AK10/AJ10*100</f>
        <v>70.861425178147257</v>
      </c>
      <c r="AM10" s="137">
        <f>AK10/AI10*100</f>
        <v>45.132617246596062</v>
      </c>
      <c r="AN10" s="141">
        <v>135984</v>
      </c>
      <c r="AO10" s="142">
        <v>130847.7</v>
      </c>
      <c r="AP10" s="140">
        <v>217116</v>
      </c>
      <c r="AQ10" s="140">
        <f>AP10/AO10*100</f>
        <v>165.93031440369225</v>
      </c>
      <c r="AR10" s="137">
        <f>AP10/AN10*100</f>
        <v>159.66290151782562</v>
      </c>
      <c r="AS10" s="143">
        <v>30172.9</v>
      </c>
      <c r="AT10" s="144">
        <v>22672.9</v>
      </c>
      <c r="AU10" s="140">
        <v>21281.200000000001</v>
      </c>
      <c r="AV10" s="140">
        <f>AU10/AT10*100</f>
        <v>93.861835054183629</v>
      </c>
      <c r="AW10" s="137">
        <f>AU10/AS10*100</f>
        <v>70.530840588740233</v>
      </c>
      <c r="AX10" s="142">
        <v>0</v>
      </c>
      <c r="AY10" s="142">
        <v>0</v>
      </c>
      <c r="AZ10" s="137">
        <v>0</v>
      </c>
      <c r="BA10" s="137">
        <v>0</v>
      </c>
      <c r="BB10" s="137">
        <v>0</v>
      </c>
      <c r="BC10" s="137">
        <v>0</v>
      </c>
      <c r="BD10" s="145">
        <v>3649039.9</v>
      </c>
      <c r="BE10" s="137">
        <v>2736780</v>
      </c>
      <c r="BF10" s="137">
        <v>2128606.6</v>
      </c>
      <c r="BG10" s="146">
        <v>0</v>
      </c>
      <c r="BH10" s="146">
        <v>0</v>
      </c>
      <c r="BI10" s="146">
        <v>565.20000000000005</v>
      </c>
      <c r="BJ10" s="147">
        <v>3050.4</v>
      </c>
      <c r="BK10" s="148">
        <v>2516.6</v>
      </c>
      <c r="BL10" s="137">
        <v>11242.8</v>
      </c>
      <c r="BM10" s="137">
        <v>0</v>
      </c>
      <c r="BN10" s="137">
        <v>0</v>
      </c>
      <c r="BO10" s="137">
        <v>0</v>
      </c>
      <c r="BP10" s="137">
        <v>0</v>
      </c>
      <c r="BQ10" s="137">
        <v>0</v>
      </c>
      <c r="BR10" s="137">
        <v>0</v>
      </c>
      <c r="BS10" s="140">
        <f t="shared" ref="BS10:BU16" si="3">BX10+CA10+CD10+CG10</f>
        <v>47350</v>
      </c>
      <c r="BT10" s="140">
        <f t="shared" si="3"/>
        <v>42537.5</v>
      </c>
      <c r="BU10" s="140">
        <f t="shared" si="3"/>
        <v>33808.400000000001</v>
      </c>
      <c r="BV10" s="140">
        <f>BU10/BT10*100</f>
        <v>79.479047898912725</v>
      </c>
      <c r="BW10" s="137">
        <f>BU10/BS10*100</f>
        <v>71.401055966209086</v>
      </c>
      <c r="BX10" s="141">
        <v>29350</v>
      </c>
      <c r="BY10" s="142">
        <v>24350</v>
      </c>
      <c r="BZ10" s="140">
        <v>21664.7</v>
      </c>
      <c r="CA10" s="137">
        <v>0</v>
      </c>
      <c r="CB10" s="137">
        <v>0</v>
      </c>
      <c r="CC10" s="140">
        <v>697.4</v>
      </c>
      <c r="CD10" s="137">
        <v>0</v>
      </c>
      <c r="CE10" s="137">
        <v>0</v>
      </c>
      <c r="CF10" s="137">
        <v>0</v>
      </c>
      <c r="CG10" s="141">
        <v>18000</v>
      </c>
      <c r="CH10" s="142">
        <v>18187.5</v>
      </c>
      <c r="CI10" s="137">
        <v>11446.3</v>
      </c>
      <c r="CJ10" s="137">
        <v>0</v>
      </c>
      <c r="CK10" s="137">
        <v>0</v>
      </c>
      <c r="CL10" s="137">
        <v>0</v>
      </c>
      <c r="CM10" s="141">
        <v>1199.4000000000001</v>
      </c>
      <c r="CN10" s="149">
        <v>1199.4000000000001</v>
      </c>
      <c r="CO10" s="137">
        <v>1199.4000000000001</v>
      </c>
      <c r="CP10" s="141">
        <v>0</v>
      </c>
      <c r="CQ10" s="142">
        <v>0</v>
      </c>
      <c r="CR10" s="137">
        <v>0</v>
      </c>
      <c r="CS10" s="141">
        <v>612815</v>
      </c>
      <c r="CT10" s="142">
        <v>448473.8</v>
      </c>
      <c r="CU10" s="137">
        <v>249624</v>
      </c>
      <c r="CV10" s="137">
        <v>274385</v>
      </c>
      <c r="CW10" s="137">
        <v>192113.8</v>
      </c>
      <c r="CX10" s="137">
        <v>109654.7</v>
      </c>
      <c r="CY10" s="141">
        <v>15000</v>
      </c>
      <c r="CZ10" s="142">
        <v>15000</v>
      </c>
      <c r="DA10" s="137">
        <v>20017.099999999999</v>
      </c>
      <c r="DB10" s="141">
        <v>1500</v>
      </c>
      <c r="DC10" s="137">
        <v>1200</v>
      </c>
      <c r="DD10" s="137">
        <v>273.3</v>
      </c>
      <c r="DE10" s="137">
        <v>0</v>
      </c>
      <c r="DF10" s="137">
        <v>0</v>
      </c>
      <c r="DG10" s="137">
        <v>0</v>
      </c>
      <c r="DH10" s="141">
        <v>3360</v>
      </c>
      <c r="DI10" s="137">
        <v>3270</v>
      </c>
      <c r="DJ10" s="140">
        <v>18031.5</v>
      </c>
      <c r="DK10" s="140"/>
      <c r="DL10" s="140">
        <f t="shared" ref="DL10:DM16" si="4">T10+Y10+AI10+AN10+AS10+AX10+BA10+BD10+BG10+BJ10+BM10+BP10+BX10+CA10+CD10+CG10+CJ10+CM10+CP10+CS10+CY10+DB10+DE10+DH10+AD10</f>
        <v>5527471.6000000006</v>
      </c>
      <c r="DM10" s="140">
        <f t="shared" si="4"/>
        <v>4048247.9</v>
      </c>
      <c r="DN10" s="140">
        <f t="shared" ref="DN10:DN16" si="5">V10+AA10+AK10+AP10+AU10+AZ10+BC10+BF10+BI10+BL10+BO10+BR10+BZ10+CC10+CF10+CI10+CL10+CO10+CR10+CU10+DA10+DD10+DG10+DJ10+DK10+AF10</f>
        <v>3204136.9</v>
      </c>
      <c r="DO10" s="137">
        <v>8800</v>
      </c>
      <c r="DP10" s="137">
        <v>0</v>
      </c>
      <c r="DQ10" s="137">
        <v>0</v>
      </c>
      <c r="DR10" s="141">
        <v>1238335.2</v>
      </c>
      <c r="DS10" s="137">
        <v>300000</v>
      </c>
      <c r="DT10" s="137">
        <v>267018.7</v>
      </c>
      <c r="DU10" s="137">
        <v>0</v>
      </c>
      <c r="DV10" s="137">
        <v>0</v>
      </c>
      <c r="DW10" s="137">
        <v>0</v>
      </c>
      <c r="DX10" s="137">
        <v>0</v>
      </c>
      <c r="DY10" s="137">
        <v>0</v>
      </c>
      <c r="DZ10" s="137">
        <v>0</v>
      </c>
      <c r="EA10" s="137">
        <v>0</v>
      </c>
      <c r="EB10" s="137">
        <v>0</v>
      </c>
      <c r="EC10" s="137">
        <v>0</v>
      </c>
      <c r="ED10" s="149">
        <v>183696</v>
      </c>
      <c r="EE10" s="137">
        <v>183696</v>
      </c>
      <c r="EF10" s="140">
        <v>183696</v>
      </c>
      <c r="EG10" s="140"/>
      <c r="EH10" s="140">
        <f t="shared" ref="EH10:EI16" si="6">DO10+DR10+DU10+DX10+EA10+ED10</f>
        <v>1430831.2</v>
      </c>
      <c r="EI10" s="140">
        <f t="shared" si="6"/>
        <v>483696</v>
      </c>
      <c r="EJ10" s="140">
        <f t="shared" ref="EJ10:EJ16" si="7">DQ10+DT10+DW10+DZ10+EC10+EF10+EG10</f>
        <v>450714.7</v>
      </c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1"/>
      <c r="HX10" s="151"/>
      <c r="HY10" s="151"/>
      <c r="HZ10" s="151"/>
      <c r="IA10" s="151"/>
      <c r="IB10" s="151"/>
      <c r="IC10" s="151"/>
      <c r="ID10" s="151"/>
      <c r="IE10" s="151"/>
      <c r="IF10" s="151"/>
      <c r="IG10" s="151"/>
      <c r="IH10" s="151"/>
      <c r="II10" s="151"/>
      <c r="IJ10" s="151"/>
      <c r="IK10" s="151"/>
      <c r="IL10" s="151"/>
      <c r="IM10" s="151"/>
      <c r="IN10" s="151"/>
      <c r="IO10" s="151"/>
      <c r="IP10" s="151"/>
      <c r="IQ10" s="151"/>
      <c r="IR10" s="151"/>
      <c r="IS10" s="151"/>
      <c r="IT10" s="151"/>
      <c r="IU10" s="151"/>
      <c r="IV10" s="151"/>
    </row>
    <row r="11" spans="1:256" ht="18" x14ac:dyDescent="0.4">
      <c r="A11" s="136">
        <v>2</v>
      </c>
      <c r="B11" s="183" t="s">
        <v>19</v>
      </c>
      <c r="C11" s="137">
        <v>800151.6</v>
      </c>
      <c r="D11" s="138">
        <v>2152</v>
      </c>
      <c r="E11" s="139">
        <f t="shared" si="0"/>
        <v>2166591.7999999998</v>
      </c>
      <c r="F11" s="139">
        <f t="shared" si="0"/>
        <v>1573020.2999999998</v>
      </c>
      <c r="G11" s="140">
        <f t="shared" si="0"/>
        <v>1091180.5</v>
      </c>
      <c r="H11" s="140">
        <f>G11/F11*100</f>
        <v>69.368494481603321</v>
      </c>
      <c r="I11" s="140">
        <f>G11/E11*100</f>
        <v>50.363917190123217</v>
      </c>
      <c r="J11" s="140">
        <f t="shared" si="1"/>
        <v>509035.5</v>
      </c>
      <c r="K11" s="140">
        <f t="shared" si="1"/>
        <v>356324.7</v>
      </c>
      <c r="L11" s="140">
        <f t="shared" si="1"/>
        <v>227649</v>
      </c>
      <c r="M11" s="140">
        <f>L11/K11*100</f>
        <v>63.888077363146593</v>
      </c>
      <c r="N11" s="140">
        <f>L11/J11*100</f>
        <v>44.721635327987933</v>
      </c>
      <c r="O11" s="140">
        <f t="shared" si="2"/>
        <v>182794.19999999998</v>
      </c>
      <c r="P11" s="140">
        <f t="shared" si="2"/>
        <v>127955.90000000001</v>
      </c>
      <c r="Q11" s="140">
        <f t="shared" si="2"/>
        <v>69833.900000000009</v>
      </c>
      <c r="R11" s="140">
        <f>Q11/P11*100</f>
        <v>54.576537697753679</v>
      </c>
      <c r="S11" s="137">
        <f>Q11/O11*100</f>
        <v>38.203564445699051</v>
      </c>
      <c r="T11" s="141">
        <v>1712.9</v>
      </c>
      <c r="U11" s="142">
        <v>1199</v>
      </c>
      <c r="V11" s="140">
        <v>699.6</v>
      </c>
      <c r="W11" s="140">
        <f t="shared" ref="W11:W17" si="8">V11/U11*100</f>
        <v>58.348623853211009</v>
      </c>
      <c r="X11" s="137">
        <f>V11/T11*100</f>
        <v>40.843014770272632</v>
      </c>
      <c r="Y11" s="141">
        <v>12809.4</v>
      </c>
      <c r="Z11" s="142">
        <v>8966.6</v>
      </c>
      <c r="AA11" s="140">
        <v>11712</v>
      </c>
      <c r="AB11" s="140">
        <f>AA11/Z11*100</f>
        <v>130.61807150982534</v>
      </c>
      <c r="AC11" s="137">
        <f>AA11/Y11*100</f>
        <v>91.432853997845328</v>
      </c>
      <c r="AD11" s="141">
        <v>168271.9</v>
      </c>
      <c r="AE11" s="137">
        <v>117790.3</v>
      </c>
      <c r="AF11" s="137">
        <v>57422.3</v>
      </c>
      <c r="AG11" s="140">
        <f>AF11/AE11*100</f>
        <v>48.749599924611793</v>
      </c>
      <c r="AH11" s="137">
        <f>AF11/AD11*100</f>
        <v>34.124711256008879</v>
      </c>
      <c r="AI11" s="141">
        <v>207268.7</v>
      </c>
      <c r="AJ11" s="142">
        <v>145088.1</v>
      </c>
      <c r="AK11" s="140">
        <v>77728.3</v>
      </c>
      <c r="AL11" s="140">
        <f>AK11/AJ11*100</f>
        <v>53.573173816460482</v>
      </c>
      <c r="AM11" s="137">
        <f>AK11/AI11*100</f>
        <v>37.501224256243226</v>
      </c>
      <c r="AN11" s="141">
        <v>10517.1</v>
      </c>
      <c r="AO11" s="142">
        <v>7361.9</v>
      </c>
      <c r="AP11" s="140">
        <v>8317.9</v>
      </c>
      <c r="AQ11" s="140">
        <f>AP11/AO11*100</f>
        <v>112.98577812792894</v>
      </c>
      <c r="AR11" s="137">
        <f>AP11/AN11*100</f>
        <v>79.089292675737596</v>
      </c>
      <c r="AS11" s="143">
        <v>0</v>
      </c>
      <c r="AT11" s="144">
        <v>0</v>
      </c>
      <c r="AU11" s="140">
        <v>0</v>
      </c>
      <c r="AV11" s="140" t="e">
        <f>AU11/AT11*100</f>
        <v>#DIV/0!</v>
      </c>
      <c r="AW11" s="137" t="e">
        <f>AU11/AS11*100</f>
        <v>#DIV/0!</v>
      </c>
      <c r="AX11" s="142">
        <v>0</v>
      </c>
      <c r="AY11" s="142">
        <v>0</v>
      </c>
      <c r="AZ11" s="137">
        <v>0</v>
      </c>
      <c r="BA11" s="137">
        <v>0</v>
      </c>
      <c r="BB11" s="137">
        <v>0</v>
      </c>
      <c r="BC11" s="137">
        <v>0</v>
      </c>
      <c r="BD11" s="145">
        <v>1128119</v>
      </c>
      <c r="BE11" s="137">
        <v>846089.5</v>
      </c>
      <c r="BF11" s="137">
        <v>658069.4</v>
      </c>
      <c r="BG11" s="146">
        <v>0</v>
      </c>
      <c r="BH11" s="146">
        <v>0</v>
      </c>
      <c r="BI11" s="146">
        <v>3143</v>
      </c>
      <c r="BJ11" s="147">
        <v>0</v>
      </c>
      <c r="BK11" s="148">
        <v>0</v>
      </c>
      <c r="BL11" s="137">
        <v>0</v>
      </c>
      <c r="BM11" s="137">
        <v>0</v>
      </c>
      <c r="BN11" s="137">
        <v>0</v>
      </c>
      <c r="BO11" s="137">
        <v>0</v>
      </c>
      <c r="BP11" s="137">
        <v>0</v>
      </c>
      <c r="BQ11" s="137">
        <v>0</v>
      </c>
      <c r="BR11" s="137">
        <v>0</v>
      </c>
      <c r="BS11" s="140">
        <f t="shared" si="3"/>
        <v>14607.5</v>
      </c>
      <c r="BT11" s="140">
        <f t="shared" si="3"/>
        <v>10225.200000000001</v>
      </c>
      <c r="BU11" s="140">
        <f t="shared" si="3"/>
        <v>4663.7</v>
      </c>
      <c r="BV11" s="140">
        <f>BU11/BT11*100</f>
        <v>45.609865821695415</v>
      </c>
      <c r="BW11" s="137">
        <f>BU11/BS11*100</f>
        <v>31.926749957213758</v>
      </c>
      <c r="BX11" s="141">
        <v>11067.5</v>
      </c>
      <c r="BY11" s="142">
        <v>7747.2</v>
      </c>
      <c r="BZ11" s="140">
        <v>2540</v>
      </c>
      <c r="CA11" s="137">
        <v>0</v>
      </c>
      <c r="CB11" s="137">
        <v>0</v>
      </c>
      <c r="CC11" s="140">
        <v>563.70000000000005</v>
      </c>
      <c r="CD11" s="137">
        <v>0</v>
      </c>
      <c r="CE11" s="137">
        <v>0</v>
      </c>
      <c r="CF11" s="137">
        <v>0</v>
      </c>
      <c r="CG11" s="141">
        <v>3540</v>
      </c>
      <c r="CH11" s="142">
        <v>2478</v>
      </c>
      <c r="CI11" s="137">
        <v>1560</v>
      </c>
      <c r="CJ11" s="137">
        <v>0</v>
      </c>
      <c r="CK11" s="137">
        <v>0</v>
      </c>
      <c r="CL11" s="137">
        <v>0</v>
      </c>
      <c r="CM11" s="141">
        <v>0</v>
      </c>
      <c r="CN11" s="137">
        <v>0</v>
      </c>
      <c r="CO11" s="137">
        <v>0</v>
      </c>
      <c r="CP11" s="141">
        <v>0</v>
      </c>
      <c r="CQ11" s="142">
        <v>0</v>
      </c>
      <c r="CR11" s="137">
        <v>0</v>
      </c>
      <c r="CS11" s="141">
        <v>89700</v>
      </c>
      <c r="CT11" s="152">
        <v>62790</v>
      </c>
      <c r="CU11" s="153">
        <v>55893.8</v>
      </c>
      <c r="CV11" s="154">
        <v>32000</v>
      </c>
      <c r="CW11" s="154">
        <v>22400</v>
      </c>
      <c r="CX11" s="154">
        <v>12371.3</v>
      </c>
      <c r="CY11" s="141">
        <v>0</v>
      </c>
      <c r="CZ11" s="142">
        <v>0</v>
      </c>
      <c r="DA11" s="137">
        <v>332.5</v>
      </c>
      <c r="DB11" s="141">
        <v>0</v>
      </c>
      <c r="DC11" s="137">
        <v>0</v>
      </c>
      <c r="DD11" s="153">
        <v>1009.6</v>
      </c>
      <c r="DE11" s="137">
        <v>0</v>
      </c>
      <c r="DF11" s="137">
        <v>0</v>
      </c>
      <c r="DG11" s="137">
        <v>0</v>
      </c>
      <c r="DH11" s="141">
        <v>4148</v>
      </c>
      <c r="DI11" s="137">
        <v>2903.6</v>
      </c>
      <c r="DJ11" s="140">
        <v>9869.2999999999993</v>
      </c>
      <c r="DK11" s="140"/>
      <c r="DL11" s="140">
        <f t="shared" si="4"/>
        <v>1637154.5</v>
      </c>
      <c r="DM11" s="140">
        <f t="shared" si="4"/>
        <v>1202414.2</v>
      </c>
      <c r="DN11" s="140">
        <f t="shared" si="5"/>
        <v>888861.40000000014</v>
      </c>
      <c r="DO11" s="137">
        <v>0</v>
      </c>
      <c r="DP11" s="137">
        <v>0</v>
      </c>
      <c r="DQ11" s="137">
        <v>0</v>
      </c>
      <c r="DR11" s="141">
        <v>529437.30000000005</v>
      </c>
      <c r="DS11" s="137">
        <v>370606.1</v>
      </c>
      <c r="DT11" s="137">
        <v>202319.1</v>
      </c>
      <c r="DU11" s="137">
        <v>0</v>
      </c>
      <c r="DV11" s="137">
        <v>0</v>
      </c>
      <c r="DW11" s="137">
        <v>0</v>
      </c>
      <c r="DX11" s="137">
        <v>0</v>
      </c>
      <c r="DY11" s="137">
        <v>0</v>
      </c>
      <c r="DZ11" s="137">
        <v>0</v>
      </c>
      <c r="EA11" s="137">
        <v>0</v>
      </c>
      <c r="EB11" s="137">
        <v>0</v>
      </c>
      <c r="EC11" s="137">
        <v>0</v>
      </c>
      <c r="ED11" s="137">
        <v>233117.5</v>
      </c>
      <c r="EE11" s="137">
        <v>233117.5</v>
      </c>
      <c r="EF11" s="137">
        <v>233117.5</v>
      </c>
      <c r="EG11" s="140"/>
      <c r="EH11" s="140">
        <f t="shared" si="6"/>
        <v>762554.8</v>
      </c>
      <c r="EI11" s="140">
        <f t="shared" si="6"/>
        <v>603723.6</v>
      </c>
      <c r="EJ11" s="140">
        <f t="shared" si="7"/>
        <v>435436.6</v>
      </c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1"/>
      <c r="HX11" s="151"/>
      <c r="HY11" s="151"/>
      <c r="HZ11" s="151"/>
      <c r="IA11" s="151"/>
      <c r="IB11" s="151"/>
      <c r="IC11" s="151"/>
      <c r="ID11" s="151"/>
      <c r="IE11" s="151"/>
      <c r="IF11" s="151"/>
      <c r="IG11" s="151"/>
      <c r="IH11" s="151"/>
      <c r="II11" s="151"/>
      <c r="IJ11" s="151"/>
      <c r="IK11" s="151"/>
      <c r="IL11" s="151"/>
      <c r="IM11" s="151"/>
      <c r="IN11" s="151"/>
      <c r="IO11" s="151"/>
      <c r="IP11" s="151"/>
      <c r="IQ11" s="151"/>
      <c r="IR11" s="151"/>
      <c r="IS11" s="151"/>
      <c r="IT11" s="151"/>
      <c r="IU11" s="151"/>
      <c r="IV11" s="151"/>
    </row>
    <row r="12" spans="1:256" ht="18" x14ac:dyDescent="0.4">
      <c r="A12" s="136">
        <v>3</v>
      </c>
      <c r="B12" s="183" t="s">
        <v>20</v>
      </c>
      <c r="C12" s="137">
        <v>1119447.2</v>
      </c>
      <c r="D12" s="138">
        <v>0</v>
      </c>
      <c r="E12" s="139">
        <f t="shared" si="0"/>
        <v>2012128</v>
      </c>
      <c r="F12" s="139">
        <f t="shared" si="0"/>
        <v>1478581.3155</v>
      </c>
      <c r="G12" s="140">
        <f t="shared" si="0"/>
        <v>976194.5</v>
      </c>
      <c r="H12" s="140">
        <f t="shared" ref="H12:H17" si="9">G12/F12*100</f>
        <v>66.022374945938509</v>
      </c>
      <c r="I12" s="140">
        <f t="shared" ref="I12:I17" si="10">G12/E12*100</f>
        <v>48.515526845210644</v>
      </c>
      <c r="J12" s="140">
        <f t="shared" si="1"/>
        <v>895965.20000000007</v>
      </c>
      <c r="K12" s="140">
        <f t="shared" si="1"/>
        <v>671973.86700000009</v>
      </c>
      <c r="L12" s="140">
        <f t="shared" si="1"/>
        <v>394292.30000000005</v>
      </c>
      <c r="M12" s="140">
        <f t="shared" ref="M12:M17" si="11">L12/K12*100</f>
        <v>58.676731248538275</v>
      </c>
      <c r="N12" s="140">
        <f t="shared" ref="N12:N17" si="12">L12/J12*100</f>
        <v>44.007546275234802</v>
      </c>
      <c r="O12" s="140">
        <f t="shared" si="2"/>
        <v>290800</v>
      </c>
      <c r="P12" s="140">
        <f t="shared" si="2"/>
        <v>218100</v>
      </c>
      <c r="Q12" s="140">
        <f t="shared" si="2"/>
        <v>107897.5</v>
      </c>
      <c r="R12" s="140">
        <f t="shared" ref="R12:R17" si="13">Q12/P12*100</f>
        <v>49.471572673085738</v>
      </c>
      <c r="S12" s="137">
        <f t="shared" ref="S12:S17" si="14">Q12/O12*100</f>
        <v>37.103679504814309</v>
      </c>
      <c r="T12" s="141">
        <v>12800</v>
      </c>
      <c r="U12" s="142">
        <v>9600</v>
      </c>
      <c r="V12" s="1">
        <v>1928.7</v>
      </c>
      <c r="W12" s="140">
        <f t="shared" si="8"/>
        <v>20.090624999999999</v>
      </c>
      <c r="X12" s="137">
        <f t="shared" ref="X12:X17" si="15">V12/T12*100</f>
        <v>15.067968749999999</v>
      </c>
      <c r="Y12" s="141">
        <v>16000</v>
      </c>
      <c r="Z12" s="138">
        <v>12000</v>
      </c>
      <c r="AA12" s="1">
        <v>5879.1</v>
      </c>
      <c r="AB12" s="140">
        <f t="shared" ref="AB12:AB17" si="16">AA12/Z12*100</f>
        <v>48.992500000000007</v>
      </c>
      <c r="AC12" s="137">
        <f t="shared" ref="AC12:AC17" si="17">AA12/Y12*100</f>
        <v>36.744374999999998</v>
      </c>
      <c r="AD12" s="141">
        <v>262000</v>
      </c>
      <c r="AE12" s="137">
        <v>196500</v>
      </c>
      <c r="AF12" s="155">
        <v>100089.7</v>
      </c>
      <c r="AG12" s="140">
        <f t="shared" ref="AG12:AG17" si="18">AF12/AE12*100</f>
        <v>50.936234096692111</v>
      </c>
      <c r="AH12" s="137">
        <f t="shared" ref="AH12:AH17" si="19">AF12/AD12*100</f>
        <v>38.202175572519081</v>
      </c>
      <c r="AI12" s="141">
        <v>329000</v>
      </c>
      <c r="AJ12" s="142">
        <v>246750</v>
      </c>
      <c r="AK12" s="1">
        <v>95711.3</v>
      </c>
      <c r="AL12" s="140">
        <f t="shared" ref="AL12:AL17" si="20">AK12/AJ12*100</f>
        <v>38.788774062816614</v>
      </c>
      <c r="AM12" s="137">
        <f t="shared" ref="AM12:AM17" si="21">AK12/AI12*100</f>
        <v>29.091580547112461</v>
      </c>
      <c r="AN12" s="141">
        <v>94732.5</v>
      </c>
      <c r="AO12" s="142">
        <v>71049.375</v>
      </c>
      <c r="AP12" s="1">
        <v>118039.8</v>
      </c>
      <c r="AQ12" s="140">
        <f t="shared" ref="AQ12:AQ17" si="22">AP12/AO12*100</f>
        <v>166.13770353363421</v>
      </c>
      <c r="AR12" s="137">
        <f t="shared" ref="AR12:AR17" si="23">AP12/AN12*100</f>
        <v>124.60327765022564</v>
      </c>
      <c r="AS12" s="143">
        <v>0</v>
      </c>
      <c r="AT12" s="144">
        <v>0</v>
      </c>
      <c r="AU12" s="140">
        <v>0</v>
      </c>
      <c r="AV12" s="140" t="e">
        <f t="shared" ref="AV12:AV17" si="24">AU12/AT12*100</f>
        <v>#DIV/0!</v>
      </c>
      <c r="AW12" s="137" t="e">
        <f t="shared" ref="AW12:AW17" si="25">AU12/AS12*100</f>
        <v>#DIV/0!</v>
      </c>
      <c r="AX12" s="142">
        <v>0</v>
      </c>
      <c r="AY12" s="142">
        <v>0</v>
      </c>
      <c r="AZ12" s="137">
        <v>0</v>
      </c>
      <c r="BA12" s="137">
        <v>0</v>
      </c>
      <c r="BB12" s="137">
        <v>0</v>
      </c>
      <c r="BC12" s="137">
        <v>0</v>
      </c>
      <c r="BD12" s="145">
        <v>980457.5</v>
      </c>
      <c r="BE12" s="137">
        <v>735343.125</v>
      </c>
      <c r="BF12" s="156">
        <v>571933.5</v>
      </c>
      <c r="BG12" s="146">
        <v>0</v>
      </c>
      <c r="BH12" s="146">
        <v>0</v>
      </c>
      <c r="BI12" s="146">
        <v>0</v>
      </c>
      <c r="BJ12" s="147">
        <v>8577.2999999999993</v>
      </c>
      <c r="BK12" s="148">
        <v>7700.3</v>
      </c>
      <c r="BL12" s="137">
        <v>4647.8999999999996</v>
      </c>
      <c r="BM12" s="137">
        <v>0</v>
      </c>
      <c r="BN12" s="137">
        <v>0</v>
      </c>
      <c r="BO12" s="137">
        <v>0</v>
      </c>
      <c r="BP12" s="137">
        <v>0</v>
      </c>
      <c r="BQ12" s="137">
        <v>0</v>
      </c>
      <c r="BR12" s="137">
        <v>0</v>
      </c>
      <c r="BS12" s="140">
        <f t="shared" si="3"/>
        <v>21657.4</v>
      </c>
      <c r="BT12" s="140">
        <f t="shared" si="3"/>
        <v>16243.064999999999</v>
      </c>
      <c r="BU12" s="140">
        <f t="shared" si="3"/>
        <v>6301</v>
      </c>
      <c r="BV12" s="140">
        <f t="shared" ref="BV12:BV17" si="26">BU12/BT12*100</f>
        <v>38.791939821702371</v>
      </c>
      <c r="BW12" s="137">
        <f t="shared" ref="BW12:BW17" si="27">BU12/BS12*100</f>
        <v>29.093981733726114</v>
      </c>
      <c r="BX12" s="141">
        <v>20917.400000000001</v>
      </c>
      <c r="BY12" s="142">
        <v>15688.064999999999</v>
      </c>
      <c r="BZ12" s="140">
        <v>4698.6000000000004</v>
      </c>
      <c r="CA12" s="137">
        <v>0</v>
      </c>
      <c r="CB12" s="137">
        <v>0</v>
      </c>
      <c r="CC12" s="140">
        <v>49</v>
      </c>
      <c r="CD12" s="137">
        <v>0</v>
      </c>
      <c r="CE12" s="137">
        <v>0</v>
      </c>
      <c r="CF12" s="137">
        <v>2</v>
      </c>
      <c r="CG12" s="141">
        <v>740</v>
      </c>
      <c r="CH12" s="142">
        <v>555</v>
      </c>
      <c r="CI12" s="137">
        <v>1551.4</v>
      </c>
      <c r="CJ12" s="137">
        <v>0</v>
      </c>
      <c r="CK12" s="137">
        <v>0</v>
      </c>
      <c r="CL12" s="137">
        <v>0</v>
      </c>
      <c r="CM12" s="141">
        <v>0</v>
      </c>
      <c r="CN12" s="137">
        <v>0</v>
      </c>
      <c r="CO12" s="137">
        <v>0</v>
      </c>
      <c r="CP12" s="141">
        <v>0</v>
      </c>
      <c r="CQ12" s="142">
        <v>0</v>
      </c>
      <c r="CR12" s="137">
        <v>0</v>
      </c>
      <c r="CS12" s="141">
        <v>96050</v>
      </c>
      <c r="CT12" s="157">
        <v>72037.5</v>
      </c>
      <c r="CU12" s="156">
        <v>39249.4</v>
      </c>
      <c r="CV12" s="137">
        <v>68400</v>
      </c>
      <c r="CW12" s="137">
        <v>51300</v>
      </c>
      <c r="CX12" s="137">
        <v>19990.2</v>
      </c>
      <c r="CY12" s="141">
        <v>48342.3</v>
      </c>
      <c r="CZ12" s="142">
        <v>36256.725000000006</v>
      </c>
      <c r="DA12" s="137">
        <v>21807.599999999999</v>
      </c>
      <c r="DB12" s="141">
        <v>1100</v>
      </c>
      <c r="DC12" s="137">
        <v>825</v>
      </c>
      <c r="DD12" s="137">
        <v>1900</v>
      </c>
      <c r="DE12" s="137">
        <v>0</v>
      </c>
      <c r="DF12" s="137">
        <v>0</v>
      </c>
      <c r="DG12" s="137">
        <v>0</v>
      </c>
      <c r="DH12" s="141">
        <v>14283</v>
      </c>
      <c r="DI12" s="153">
        <v>10712.201999999999</v>
      </c>
      <c r="DJ12" s="158">
        <v>3385.7</v>
      </c>
      <c r="DK12" s="140"/>
      <c r="DL12" s="140">
        <f t="shared" si="4"/>
        <v>1885000</v>
      </c>
      <c r="DM12" s="140">
        <f t="shared" si="4"/>
        <v>1415017.2920000001</v>
      </c>
      <c r="DN12" s="140">
        <f t="shared" si="5"/>
        <v>970873.7</v>
      </c>
      <c r="DO12" s="137">
        <v>0</v>
      </c>
      <c r="DP12" s="137">
        <v>0</v>
      </c>
      <c r="DQ12" s="137">
        <v>0</v>
      </c>
      <c r="DR12" s="141">
        <v>125128</v>
      </c>
      <c r="DS12" s="137">
        <v>62564.023500000003</v>
      </c>
      <c r="DT12" s="137">
        <v>5000</v>
      </c>
      <c r="DU12" s="137">
        <v>0</v>
      </c>
      <c r="DV12" s="137">
        <v>0</v>
      </c>
      <c r="DW12" s="137">
        <v>0</v>
      </c>
      <c r="DX12" s="137">
        <v>2000</v>
      </c>
      <c r="DY12" s="137">
        <v>1000</v>
      </c>
      <c r="DZ12" s="137">
        <v>320.8</v>
      </c>
      <c r="EA12" s="137">
        <v>0</v>
      </c>
      <c r="EB12" s="137">
        <v>0</v>
      </c>
      <c r="EC12" s="137">
        <v>0</v>
      </c>
      <c r="ED12" s="149">
        <v>0</v>
      </c>
      <c r="EE12" s="137">
        <v>0</v>
      </c>
      <c r="EF12" s="140">
        <v>0</v>
      </c>
      <c r="EG12" s="140"/>
      <c r="EH12" s="140">
        <f t="shared" si="6"/>
        <v>127128</v>
      </c>
      <c r="EI12" s="140">
        <f t="shared" si="6"/>
        <v>63564.023500000003</v>
      </c>
      <c r="EJ12" s="140">
        <f t="shared" si="7"/>
        <v>5320.8</v>
      </c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1"/>
      <c r="HX12" s="151"/>
      <c r="HY12" s="151"/>
      <c r="HZ12" s="151"/>
      <c r="IA12" s="151"/>
      <c r="IB12" s="151"/>
      <c r="IC12" s="151"/>
      <c r="ID12" s="151"/>
      <c r="IE12" s="151"/>
      <c r="IF12" s="151"/>
      <c r="IG12" s="151"/>
      <c r="IH12" s="151"/>
      <c r="II12" s="151"/>
      <c r="IJ12" s="151"/>
      <c r="IK12" s="151"/>
      <c r="IL12" s="151"/>
      <c r="IM12" s="151"/>
      <c r="IN12" s="151"/>
      <c r="IO12" s="151"/>
      <c r="IP12" s="151"/>
      <c r="IQ12" s="151"/>
      <c r="IR12" s="151"/>
      <c r="IS12" s="151"/>
      <c r="IT12" s="151"/>
      <c r="IU12" s="151"/>
      <c r="IV12" s="151"/>
    </row>
    <row r="13" spans="1:256" ht="18" x14ac:dyDescent="0.4">
      <c r="A13" s="136">
        <v>4</v>
      </c>
      <c r="B13" s="183" t="s">
        <v>21</v>
      </c>
      <c r="C13" s="137">
        <v>38913.699999999997</v>
      </c>
      <c r="D13" s="138">
        <v>0</v>
      </c>
      <c r="E13" s="139">
        <f t="shared" si="0"/>
        <v>103980.4</v>
      </c>
      <c r="F13" s="139">
        <f t="shared" si="0"/>
        <v>77985.200000000012</v>
      </c>
      <c r="G13" s="140">
        <f t="shared" si="0"/>
        <v>63234.100000000006</v>
      </c>
      <c r="H13" s="140">
        <f t="shared" si="9"/>
        <v>81.084744284813013</v>
      </c>
      <c r="I13" s="140">
        <f t="shared" si="10"/>
        <v>60.813480232813113</v>
      </c>
      <c r="J13" s="140">
        <f t="shared" si="1"/>
        <v>2791.3</v>
      </c>
      <c r="K13" s="140">
        <f t="shared" si="1"/>
        <v>2093.4</v>
      </c>
      <c r="L13" s="140">
        <f t="shared" si="1"/>
        <v>1428.9</v>
      </c>
      <c r="M13" s="140">
        <f t="shared" si="11"/>
        <v>68.257380338205792</v>
      </c>
      <c r="N13" s="140">
        <f t="shared" si="12"/>
        <v>51.191201232400672</v>
      </c>
      <c r="O13" s="140">
        <f t="shared" si="2"/>
        <v>1925.3</v>
      </c>
      <c r="P13" s="140">
        <f t="shared" si="2"/>
        <v>1443.9</v>
      </c>
      <c r="Q13" s="140">
        <f t="shared" si="2"/>
        <v>1002.1</v>
      </c>
      <c r="R13" s="140">
        <f t="shared" si="13"/>
        <v>69.402313179583075</v>
      </c>
      <c r="S13" s="137">
        <f t="shared" si="14"/>
        <v>52.049031319794324</v>
      </c>
      <c r="T13" s="141">
        <v>0</v>
      </c>
      <c r="U13" s="142">
        <v>0</v>
      </c>
      <c r="V13" s="140">
        <v>0</v>
      </c>
      <c r="W13" s="140" t="e">
        <f t="shared" si="8"/>
        <v>#DIV/0!</v>
      </c>
      <c r="X13" s="137" t="e">
        <f t="shared" si="15"/>
        <v>#DIV/0!</v>
      </c>
      <c r="Y13" s="141">
        <v>100</v>
      </c>
      <c r="Z13" s="138">
        <v>75</v>
      </c>
      <c r="AA13" s="140">
        <v>70.099999999999994</v>
      </c>
      <c r="AB13" s="140">
        <f t="shared" si="16"/>
        <v>93.466666666666669</v>
      </c>
      <c r="AC13" s="137">
        <f t="shared" si="17"/>
        <v>70.099999999999994</v>
      </c>
      <c r="AD13" s="141">
        <v>1825.3</v>
      </c>
      <c r="AE13" s="137">
        <v>1368.9</v>
      </c>
      <c r="AF13" s="137">
        <v>932</v>
      </c>
      <c r="AG13" s="140">
        <f t="shared" si="18"/>
        <v>68.083862955657821</v>
      </c>
      <c r="AH13" s="137">
        <f t="shared" si="19"/>
        <v>51.060099709636773</v>
      </c>
      <c r="AI13" s="141">
        <v>166</v>
      </c>
      <c r="AJ13" s="159">
        <v>124.5</v>
      </c>
      <c r="AK13" s="160">
        <v>49.3</v>
      </c>
      <c r="AL13" s="140">
        <f t="shared" si="20"/>
        <v>39.598393574297184</v>
      </c>
      <c r="AM13" s="137">
        <f t="shared" si="21"/>
        <v>29.698795180722893</v>
      </c>
      <c r="AN13" s="141">
        <v>0</v>
      </c>
      <c r="AO13" s="142">
        <v>0</v>
      </c>
      <c r="AP13" s="140">
        <v>0</v>
      </c>
      <c r="AQ13" s="140" t="e">
        <f t="shared" si="22"/>
        <v>#DIV/0!</v>
      </c>
      <c r="AR13" s="137" t="e">
        <f t="shared" si="23"/>
        <v>#DIV/0!</v>
      </c>
      <c r="AS13" s="143">
        <v>0</v>
      </c>
      <c r="AT13" s="144">
        <v>0</v>
      </c>
      <c r="AU13" s="140">
        <v>0</v>
      </c>
      <c r="AV13" s="140" t="e">
        <f t="shared" si="24"/>
        <v>#DIV/0!</v>
      </c>
      <c r="AW13" s="137" t="e">
        <f t="shared" si="25"/>
        <v>#DIV/0!</v>
      </c>
      <c r="AX13" s="142">
        <v>0</v>
      </c>
      <c r="AY13" s="142">
        <v>0</v>
      </c>
      <c r="AZ13" s="137">
        <v>0</v>
      </c>
      <c r="BA13" s="137">
        <v>0</v>
      </c>
      <c r="BB13" s="137">
        <v>0</v>
      </c>
      <c r="BC13" s="137">
        <v>0</v>
      </c>
      <c r="BD13" s="145">
        <v>50000</v>
      </c>
      <c r="BE13" s="154">
        <v>37500</v>
      </c>
      <c r="BF13" s="154">
        <v>29166.7</v>
      </c>
      <c r="BG13" s="146">
        <v>0</v>
      </c>
      <c r="BH13" s="146">
        <v>0</v>
      </c>
      <c r="BI13" s="146">
        <v>0</v>
      </c>
      <c r="BJ13" s="147">
        <v>0</v>
      </c>
      <c r="BK13" s="148">
        <v>0</v>
      </c>
      <c r="BL13" s="137">
        <v>0</v>
      </c>
      <c r="BM13" s="137">
        <v>0</v>
      </c>
      <c r="BN13" s="137">
        <v>0</v>
      </c>
      <c r="BO13" s="137">
        <v>0</v>
      </c>
      <c r="BP13" s="137">
        <v>0</v>
      </c>
      <c r="BQ13" s="137">
        <v>0</v>
      </c>
      <c r="BR13" s="137">
        <v>0</v>
      </c>
      <c r="BS13" s="140">
        <f t="shared" si="3"/>
        <v>600</v>
      </c>
      <c r="BT13" s="140">
        <f t="shared" si="3"/>
        <v>450</v>
      </c>
      <c r="BU13" s="140">
        <f t="shared" si="3"/>
        <v>291</v>
      </c>
      <c r="BV13" s="140">
        <f t="shared" si="26"/>
        <v>64.666666666666657</v>
      </c>
      <c r="BW13" s="137">
        <f t="shared" si="27"/>
        <v>48.5</v>
      </c>
      <c r="BX13" s="141">
        <v>600</v>
      </c>
      <c r="BY13" s="159">
        <v>450</v>
      </c>
      <c r="BZ13" s="160">
        <v>291</v>
      </c>
      <c r="CA13" s="137">
        <v>0</v>
      </c>
      <c r="CB13" s="137">
        <v>0</v>
      </c>
      <c r="CC13" s="140">
        <v>0</v>
      </c>
      <c r="CD13" s="137">
        <v>0</v>
      </c>
      <c r="CE13" s="137">
        <v>0</v>
      </c>
      <c r="CF13" s="137">
        <v>0</v>
      </c>
      <c r="CG13" s="141"/>
      <c r="CH13" s="142">
        <v>0</v>
      </c>
      <c r="CI13" s="137">
        <v>0</v>
      </c>
      <c r="CJ13" s="137">
        <v>0</v>
      </c>
      <c r="CK13" s="137">
        <v>0</v>
      </c>
      <c r="CL13" s="137">
        <v>0</v>
      </c>
      <c r="CM13" s="141">
        <v>0</v>
      </c>
      <c r="CN13" s="137">
        <v>0</v>
      </c>
      <c r="CO13" s="137">
        <v>0</v>
      </c>
      <c r="CP13" s="141">
        <v>0</v>
      </c>
      <c r="CQ13" s="142">
        <v>0</v>
      </c>
      <c r="CR13" s="137">
        <v>0</v>
      </c>
      <c r="CS13" s="141">
        <v>100</v>
      </c>
      <c r="CT13" s="142">
        <v>75</v>
      </c>
      <c r="CU13" s="137">
        <v>86.5</v>
      </c>
      <c r="CV13" s="142">
        <v>100</v>
      </c>
      <c r="CW13" s="142">
        <v>75</v>
      </c>
      <c r="CX13" s="137">
        <v>86.5</v>
      </c>
      <c r="CY13" s="141">
        <v>0</v>
      </c>
      <c r="CZ13" s="142">
        <v>0</v>
      </c>
      <c r="DA13" s="137">
        <v>0</v>
      </c>
      <c r="DB13" s="141">
        <v>0</v>
      </c>
      <c r="DC13" s="137">
        <v>0</v>
      </c>
      <c r="DD13" s="137">
        <v>0</v>
      </c>
      <c r="DE13" s="137">
        <v>0</v>
      </c>
      <c r="DF13" s="137">
        <v>0</v>
      </c>
      <c r="DG13" s="137">
        <v>0</v>
      </c>
      <c r="DH13" s="141">
        <v>0</v>
      </c>
      <c r="DI13" s="137">
        <v>0</v>
      </c>
      <c r="DJ13" s="140">
        <v>0</v>
      </c>
      <c r="DK13" s="140"/>
      <c r="DL13" s="140">
        <f t="shared" si="4"/>
        <v>52791.3</v>
      </c>
      <c r="DM13" s="140">
        <f t="shared" si="4"/>
        <v>39593.4</v>
      </c>
      <c r="DN13" s="140">
        <f t="shared" si="5"/>
        <v>30595.600000000002</v>
      </c>
      <c r="DO13" s="137">
        <v>0</v>
      </c>
      <c r="DP13" s="137">
        <v>0</v>
      </c>
      <c r="DQ13" s="137">
        <v>0</v>
      </c>
      <c r="DR13" s="141">
        <v>51189.1</v>
      </c>
      <c r="DS13" s="161">
        <v>38391.800000000003</v>
      </c>
      <c r="DT13" s="154">
        <v>32638.5</v>
      </c>
      <c r="DU13" s="137">
        <v>0</v>
      </c>
      <c r="DV13" s="137">
        <v>0</v>
      </c>
      <c r="DW13" s="137">
        <v>0</v>
      </c>
      <c r="DX13" s="137">
        <v>0</v>
      </c>
      <c r="DY13" s="137">
        <v>0</v>
      </c>
      <c r="DZ13" s="137">
        <v>0</v>
      </c>
      <c r="EA13" s="137">
        <v>0</v>
      </c>
      <c r="EB13" s="137">
        <v>0</v>
      </c>
      <c r="EC13" s="137">
        <v>0</v>
      </c>
      <c r="ED13" s="149">
        <v>0</v>
      </c>
      <c r="EE13" s="137">
        <v>0</v>
      </c>
      <c r="EF13" s="140">
        <v>0</v>
      </c>
      <c r="EG13" s="140"/>
      <c r="EH13" s="140">
        <f t="shared" si="6"/>
        <v>51189.1</v>
      </c>
      <c r="EI13" s="140">
        <f t="shared" si="6"/>
        <v>38391.800000000003</v>
      </c>
      <c r="EJ13" s="140">
        <f t="shared" si="7"/>
        <v>32638.5</v>
      </c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50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0"/>
      <c r="HK13" s="150"/>
      <c r="HL13" s="150"/>
      <c r="HM13" s="150"/>
      <c r="HN13" s="150"/>
      <c r="HO13" s="150"/>
      <c r="HP13" s="150"/>
      <c r="HQ13" s="150"/>
      <c r="HR13" s="150"/>
      <c r="HS13" s="150"/>
      <c r="HT13" s="150"/>
      <c r="HU13" s="150"/>
      <c r="HV13" s="150"/>
      <c r="HW13" s="151"/>
      <c r="HX13" s="151"/>
      <c r="HY13" s="151"/>
      <c r="HZ13" s="151"/>
      <c r="IA13" s="151"/>
      <c r="IB13" s="151"/>
      <c r="IC13" s="151"/>
      <c r="ID13" s="151"/>
      <c r="IE13" s="151"/>
      <c r="IF13" s="151"/>
      <c r="IG13" s="151"/>
      <c r="IH13" s="151"/>
      <c r="II13" s="151"/>
      <c r="IJ13" s="151"/>
      <c r="IK13" s="151"/>
      <c r="IL13" s="151"/>
      <c r="IM13" s="151"/>
      <c r="IN13" s="151"/>
      <c r="IO13" s="151"/>
      <c r="IP13" s="151"/>
      <c r="IQ13" s="151"/>
      <c r="IR13" s="151"/>
      <c r="IS13" s="151"/>
      <c r="IT13" s="151"/>
      <c r="IU13" s="151"/>
      <c r="IV13" s="151"/>
    </row>
    <row r="14" spans="1:256" ht="18" x14ac:dyDescent="0.4">
      <c r="A14" s="136">
        <v>5</v>
      </c>
      <c r="B14" s="183" t="s">
        <v>22</v>
      </c>
      <c r="C14" s="137">
        <v>905023.1</v>
      </c>
      <c r="D14" s="138">
        <v>4500</v>
      </c>
      <c r="E14" s="139">
        <f t="shared" si="0"/>
        <v>3664328.5000000005</v>
      </c>
      <c r="F14" s="139">
        <f t="shared" si="0"/>
        <v>2556893.7000000002</v>
      </c>
      <c r="G14" s="140">
        <f t="shared" si="0"/>
        <v>1945092.7039999999</v>
      </c>
      <c r="H14" s="140">
        <f t="shared" si="9"/>
        <v>76.072489990491192</v>
      </c>
      <c r="I14" s="140">
        <f t="shared" si="10"/>
        <v>53.081832155605035</v>
      </c>
      <c r="J14" s="140">
        <f t="shared" si="1"/>
        <v>1404529.6</v>
      </c>
      <c r="K14" s="140">
        <f t="shared" si="1"/>
        <v>832543.1</v>
      </c>
      <c r="L14" s="140">
        <f t="shared" si="1"/>
        <v>602531.43799999997</v>
      </c>
      <c r="M14" s="140">
        <f t="shared" si="11"/>
        <v>72.372401861236966</v>
      </c>
      <c r="N14" s="140">
        <f t="shared" si="12"/>
        <v>42.89916268051595</v>
      </c>
      <c r="O14" s="140">
        <f t="shared" si="2"/>
        <v>362969.2</v>
      </c>
      <c r="P14" s="140">
        <f t="shared" si="2"/>
        <v>191484.6</v>
      </c>
      <c r="Q14" s="140">
        <f t="shared" si="2"/>
        <v>107134.83100000001</v>
      </c>
      <c r="R14" s="140">
        <f t="shared" si="13"/>
        <v>55.949580801798163</v>
      </c>
      <c r="S14" s="137">
        <f t="shared" si="14"/>
        <v>29.51623195576925</v>
      </c>
      <c r="T14" s="141">
        <v>0</v>
      </c>
      <c r="U14" s="142">
        <v>0</v>
      </c>
      <c r="V14" s="140">
        <v>4493.5389999999998</v>
      </c>
      <c r="W14" s="140" t="e">
        <f t="shared" si="8"/>
        <v>#DIV/0!</v>
      </c>
      <c r="X14" s="137" t="e">
        <f t="shared" si="15"/>
        <v>#DIV/0!</v>
      </c>
      <c r="Y14" s="141">
        <v>0</v>
      </c>
      <c r="Z14" s="138">
        <v>0</v>
      </c>
      <c r="AA14" s="140">
        <v>18067.495999999999</v>
      </c>
      <c r="AB14" s="140" t="e">
        <f t="shared" si="16"/>
        <v>#DIV/0!</v>
      </c>
      <c r="AC14" s="137" t="e">
        <f t="shared" si="17"/>
        <v>#DIV/0!</v>
      </c>
      <c r="AD14" s="141">
        <v>362969.2</v>
      </c>
      <c r="AE14" s="137">
        <v>191484.6</v>
      </c>
      <c r="AF14" s="137">
        <v>84573.796000000002</v>
      </c>
      <c r="AG14" s="140">
        <f t="shared" si="18"/>
        <v>44.167413985249986</v>
      </c>
      <c r="AH14" s="137">
        <f t="shared" si="19"/>
        <v>23.300543406988801</v>
      </c>
      <c r="AI14" s="141">
        <v>530922.19999999995</v>
      </c>
      <c r="AJ14" s="142">
        <v>265461</v>
      </c>
      <c r="AK14" s="140">
        <v>158324.81200000001</v>
      </c>
      <c r="AL14" s="140">
        <f t="shared" si="20"/>
        <v>59.64145844398989</v>
      </c>
      <c r="AM14" s="137">
        <f t="shared" si="21"/>
        <v>29.820717988435973</v>
      </c>
      <c r="AN14" s="141">
        <v>85502.9</v>
      </c>
      <c r="AO14" s="142">
        <v>64200</v>
      </c>
      <c r="AP14" s="140">
        <v>68574.667000000001</v>
      </c>
      <c r="AQ14" s="140">
        <f t="shared" si="22"/>
        <v>106.8141230529595</v>
      </c>
      <c r="AR14" s="137">
        <f t="shared" si="23"/>
        <v>80.201568601766724</v>
      </c>
      <c r="AS14" s="143">
        <v>25127.8</v>
      </c>
      <c r="AT14" s="144">
        <v>18845.8</v>
      </c>
      <c r="AU14" s="140">
        <v>18375.7</v>
      </c>
      <c r="AV14" s="140">
        <f t="shared" si="24"/>
        <v>97.505545002069439</v>
      </c>
      <c r="AW14" s="137">
        <f t="shared" si="25"/>
        <v>73.128964732288551</v>
      </c>
      <c r="AX14" s="142">
        <v>0</v>
      </c>
      <c r="AY14" s="142">
        <v>0</v>
      </c>
      <c r="AZ14" s="137">
        <v>0</v>
      </c>
      <c r="BA14" s="137">
        <v>0</v>
      </c>
      <c r="BB14" s="137">
        <v>0</v>
      </c>
      <c r="BC14" s="137">
        <v>0</v>
      </c>
      <c r="BD14" s="145">
        <v>2115755.7000000002</v>
      </c>
      <c r="BE14" s="137">
        <v>1586816.8</v>
      </c>
      <c r="BF14" s="137">
        <v>1234190.8</v>
      </c>
      <c r="BG14" s="146">
        <v>0</v>
      </c>
      <c r="BH14" s="146">
        <v>0</v>
      </c>
      <c r="BI14" s="146">
        <v>346.2</v>
      </c>
      <c r="BJ14" s="141">
        <v>8046.2</v>
      </c>
      <c r="BK14" s="162">
        <v>6034.6</v>
      </c>
      <c r="BL14" s="137">
        <v>5469.2</v>
      </c>
      <c r="BM14" s="137">
        <v>0</v>
      </c>
      <c r="BN14" s="137">
        <v>0</v>
      </c>
      <c r="BO14" s="137">
        <v>0</v>
      </c>
      <c r="BP14" s="137">
        <v>0</v>
      </c>
      <c r="BQ14" s="137">
        <v>0</v>
      </c>
      <c r="BR14" s="137">
        <v>0</v>
      </c>
      <c r="BS14" s="140">
        <f t="shared" si="3"/>
        <v>54597</v>
      </c>
      <c r="BT14" s="140">
        <f t="shared" si="3"/>
        <v>40955.199999999997</v>
      </c>
      <c r="BU14" s="140">
        <f t="shared" si="3"/>
        <v>33997.181000000004</v>
      </c>
      <c r="BV14" s="140">
        <f t="shared" si="26"/>
        <v>83.010657987264153</v>
      </c>
      <c r="BW14" s="137">
        <f t="shared" si="27"/>
        <v>62.269320658644254</v>
      </c>
      <c r="BX14" s="141">
        <v>48790.1</v>
      </c>
      <c r="BY14" s="142">
        <v>36600</v>
      </c>
      <c r="BZ14" s="140">
        <v>29051.558000000001</v>
      </c>
      <c r="CA14" s="137">
        <v>0</v>
      </c>
      <c r="CB14" s="137">
        <v>0</v>
      </c>
      <c r="CC14" s="140">
        <v>1227.8230000000001</v>
      </c>
      <c r="CD14" s="137">
        <v>0</v>
      </c>
      <c r="CE14" s="137">
        <v>0</v>
      </c>
      <c r="CF14" s="137">
        <v>0</v>
      </c>
      <c r="CG14" s="141">
        <v>5806.9</v>
      </c>
      <c r="CH14" s="142">
        <v>4355.2</v>
      </c>
      <c r="CI14" s="137">
        <v>3717.8</v>
      </c>
      <c r="CJ14" s="137">
        <v>0</v>
      </c>
      <c r="CK14" s="137">
        <v>0</v>
      </c>
      <c r="CL14" s="137">
        <v>0</v>
      </c>
      <c r="CM14" s="141">
        <v>5997</v>
      </c>
      <c r="CN14" s="137">
        <v>1499.2</v>
      </c>
      <c r="CO14" s="137">
        <v>1199.4000000000001</v>
      </c>
      <c r="CP14" s="141">
        <v>1521.5</v>
      </c>
      <c r="CQ14" s="142">
        <v>1521.5</v>
      </c>
      <c r="CR14" s="137">
        <v>3636.05</v>
      </c>
      <c r="CS14" s="141">
        <v>282379.40000000002</v>
      </c>
      <c r="CT14" s="142">
        <v>197600</v>
      </c>
      <c r="CU14" s="137">
        <v>156693.37599999999</v>
      </c>
      <c r="CV14" s="137">
        <v>86975.6</v>
      </c>
      <c r="CW14" s="137">
        <v>60883</v>
      </c>
      <c r="CX14" s="137">
        <v>51167.311999999998</v>
      </c>
      <c r="CY14" s="141">
        <v>22300</v>
      </c>
      <c r="CZ14" s="142">
        <v>15725</v>
      </c>
      <c r="DA14" s="140">
        <v>18487.305</v>
      </c>
      <c r="DB14" s="141">
        <v>1000</v>
      </c>
      <c r="DC14" s="137">
        <v>750</v>
      </c>
      <c r="DD14" s="137">
        <v>600</v>
      </c>
      <c r="DE14" s="137">
        <v>0</v>
      </c>
      <c r="DF14" s="137">
        <v>0</v>
      </c>
      <c r="DG14" s="137">
        <v>0</v>
      </c>
      <c r="DH14" s="141">
        <v>38209.599999999999</v>
      </c>
      <c r="DI14" s="137">
        <v>36000</v>
      </c>
      <c r="DJ14" s="140">
        <v>36707.516000000003</v>
      </c>
      <c r="DK14" s="140"/>
      <c r="DL14" s="140">
        <f t="shared" si="4"/>
        <v>3534328.5000000005</v>
      </c>
      <c r="DM14" s="140">
        <f t="shared" si="4"/>
        <v>2426893.7000000002</v>
      </c>
      <c r="DN14" s="140">
        <f t="shared" si="5"/>
        <v>1843737.0379999999</v>
      </c>
      <c r="DO14" s="137">
        <v>0</v>
      </c>
      <c r="DP14" s="137">
        <v>0</v>
      </c>
      <c r="DQ14" s="137">
        <v>0</v>
      </c>
      <c r="DR14" s="141">
        <v>130000</v>
      </c>
      <c r="DS14" s="137">
        <v>130000</v>
      </c>
      <c r="DT14" s="137">
        <v>101355.666</v>
      </c>
      <c r="DU14" s="137">
        <v>0</v>
      </c>
      <c r="DV14" s="137">
        <v>0</v>
      </c>
      <c r="DW14" s="137">
        <v>0</v>
      </c>
      <c r="DX14" s="137">
        <v>0</v>
      </c>
      <c r="DY14" s="137">
        <v>0</v>
      </c>
      <c r="DZ14" s="137">
        <v>0</v>
      </c>
      <c r="EA14" s="137">
        <v>0</v>
      </c>
      <c r="EB14" s="137">
        <v>0</v>
      </c>
      <c r="EC14" s="137">
        <v>0</v>
      </c>
      <c r="ED14" s="149">
        <v>400000</v>
      </c>
      <c r="EE14" s="137">
        <v>150000</v>
      </c>
      <c r="EF14" s="140">
        <v>0</v>
      </c>
      <c r="EG14" s="140"/>
      <c r="EH14" s="140">
        <f t="shared" si="6"/>
        <v>530000</v>
      </c>
      <c r="EI14" s="140">
        <f t="shared" si="6"/>
        <v>280000</v>
      </c>
      <c r="EJ14" s="140">
        <f t="shared" si="7"/>
        <v>101355.666</v>
      </c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1"/>
      <c r="HX14" s="151"/>
      <c r="HY14" s="151"/>
      <c r="HZ14" s="151"/>
      <c r="IA14" s="151"/>
      <c r="IB14" s="151"/>
      <c r="IC14" s="151"/>
      <c r="ID14" s="151"/>
      <c r="IE14" s="151"/>
      <c r="IF14" s="151"/>
      <c r="IG14" s="151"/>
      <c r="IH14" s="151"/>
      <c r="II14" s="151"/>
      <c r="IJ14" s="151"/>
      <c r="IK14" s="151"/>
      <c r="IL14" s="151"/>
      <c r="IM14" s="151"/>
      <c r="IN14" s="151"/>
      <c r="IO14" s="151"/>
      <c r="IP14" s="151"/>
      <c r="IQ14" s="151"/>
      <c r="IR14" s="151"/>
      <c r="IS14" s="151"/>
      <c r="IT14" s="151"/>
      <c r="IU14" s="151"/>
      <c r="IV14" s="151"/>
    </row>
    <row r="15" spans="1:256" ht="18" x14ac:dyDescent="0.4">
      <c r="A15" s="163">
        <v>6</v>
      </c>
      <c r="B15" s="183" t="s">
        <v>23</v>
      </c>
      <c r="C15" s="137">
        <v>1739154.7</v>
      </c>
      <c r="D15" s="138">
        <v>172265</v>
      </c>
      <c r="E15" s="139">
        <f t="shared" si="0"/>
        <v>5818660.7000000002</v>
      </c>
      <c r="F15" s="139">
        <f t="shared" si="0"/>
        <v>4359694.5</v>
      </c>
      <c r="G15" s="140">
        <f t="shared" si="0"/>
        <v>3501343.7</v>
      </c>
      <c r="H15" s="140">
        <f t="shared" si="9"/>
        <v>80.31167550845592</v>
      </c>
      <c r="I15" s="140">
        <f t="shared" si="10"/>
        <v>60.174392021174214</v>
      </c>
      <c r="J15" s="140">
        <f t="shared" si="1"/>
        <v>1736042.2</v>
      </c>
      <c r="K15" s="140">
        <f t="shared" si="1"/>
        <v>1264238.3</v>
      </c>
      <c r="L15" s="140">
        <f t="shared" si="1"/>
        <v>1072481.6000000001</v>
      </c>
      <c r="M15" s="140">
        <f t="shared" si="11"/>
        <v>84.832234555779564</v>
      </c>
      <c r="N15" s="140">
        <f t="shared" si="12"/>
        <v>61.777392277676199</v>
      </c>
      <c r="O15" s="140">
        <f t="shared" si="2"/>
        <v>341000</v>
      </c>
      <c r="P15" s="140">
        <f t="shared" si="2"/>
        <v>161000</v>
      </c>
      <c r="Q15" s="140">
        <f t="shared" si="2"/>
        <v>106267</v>
      </c>
      <c r="R15" s="140">
        <f t="shared" si="13"/>
        <v>66.004347826086956</v>
      </c>
      <c r="S15" s="137">
        <f t="shared" si="14"/>
        <v>31.163343108504399</v>
      </c>
      <c r="T15" s="141">
        <v>1000</v>
      </c>
      <c r="U15" s="142">
        <v>1000</v>
      </c>
      <c r="V15" s="140">
        <v>1655.8</v>
      </c>
      <c r="W15" s="140">
        <f t="shared" si="8"/>
        <v>165.57999999999998</v>
      </c>
      <c r="X15" s="137">
        <f t="shared" si="15"/>
        <v>165.57999999999998</v>
      </c>
      <c r="Y15" s="141">
        <v>10000</v>
      </c>
      <c r="Z15" s="138">
        <v>10000</v>
      </c>
      <c r="AA15" s="140">
        <v>30452.1</v>
      </c>
      <c r="AB15" s="140">
        <f t="shared" si="16"/>
        <v>304.52100000000002</v>
      </c>
      <c r="AC15" s="137">
        <f t="shared" si="17"/>
        <v>304.52100000000002</v>
      </c>
      <c r="AD15" s="141">
        <v>330000</v>
      </c>
      <c r="AE15" s="137">
        <v>150000</v>
      </c>
      <c r="AF15" s="140">
        <v>74159.100000000006</v>
      </c>
      <c r="AG15" s="140">
        <f t="shared" si="18"/>
        <v>49.439400000000006</v>
      </c>
      <c r="AH15" s="137">
        <f t="shared" si="19"/>
        <v>22.47245454545455</v>
      </c>
      <c r="AI15" s="141">
        <v>500000</v>
      </c>
      <c r="AJ15" s="142">
        <v>310000</v>
      </c>
      <c r="AK15" s="140">
        <v>197513.3</v>
      </c>
      <c r="AL15" s="140">
        <f t="shared" si="20"/>
        <v>63.713967741935484</v>
      </c>
      <c r="AM15" s="137">
        <f t="shared" si="21"/>
        <v>39.502659999999992</v>
      </c>
      <c r="AN15" s="141">
        <v>26077</v>
      </c>
      <c r="AO15" s="142">
        <v>22000</v>
      </c>
      <c r="AP15" s="140">
        <v>23342.2</v>
      </c>
      <c r="AQ15" s="140">
        <f t="shared" si="22"/>
        <v>106.1009090909091</v>
      </c>
      <c r="AR15" s="137">
        <f t="shared" si="23"/>
        <v>89.512597307972541</v>
      </c>
      <c r="AS15" s="143">
        <v>0</v>
      </c>
      <c r="AT15" s="144">
        <v>0</v>
      </c>
      <c r="AU15" s="140">
        <v>0</v>
      </c>
      <c r="AV15" s="140" t="e">
        <f t="shared" si="24"/>
        <v>#DIV/0!</v>
      </c>
      <c r="AW15" s="137" t="e">
        <f t="shared" si="25"/>
        <v>#DIV/0!</v>
      </c>
      <c r="AX15" s="142">
        <v>0</v>
      </c>
      <c r="AY15" s="142">
        <v>0</v>
      </c>
      <c r="AZ15" s="137">
        <v>0</v>
      </c>
      <c r="BA15" s="137">
        <v>0</v>
      </c>
      <c r="BB15" s="137">
        <v>0</v>
      </c>
      <c r="BC15" s="137">
        <v>0</v>
      </c>
      <c r="BD15" s="145">
        <v>3945141.6</v>
      </c>
      <c r="BE15" s="137">
        <v>2958856.2</v>
      </c>
      <c r="BF15" s="137">
        <v>2301332.6</v>
      </c>
      <c r="BG15" s="146">
        <v>0</v>
      </c>
      <c r="BH15" s="146">
        <v>0</v>
      </c>
      <c r="BI15" s="146">
        <v>0</v>
      </c>
      <c r="BJ15" s="147">
        <v>5011.3999999999996</v>
      </c>
      <c r="BK15" s="148">
        <v>4134.5</v>
      </c>
      <c r="BL15" s="137">
        <v>4514</v>
      </c>
      <c r="BM15" s="137">
        <v>0</v>
      </c>
      <c r="BN15" s="137">
        <v>0</v>
      </c>
      <c r="BO15" s="137">
        <v>0</v>
      </c>
      <c r="BP15" s="137">
        <v>0</v>
      </c>
      <c r="BQ15" s="137">
        <v>0</v>
      </c>
      <c r="BR15" s="137">
        <v>0</v>
      </c>
      <c r="BS15" s="140">
        <f t="shared" si="3"/>
        <v>55000</v>
      </c>
      <c r="BT15" s="140">
        <f t="shared" si="3"/>
        <v>29000</v>
      </c>
      <c r="BU15" s="140">
        <f t="shared" si="3"/>
        <v>28228.799999999999</v>
      </c>
      <c r="BV15" s="140">
        <f t="shared" si="26"/>
        <v>97.340689655172412</v>
      </c>
      <c r="BW15" s="137">
        <f t="shared" si="27"/>
        <v>51.32509090909091</v>
      </c>
      <c r="BX15" s="141">
        <v>45000</v>
      </c>
      <c r="BY15" s="142">
        <v>22000</v>
      </c>
      <c r="BZ15" s="140">
        <v>20278.5</v>
      </c>
      <c r="CA15" s="137">
        <v>0</v>
      </c>
      <c r="CB15" s="137">
        <v>0</v>
      </c>
      <c r="CC15" s="140">
        <v>51.1</v>
      </c>
      <c r="CD15" s="137">
        <v>0</v>
      </c>
      <c r="CE15" s="137">
        <v>0</v>
      </c>
      <c r="CF15" s="137">
        <v>0</v>
      </c>
      <c r="CG15" s="141">
        <v>10000</v>
      </c>
      <c r="CH15" s="142">
        <v>7000</v>
      </c>
      <c r="CI15" s="137">
        <v>7899.2</v>
      </c>
      <c r="CJ15" s="137">
        <v>0</v>
      </c>
      <c r="CK15" s="137">
        <v>0</v>
      </c>
      <c r="CL15" s="137">
        <v>0</v>
      </c>
      <c r="CM15" s="141">
        <v>0</v>
      </c>
      <c r="CN15" s="137">
        <v>0</v>
      </c>
      <c r="CO15" s="137">
        <v>0</v>
      </c>
      <c r="CP15" s="141">
        <v>35000</v>
      </c>
      <c r="CQ15" s="142">
        <v>17000</v>
      </c>
      <c r="CR15" s="137">
        <v>12571.9</v>
      </c>
      <c r="CS15" s="141">
        <v>171500</v>
      </c>
      <c r="CT15" s="142">
        <v>120000</v>
      </c>
      <c r="CU15" s="137">
        <v>92889.8</v>
      </c>
      <c r="CV15" s="137">
        <v>45000</v>
      </c>
      <c r="CW15" s="137">
        <v>20000</v>
      </c>
      <c r="CX15" s="137">
        <v>14291.1</v>
      </c>
      <c r="CY15" s="141">
        <v>5000</v>
      </c>
      <c r="CZ15" s="142">
        <v>4000</v>
      </c>
      <c r="DA15" s="137">
        <v>11250.9</v>
      </c>
      <c r="DB15" s="141">
        <v>0</v>
      </c>
      <c r="DC15" s="137">
        <v>0</v>
      </c>
      <c r="DD15" s="137">
        <v>2276.6</v>
      </c>
      <c r="DE15" s="137">
        <v>0</v>
      </c>
      <c r="DF15" s="137">
        <v>0</v>
      </c>
      <c r="DG15" s="137">
        <v>0</v>
      </c>
      <c r="DH15" s="141">
        <v>602465.19999999995</v>
      </c>
      <c r="DI15" s="138">
        <v>601238.30000000005</v>
      </c>
      <c r="DJ15" s="140">
        <v>598141.1</v>
      </c>
      <c r="DK15" s="140"/>
      <c r="DL15" s="140">
        <f t="shared" si="4"/>
        <v>5686195.2000000002</v>
      </c>
      <c r="DM15" s="140">
        <f t="shared" si="4"/>
        <v>4227229</v>
      </c>
      <c r="DN15" s="140">
        <f t="shared" si="5"/>
        <v>3378328.2</v>
      </c>
      <c r="DO15" s="137">
        <v>0</v>
      </c>
      <c r="DP15" s="137">
        <v>0</v>
      </c>
      <c r="DQ15" s="137">
        <v>0</v>
      </c>
      <c r="DR15" s="141">
        <v>132465.5</v>
      </c>
      <c r="DS15" s="164">
        <v>132465.5</v>
      </c>
      <c r="DT15" s="164">
        <v>123015.5</v>
      </c>
      <c r="DU15" s="137">
        <v>0</v>
      </c>
      <c r="DV15" s="137">
        <v>0</v>
      </c>
      <c r="DW15" s="137">
        <v>0</v>
      </c>
      <c r="DX15" s="137">
        <v>0</v>
      </c>
      <c r="DY15" s="137">
        <v>0</v>
      </c>
      <c r="DZ15" s="137">
        <v>0</v>
      </c>
      <c r="EA15" s="137">
        <v>0</v>
      </c>
      <c r="EB15" s="137">
        <v>0</v>
      </c>
      <c r="EC15" s="137">
        <v>0</v>
      </c>
      <c r="ED15" s="149">
        <v>887992.5</v>
      </c>
      <c r="EE15" s="149">
        <v>887992.5</v>
      </c>
      <c r="EF15" s="140">
        <v>0</v>
      </c>
      <c r="EG15" s="140"/>
      <c r="EH15" s="140">
        <f t="shared" si="6"/>
        <v>1020458</v>
      </c>
      <c r="EI15" s="140">
        <f t="shared" si="6"/>
        <v>1020458</v>
      </c>
      <c r="EJ15" s="140">
        <f t="shared" si="7"/>
        <v>123015.5</v>
      </c>
      <c r="EK15" s="150"/>
      <c r="EL15" s="150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50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1"/>
      <c r="HX15" s="151"/>
      <c r="HY15" s="151"/>
      <c r="HZ15" s="151"/>
      <c r="IA15" s="151"/>
      <c r="IB15" s="151"/>
      <c r="IC15" s="151"/>
      <c r="ID15" s="151"/>
      <c r="IE15" s="151"/>
      <c r="IF15" s="151"/>
      <c r="IG15" s="151"/>
      <c r="IH15" s="151"/>
      <c r="II15" s="151"/>
      <c r="IJ15" s="151"/>
      <c r="IK15" s="151"/>
      <c r="IL15" s="151"/>
      <c r="IM15" s="151"/>
      <c r="IN15" s="151"/>
      <c r="IO15" s="151"/>
      <c r="IP15" s="151"/>
      <c r="IQ15" s="151"/>
      <c r="IR15" s="151"/>
      <c r="IS15" s="151"/>
      <c r="IT15" s="151"/>
      <c r="IU15" s="151"/>
      <c r="IV15" s="151"/>
    </row>
    <row r="16" spans="1:256" ht="18" x14ac:dyDescent="0.4">
      <c r="A16" s="136">
        <v>7</v>
      </c>
      <c r="B16" s="183" t="s">
        <v>24</v>
      </c>
      <c r="C16" s="137">
        <v>129706.3</v>
      </c>
      <c r="D16" s="138">
        <v>508705.9</v>
      </c>
      <c r="E16" s="139">
        <f t="shared" si="0"/>
        <v>1698300.9</v>
      </c>
      <c r="F16" s="139">
        <f t="shared" si="0"/>
        <v>870030.1</v>
      </c>
      <c r="G16" s="140">
        <f t="shared" si="0"/>
        <v>698294.39999999979</v>
      </c>
      <c r="H16" s="140">
        <f t="shared" si="9"/>
        <v>80.260947293662582</v>
      </c>
      <c r="I16" s="140">
        <f t="shared" si="10"/>
        <v>41.117236645166933</v>
      </c>
      <c r="J16" s="140">
        <f t="shared" si="1"/>
        <v>365294.1</v>
      </c>
      <c r="K16" s="140">
        <f t="shared" si="1"/>
        <v>185900</v>
      </c>
      <c r="L16" s="140">
        <f t="shared" si="1"/>
        <v>150734.29999999999</v>
      </c>
      <c r="M16" s="140">
        <f t="shared" si="11"/>
        <v>81.08353953738569</v>
      </c>
      <c r="N16" s="140">
        <f t="shared" si="12"/>
        <v>41.263820028847988</v>
      </c>
      <c r="O16" s="140">
        <f t="shared" si="2"/>
        <v>108000</v>
      </c>
      <c r="P16" s="140">
        <f t="shared" si="2"/>
        <v>62000</v>
      </c>
      <c r="Q16" s="140">
        <f t="shared" si="2"/>
        <v>49661.2</v>
      </c>
      <c r="R16" s="140">
        <f t="shared" si="13"/>
        <v>80.09870967741935</v>
      </c>
      <c r="S16" s="137">
        <f t="shared" si="14"/>
        <v>45.982592592592589</v>
      </c>
      <c r="T16" s="141">
        <v>0</v>
      </c>
      <c r="U16" s="142">
        <v>0</v>
      </c>
      <c r="V16" s="140">
        <v>1902.8</v>
      </c>
      <c r="W16" s="140" t="e">
        <f t="shared" si="8"/>
        <v>#DIV/0!</v>
      </c>
      <c r="X16" s="137" t="e">
        <f t="shared" si="15"/>
        <v>#DIV/0!</v>
      </c>
      <c r="Y16" s="141">
        <v>22000</v>
      </c>
      <c r="Z16" s="138">
        <v>11000</v>
      </c>
      <c r="AA16" s="140">
        <v>4613.2</v>
      </c>
      <c r="AB16" s="140">
        <f t="shared" si="16"/>
        <v>41.938181818181818</v>
      </c>
      <c r="AC16" s="137">
        <f t="shared" si="17"/>
        <v>20.969090909090909</v>
      </c>
      <c r="AD16" s="141">
        <v>86000</v>
      </c>
      <c r="AE16" s="137">
        <v>51000</v>
      </c>
      <c r="AF16" s="137">
        <v>43145.2</v>
      </c>
      <c r="AG16" s="140">
        <f t="shared" si="18"/>
        <v>84.598431372549015</v>
      </c>
      <c r="AH16" s="137">
        <f t="shared" si="19"/>
        <v>50.168837209302318</v>
      </c>
      <c r="AI16" s="141">
        <v>82000</v>
      </c>
      <c r="AJ16" s="142">
        <v>40000</v>
      </c>
      <c r="AK16" s="140">
        <v>28271.5</v>
      </c>
      <c r="AL16" s="140">
        <f t="shared" si="20"/>
        <v>70.678750000000008</v>
      </c>
      <c r="AM16" s="137">
        <f t="shared" si="21"/>
        <v>34.477439024390243</v>
      </c>
      <c r="AN16" s="141">
        <v>14000</v>
      </c>
      <c r="AO16" s="142">
        <v>2000</v>
      </c>
      <c r="AP16" s="140">
        <v>1901.8</v>
      </c>
      <c r="AQ16" s="140">
        <f t="shared" si="22"/>
        <v>95.09</v>
      </c>
      <c r="AR16" s="137">
        <f t="shared" si="23"/>
        <v>13.584285714285713</v>
      </c>
      <c r="AS16" s="143">
        <v>2500</v>
      </c>
      <c r="AT16" s="144">
        <v>1700</v>
      </c>
      <c r="AU16" s="140">
        <v>1597</v>
      </c>
      <c r="AV16" s="140">
        <f t="shared" si="24"/>
        <v>93.941176470588232</v>
      </c>
      <c r="AW16" s="137">
        <f t="shared" si="25"/>
        <v>63.88</v>
      </c>
      <c r="AX16" s="142">
        <v>0</v>
      </c>
      <c r="AY16" s="142">
        <v>0</v>
      </c>
      <c r="AZ16" s="137">
        <v>0</v>
      </c>
      <c r="BA16" s="137">
        <v>0</v>
      </c>
      <c r="BB16" s="137">
        <v>0</v>
      </c>
      <c r="BC16" s="137">
        <v>0</v>
      </c>
      <c r="BD16" s="145">
        <v>831506.8</v>
      </c>
      <c r="BE16" s="137">
        <v>623630.1</v>
      </c>
      <c r="BF16" s="137">
        <v>485920.6</v>
      </c>
      <c r="BG16" s="146">
        <v>0</v>
      </c>
      <c r="BH16" s="146">
        <v>0</v>
      </c>
      <c r="BI16" s="146">
        <v>0</v>
      </c>
      <c r="BJ16" s="147">
        <v>1500</v>
      </c>
      <c r="BK16" s="148">
        <v>1500</v>
      </c>
      <c r="BL16" s="137">
        <v>2685</v>
      </c>
      <c r="BM16" s="137">
        <v>0</v>
      </c>
      <c r="BN16" s="137">
        <v>0</v>
      </c>
      <c r="BO16" s="137">
        <v>0</v>
      </c>
      <c r="BP16" s="137">
        <v>0</v>
      </c>
      <c r="BQ16" s="137">
        <v>0</v>
      </c>
      <c r="BR16" s="137">
        <v>0</v>
      </c>
      <c r="BS16" s="140">
        <f t="shared" si="3"/>
        <v>13000</v>
      </c>
      <c r="BT16" s="140">
        <f t="shared" si="3"/>
        <v>6200</v>
      </c>
      <c r="BU16" s="140">
        <f t="shared" si="3"/>
        <v>3205.3</v>
      </c>
      <c r="BV16" s="140">
        <f t="shared" si="26"/>
        <v>51.698387096774198</v>
      </c>
      <c r="BW16" s="137">
        <f t="shared" si="27"/>
        <v>24.656153846153845</v>
      </c>
      <c r="BX16" s="141">
        <v>12000</v>
      </c>
      <c r="BY16" s="142">
        <v>6200</v>
      </c>
      <c r="BZ16" s="140">
        <v>3205.3</v>
      </c>
      <c r="CA16" s="137">
        <v>0</v>
      </c>
      <c r="CB16" s="137">
        <v>0</v>
      </c>
      <c r="CC16" s="140">
        <v>0</v>
      </c>
      <c r="CD16" s="137">
        <v>0</v>
      </c>
      <c r="CE16" s="137">
        <v>0</v>
      </c>
      <c r="CF16" s="137">
        <v>0</v>
      </c>
      <c r="CG16" s="141">
        <v>1000</v>
      </c>
      <c r="CH16" s="142">
        <v>0</v>
      </c>
      <c r="CI16" s="137">
        <v>0</v>
      </c>
      <c r="CJ16" s="137">
        <v>0</v>
      </c>
      <c r="CK16" s="137">
        <v>0</v>
      </c>
      <c r="CL16" s="137">
        <v>0</v>
      </c>
      <c r="CM16" s="141">
        <v>0</v>
      </c>
      <c r="CN16" s="137">
        <v>0</v>
      </c>
      <c r="CO16" s="137">
        <v>0</v>
      </c>
      <c r="CP16" s="141">
        <v>0</v>
      </c>
      <c r="CQ16" s="142">
        <v>0</v>
      </c>
      <c r="CR16" s="137">
        <v>4874.2</v>
      </c>
      <c r="CS16" s="141">
        <v>24500</v>
      </c>
      <c r="CT16" s="142">
        <v>17000</v>
      </c>
      <c r="CU16" s="137">
        <v>12260.7</v>
      </c>
      <c r="CV16" s="137">
        <v>4000</v>
      </c>
      <c r="CW16" s="137">
        <v>1500</v>
      </c>
      <c r="CX16" s="137">
        <v>840.4</v>
      </c>
      <c r="CY16" s="141">
        <v>30000</v>
      </c>
      <c r="CZ16" s="142">
        <v>2000</v>
      </c>
      <c r="DA16" s="137">
        <v>1822.2</v>
      </c>
      <c r="DB16" s="141">
        <v>0</v>
      </c>
      <c r="DC16" s="137">
        <v>0</v>
      </c>
      <c r="DD16" s="137">
        <v>0</v>
      </c>
      <c r="DE16" s="137">
        <v>0</v>
      </c>
      <c r="DF16" s="137">
        <v>0</v>
      </c>
      <c r="DG16" s="137">
        <v>0</v>
      </c>
      <c r="DH16" s="141">
        <v>91294.1</v>
      </c>
      <c r="DI16" s="137">
        <v>55000</v>
      </c>
      <c r="DJ16" s="165">
        <v>47140.4</v>
      </c>
      <c r="DK16" s="140"/>
      <c r="DL16" s="140">
        <f t="shared" si="4"/>
        <v>1198300.9000000001</v>
      </c>
      <c r="DM16" s="140">
        <f t="shared" si="4"/>
        <v>811030.1</v>
      </c>
      <c r="DN16" s="140">
        <f t="shared" si="5"/>
        <v>639339.89999999979</v>
      </c>
      <c r="DO16" s="137">
        <v>0</v>
      </c>
      <c r="DP16" s="137">
        <v>0</v>
      </c>
      <c r="DQ16" s="137">
        <v>0</v>
      </c>
      <c r="DR16" s="141">
        <v>500000</v>
      </c>
      <c r="DS16" s="137">
        <v>59000</v>
      </c>
      <c r="DT16" s="137">
        <v>58954.5</v>
      </c>
      <c r="DU16" s="137">
        <v>0</v>
      </c>
      <c r="DV16" s="137">
        <v>0</v>
      </c>
      <c r="DW16" s="137">
        <v>0</v>
      </c>
      <c r="DX16" s="137">
        <v>0</v>
      </c>
      <c r="DY16" s="137">
        <v>0</v>
      </c>
      <c r="DZ16" s="137">
        <v>0</v>
      </c>
      <c r="EA16" s="137">
        <v>0</v>
      </c>
      <c r="EB16" s="137">
        <v>0</v>
      </c>
      <c r="EC16" s="137">
        <v>0</v>
      </c>
      <c r="ED16" s="149">
        <v>258467.1</v>
      </c>
      <c r="EE16" s="140">
        <v>60000</v>
      </c>
      <c r="EF16" s="140">
        <v>60000</v>
      </c>
      <c r="EG16" s="140"/>
      <c r="EH16" s="140">
        <f t="shared" si="6"/>
        <v>758467.1</v>
      </c>
      <c r="EI16" s="140">
        <f t="shared" si="6"/>
        <v>119000</v>
      </c>
      <c r="EJ16" s="140">
        <f t="shared" si="7"/>
        <v>118954.5</v>
      </c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1"/>
      <c r="HX16" s="151"/>
      <c r="HY16" s="151"/>
      <c r="HZ16" s="151"/>
      <c r="IA16" s="151"/>
      <c r="IB16" s="151"/>
      <c r="IC16" s="151"/>
      <c r="ID16" s="151"/>
      <c r="IE16" s="151"/>
      <c r="IF16" s="151"/>
      <c r="IG16" s="151"/>
      <c r="IH16" s="151"/>
      <c r="II16" s="151"/>
      <c r="IJ16" s="151"/>
      <c r="IK16" s="151"/>
      <c r="IL16" s="151"/>
      <c r="IM16" s="151"/>
      <c r="IN16" s="151"/>
      <c r="IO16" s="151"/>
      <c r="IP16" s="151"/>
      <c r="IQ16" s="151"/>
      <c r="IR16" s="151"/>
      <c r="IS16" s="151"/>
      <c r="IT16" s="151"/>
      <c r="IU16" s="151"/>
      <c r="IV16" s="151"/>
    </row>
    <row r="17" spans="1:256" ht="18" x14ac:dyDescent="0.4">
      <c r="A17" s="136"/>
      <c r="B17" s="166" t="s">
        <v>25</v>
      </c>
      <c r="C17" s="167">
        <f>SUM(C10:C16)</f>
        <v>6244605.0999999996</v>
      </c>
      <c r="D17" s="167">
        <f>SUM(D10:D16)</f>
        <v>710107.9</v>
      </c>
      <c r="E17" s="167">
        <f>SUM(E10:E16)</f>
        <v>22238597.100000001</v>
      </c>
      <c r="F17" s="167">
        <f>SUM(F10:F16)</f>
        <v>15264453.0155</v>
      </c>
      <c r="G17" s="167">
        <f>SUM(G10:G16)</f>
        <v>11746495.503999999</v>
      </c>
      <c r="H17" s="140">
        <f t="shared" si="9"/>
        <v>76.953268434003121</v>
      </c>
      <c r="I17" s="140">
        <f t="shared" si="10"/>
        <v>52.820308093984934</v>
      </c>
      <c r="J17" s="167">
        <f>SUM(J10:J16)</f>
        <v>6787839.7999999998</v>
      </c>
      <c r="K17" s="167">
        <f>SUM(K10:K16)</f>
        <v>4620825.267</v>
      </c>
      <c r="L17" s="167">
        <f>SUM(L10:L16)</f>
        <v>3511640.4380000001</v>
      </c>
      <c r="M17" s="140">
        <f t="shared" si="11"/>
        <v>75.99595819124923</v>
      </c>
      <c r="N17" s="140">
        <f t="shared" si="12"/>
        <v>51.734285744339459</v>
      </c>
      <c r="O17" s="167">
        <f>SUM(O10:O16)</f>
        <v>1654488.7</v>
      </c>
      <c r="P17" s="167">
        <f>SUM(P10:P16)</f>
        <v>984734.4</v>
      </c>
      <c r="Q17" s="167">
        <f>SUM(Q10:Q16)</f>
        <v>645841.33100000001</v>
      </c>
      <c r="R17" s="140">
        <f t="shared" si="13"/>
        <v>65.585332552615199</v>
      </c>
      <c r="S17" s="137">
        <f t="shared" si="14"/>
        <v>39.035705169820744</v>
      </c>
      <c r="T17" s="167">
        <f>SUM(T10:T16)</f>
        <v>22512.9</v>
      </c>
      <c r="U17" s="167">
        <f>SUM(U10:U16)</f>
        <v>18799</v>
      </c>
      <c r="V17" s="167">
        <f>SUM(V10:V16)</f>
        <v>18461.438999999998</v>
      </c>
      <c r="W17" s="140">
        <f t="shared" si="8"/>
        <v>98.204367253577303</v>
      </c>
      <c r="X17" s="137">
        <f t="shared" si="15"/>
        <v>82.003824473968251</v>
      </c>
      <c r="Y17" s="167">
        <f>SUM(Y10:Y16)</f>
        <v>75909.399999999994</v>
      </c>
      <c r="Z17" s="167">
        <f>SUM(Z10:Z16)</f>
        <v>57041.599999999999</v>
      </c>
      <c r="AA17" s="167">
        <f>SUM(AA10:AA16)</f>
        <v>92479.695999999982</v>
      </c>
      <c r="AB17" s="140">
        <f t="shared" si="16"/>
        <v>162.12675661271771</v>
      </c>
      <c r="AC17" s="137">
        <f t="shared" si="17"/>
        <v>121.82904357036151</v>
      </c>
      <c r="AD17" s="167">
        <f>SUM(AD10:AD16)</f>
        <v>1556066.4000000001</v>
      </c>
      <c r="AE17" s="167">
        <f>SUM(AE10:AE16)</f>
        <v>908893.8</v>
      </c>
      <c r="AF17" s="167">
        <f>SUM(AF10:AF16)</f>
        <v>534900.196</v>
      </c>
      <c r="AG17" s="140">
        <f t="shared" si="18"/>
        <v>58.851781803330596</v>
      </c>
      <c r="AH17" s="137">
        <f t="shared" si="19"/>
        <v>34.375152371389802</v>
      </c>
      <c r="AI17" s="167">
        <f>SUM(AI10:AI16)</f>
        <v>2310356.9</v>
      </c>
      <c r="AJ17" s="167">
        <f>SUM(AJ10:AJ16)</f>
        <v>1428423.6</v>
      </c>
      <c r="AK17" s="167">
        <f>SUM(AK10:AK16)</f>
        <v>855925.11199999996</v>
      </c>
      <c r="AL17" s="140">
        <f t="shared" si="20"/>
        <v>59.920958460781513</v>
      </c>
      <c r="AM17" s="137">
        <f t="shared" si="21"/>
        <v>37.047311261736226</v>
      </c>
      <c r="AN17" s="167">
        <f>SUM(AN10:AN16)</f>
        <v>366813.5</v>
      </c>
      <c r="AO17" s="167">
        <f>SUM(AO10:AO16)</f>
        <v>297458.97499999998</v>
      </c>
      <c r="AP17" s="167">
        <f>SUM(AP10:AP16)</f>
        <v>437292.36700000003</v>
      </c>
      <c r="AQ17" s="140">
        <f t="shared" si="22"/>
        <v>147.00930338376915</v>
      </c>
      <c r="AR17" s="137">
        <f t="shared" si="23"/>
        <v>119.21381492229703</v>
      </c>
      <c r="AS17" s="167">
        <f>SUM(AS10:AS16)</f>
        <v>57800.7</v>
      </c>
      <c r="AT17" s="167">
        <f>SUM(AT10:AT16)</f>
        <v>43218.7</v>
      </c>
      <c r="AU17" s="167">
        <f>SUM(AU10:AU16)</f>
        <v>41253.9</v>
      </c>
      <c r="AV17" s="140">
        <f t="shared" si="24"/>
        <v>95.453819758576742</v>
      </c>
      <c r="AW17" s="137">
        <f t="shared" si="25"/>
        <v>71.372665036928623</v>
      </c>
      <c r="AX17" s="167">
        <f t="shared" ref="AX17:BU17" si="28">SUM(AX10:AX16)</f>
        <v>0</v>
      </c>
      <c r="AY17" s="167">
        <f t="shared" si="28"/>
        <v>0</v>
      </c>
      <c r="AZ17" s="167">
        <f t="shared" si="28"/>
        <v>0</v>
      </c>
      <c r="BA17" s="167">
        <f t="shared" si="28"/>
        <v>0</v>
      </c>
      <c r="BB17" s="167">
        <f t="shared" si="28"/>
        <v>0</v>
      </c>
      <c r="BC17" s="167">
        <f t="shared" si="28"/>
        <v>0</v>
      </c>
      <c r="BD17" s="167">
        <f t="shared" si="28"/>
        <v>12700020.500000002</v>
      </c>
      <c r="BE17" s="167">
        <f t="shared" si="28"/>
        <v>9525015.7249999996</v>
      </c>
      <c r="BF17" s="167">
        <f t="shared" si="28"/>
        <v>7409220.1999999993</v>
      </c>
      <c r="BG17" s="167">
        <f t="shared" si="28"/>
        <v>0</v>
      </c>
      <c r="BH17" s="167">
        <f t="shared" si="28"/>
        <v>0</v>
      </c>
      <c r="BI17" s="167">
        <f t="shared" si="28"/>
        <v>4054.3999999999996</v>
      </c>
      <c r="BJ17" s="167">
        <f t="shared" si="28"/>
        <v>26185.299999999996</v>
      </c>
      <c r="BK17" s="167">
        <f t="shared" si="28"/>
        <v>21886</v>
      </c>
      <c r="BL17" s="167">
        <f t="shared" si="28"/>
        <v>28558.899999999998</v>
      </c>
      <c r="BM17" s="167">
        <f t="shared" si="28"/>
        <v>0</v>
      </c>
      <c r="BN17" s="167">
        <f t="shared" si="28"/>
        <v>0</v>
      </c>
      <c r="BO17" s="167">
        <f t="shared" si="28"/>
        <v>0</v>
      </c>
      <c r="BP17" s="167">
        <f t="shared" si="28"/>
        <v>0</v>
      </c>
      <c r="BQ17" s="167">
        <f t="shared" si="28"/>
        <v>0</v>
      </c>
      <c r="BR17" s="167">
        <f t="shared" si="28"/>
        <v>0</v>
      </c>
      <c r="BS17" s="167">
        <f t="shared" si="28"/>
        <v>206811.9</v>
      </c>
      <c r="BT17" s="167">
        <f t="shared" si="28"/>
        <v>145610.965</v>
      </c>
      <c r="BU17" s="167">
        <f t="shared" si="28"/>
        <v>110495.38100000001</v>
      </c>
      <c r="BV17" s="140">
        <f t="shared" si="26"/>
        <v>75.883970001847061</v>
      </c>
      <c r="BW17" s="137">
        <f t="shared" si="27"/>
        <v>53.427960866855351</v>
      </c>
      <c r="BX17" s="167">
        <f t="shared" ref="BX17:EI17" si="29">SUM(BX10:BX16)</f>
        <v>167725</v>
      </c>
      <c r="BY17" s="167">
        <f t="shared" si="29"/>
        <v>113035.265</v>
      </c>
      <c r="BZ17" s="167">
        <f t="shared" si="29"/>
        <v>81729.65800000001</v>
      </c>
      <c r="CA17" s="167">
        <f t="shared" si="29"/>
        <v>0</v>
      </c>
      <c r="CB17" s="167">
        <f t="shared" si="29"/>
        <v>0</v>
      </c>
      <c r="CC17" s="167">
        <f t="shared" si="29"/>
        <v>2589.0229999999997</v>
      </c>
      <c r="CD17" s="167">
        <f t="shared" si="29"/>
        <v>0</v>
      </c>
      <c r="CE17" s="167">
        <f t="shared" si="29"/>
        <v>0</v>
      </c>
      <c r="CF17" s="167">
        <f t="shared" si="29"/>
        <v>2</v>
      </c>
      <c r="CG17" s="167">
        <f t="shared" si="29"/>
        <v>39086.9</v>
      </c>
      <c r="CH17" s="167">
        <f t="shared" si="29"/>
        <v>32575.7</v>
      </c>
      <c r="CI17" s="167">
        <f t="shared" si="29"/>
        <v>26174.7</v>
      </c>
      <c r="CJ17" s="167">
        <f t="shared" si="29"/>
        <v>0</v>
      </c>
      <c r="CK17" s="167">
        <f t="shared" si="29"/>
        <v>0</v>
      </c>
      <c r="CL17" s="167">
        <f t="shared" si="29"/>
        <v>0</v>
      </c>
      <c r="CM17" s="167">
        <f t="shared" si="29"/>
        <v>7196.4</v>
      </c>
      <c r="CN17" s="167">
        <f t="shared" si="29"/>
        <v>2698.6000000000004</v>
      </c>
      <c r="CO17" s="167">
        <f t="shared" si="29"/>
        <v>2398.8000000000002</v>
      </c>
      <c r="CP17" s="167">
        <f t="shared" si="29"/>
        <v>36521.5</v>
      </c>
      <c r="CQ17" s="167">
        <f t="shared" si="29"/>
        <v>18521.5</v>
      </c>
      <c r="CR17" s="167">
        <f t="shared" si="29"/>
        <v>21082.15</v>
      </c>
      <c r="CS17" s="167">
        <f t="shared" si="29"/>
        <v>1277044.3999999999</v>
      </c>
      <c r="CT17" s="167">
        <f t="shared" si="29"/>
        <v>917976.3</v>
      </c>
      <c r="CU17" s="167">
        <f t="shared" si="29"/>
        <v>606697.576</v>
      </c>
      <c r="CV17" s="167">
        <f t="shared" si="29"/>
        <v>510860.6</v>
      </c>
      <c r="CW17" s="167">
        <f t="shared" si="29"/>
        <v>348271.8</v>
      </c>
      <c r="CX17" s="167">
        <f t="shared" si="29"/>
        <v>208401.51200000002</v>
      </c>
      <c r="CY17" s="167">
        <f t="shared" si="29"/>
        <v>120642.3</v>
      </c>
      <c r="CZ17" s="167">
        <f t="shared" si="29"/>
        <v>72981.725000000006</v>
      </c>
      <c r="DA17" s="167">
        <f t="shared" si="29"/>
        <v>73717.604999999996</v>
      </c>
      <c r="DB17" s="167">
        <f t="shared" si="29"/>
        <v>3600</v>
      </c>
      <c r="DC17" s="167">
        <f t="shared" si="29"/>
        <v>2775</v>
      </c>
      <c r="DD17" s="167">
        <f t="shared" si="29"/>
        <v>6059.5</v>
      </c>
      <c r="DE17" s="167">
        <f t="shared" si="29"/>
        <v>0</v>
      </c>
      <c r="DF17" s="167">
        <f t="shared" si="29"/>
        <v>0</v>
      </c>
      <c r="DG17" s="167">
        <f t="shared" si="29"/>
        <v>0</v>
      </c>
      <c r="DH17" s="167">
        <f t="shared" si="29"/>
        <v>753759.89999999991</v>
      </c>
      <c r="DI17" s="167">
        <f t="shared" si="29"/>
        <v>709124.10200000007</v>
      </c>
      <c r="DJ17" s="167">
        <f t="shared" si="29"/>
        <v>713275.51599999995</v>
      </c>
      <c r="DK17" s="167">
        <f t="shared" si="29"/>
        <v>0</v>
      </c>
      <c r="DL17" s="167">
        <f t="shared" si="29"/>
        <v>19521242</v>
      </c>
      <c r="DM17" s="167">
        <f t="shared" si="29"/>
        <v>14170425.592</v>
      </c>
      <c r="DN17" s="167">
        <f t="shared" si="29"/>
        <v>10955872.738</v>
      </c>
      <c r="DO17" s="167">
        <f t="shared" si="29"/>
        <v>8800</v>
      </c>
      <c r="DP17" s="167">
        <f t="shared" si="29"/>
        <v>0</v>
      </c>
      <c r="DQ17" s="167">
        <f t="shared" si="29"/>
        <v>0</v>
      </c>
      <c r="DR17" s="167">
        <f t="shared" si="29"/>
        <v>2706555.1</v>
      </c>
      <c r="DS17" s="167">
        <f t="shared" si="29"/>
        <v>1093027.4235</v>
      </c>
      <c r="DT17" s="167">
        <f t="shared" si="29"/>
        <v>790301.96600000001</v>
      </c>
      <c r="DU17" s="167">
        <f t="shared" si="29"/>
        <v>0</v>
      </c>
      <c r="DV17" s="167">
        <f t="shared" si="29"/>
        <v>0</v>
      </c>
      <c r="DW17" s="167">
        <f t="shared" si="29"/>
        <v>0</v>
      </c>
      <c r="DX17" s="167">
        <f t="shared" si="29"/>
        <v>2000</v>
      </c>
      <c r="DY17" s="167">
        <f t="shared" si="29"/>
        <v>1000</v>
      </c>
      <c r="DZ17" s="167">
        <f t="shared" si="29"/>
        <v>320.8</v>
      </c>
      <c r="EA17" s="167">
        <f t="shared" si="29"/>
        <v>0</v>
      </c>
      <c r="EB17" s="167">
        <f t="shared" si="29"/>
        <v>0</v>
      </c>
      <c r="EC17" s="167">
        <f t="shared" si="29"/>
        <v>0</v>
      </c>
      <c r="ED17" s="167">
        <f t="shared" si="29"/>
        <v>1963273.1</v>
      </c>
      <c r="EE17" s="167">
        <f t="shared" si="29"/>
        <v>1514806</v>
      </c>
      <c r="EF17" s="167">
        <f t="shared" si="29"/>
        <v>476813.5</v>
      </c>
      <c r="EG17" s="167">
        <f t="shared" si="29"/>
        <v>0</v>
      </c>
      <c r="EH17" s="167">
        <f t="shared" si="29"/>
        <v>4680628.2</v>
      </c>
      <c r="EI17" s="167">
        <f t="shared" si="29"/>
        <v>2608833.4235</v>
      </c>
      <c r="EJ17" s="167">
        <f>SUM(EJ10:EJ16)</f>
        <v>1267436.2660000001</v>
      </c>
      <c r="EK17" s="168"/>
      <c r="EL17" s="150"/>
      <c r="EM17" s="150"/>
      <c r="EN17" s="150"/>
      <c r="EO17" s="150"/>
      <c r="EP17" s="150"/>
      <c r="EQ17" s="169"/>
      <c r="ER17" s="169"/>
      <c r="ES17" s="169"/>
      <c r="ET17" s="169"/>
      <c r="EU17" s="169"/>
      <c r="EV17" s="169"/>
      <c r="EW17" s="169"/>
      <c r="EX17" s="169"/>
      <c r="EY17" s="169"/>
      <c r="EZ17" s="169"/>
      <c r="FA17" s="169"/>
      <c r="FB17" s="169"/>
      <c r="FC17" s="169"/>
      <c r="FD17" s="169"/>
      <c r="FE17" s="169"/>
      <c r="FF17" s="169"/>
      <c r="FG17" s="169"/>
      <c r="FH17" s="169"/>
      <c r="FI17" s="169"/>
      <c r="FJ17" s="169"/>
      <c r="FK17" s="169"/>
      <c r="FL17" s="169"/>
      <c r="FM17" s="169"/>
      <c r="FN17" s="169"/>
      <c r="FO17" s="169"/>
      <c r="FP17" s="169"/>
      <c r="FQ17" s="169"/>
      <c r="FR17" s="169"/>
      <c r="FS17" s="169"/>
      <c r="FT17" s="169"/>
      <c r="FU17" s="169"/>
      <c r="FV17" s="169"/>
      <c r="FW17" s="169"/>
      <c r="FX17" s="169"/>
      <c r="FY17" s="169"/>
      <c r="FZ17" s="169"/>
      <c r="GA17" s="169"/>
      <c r="GB17" s="169"/>
      <c r="GC17" s="169"/>
      <c r="GD17" s="169"/>
      <c r="GE17" s="169"/>
      <c r="GF17" s="169"/>
      <c r="GG17" s="169"/>
      <c r="GH17" s="169"/>
      <c r="GI17" s="169"/>
      <c r="GJ17" s="169"/>
      <c r="GK17" s="169"/>
      <c r="GL17" s="169"/>
      <c r="GM17" s="169"/>
      <c r="GN17" s="169"/>
      <c r="GO17" s="169"/>
      <c r="GP17" s="169"/>
      <c r="GQ17" s="169"/>
      <c r="GR17" s="169"/>
      <c r="GS17" s="169"/>
      <c r="GT17" s="169"/>
      <c r="GU17" s="169"/>
      <c r="GV17" s="169"/>
      <c r="GW17" s="169"/>
      <c r="GX17" s="169"/>
      <c r="GY17" s="169"/>
      <c r="GZ17" s="169"/>
      <c r="HA17" s="169"/>
      <c r="HB17" s="169"/>
      <c r="HC17" s="169"/>
      <c r="HD17" s="169"/>
      <c r="HE17" s="169"/>
      <c r="HF17" s="169"/>
      <c r="HG17" s="169"/>
      <c r="HH17" s="169"/>
      <c r="HI17" s="169"/>
      <c r="HJ17" s="169"/>
      <c r="HK17" s="169"/>
      <c r="HL17" s="169"/>
      <c r="HM17" s="169"/>
      <c r="HN17" s="169"/>
      <c r="HO17" s="169"/>
      <c r="HP17" s="169"/>
      <c r="HQ17" s="169"/>
      <c r="HR17" s="169"/>
      <c r="HS17" s="169"/>
      <c r="HT17" s="169"/>
      <c r="HU17" s="169"/>
      <c r="HV17" s="169"/>
      <c r="HW17" s="170"/>
      <c r="HX17" s="170"/>
      <c r="HY17" s="170"/>
      <c r="HZ17" s="170"/>
      <c r="IA17" s="170"/>
      <c r="IB17" s="170"/>
      <c r="IC17" s="170"/>
      <c r="ID17" s="170"/>
      <c r="IE17" s="170"/>
      <c r="IF17" s="170"/>
      <c r="IG17" s="170"/>
      <c r="IH17" s="170"/>
      <c r="II17" s="170"/>
      <c r="IJ17" s="170"/>
      <c r="IK17" s="170"/>
      <c r="IL17" s="170"/>
      <c r="IM17" s="170"/>
      <c r="IN17" s="170"/>
      <c r="IO17" s="170"/>
      <c r="IP17" s="170"/>
      <c r="IQ17" s="170"/>
      <c r="IR17" s="170"/>
      <c r="IS17" s="170"/>
      <c r="IT17" s="170"/>
      <c r="IU17" s="170"/>
      <c r="IV17" s="170"/>
    </row>
    <row r="18" spans="1:256" x14ac:dyDescent="0.4">
      <c r="E18" s="171"/>
      <c r="F18" s="172"/>
    </row>
    <row r="19" spans="1:256" ht="18" x14ac:dyDescent="0.4">
      <c r="A19" s="173"/>
      <c r="B19" s="174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6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173"/>
      <c r="BI19" s="173"/>
      <c r="BJ19" s="173"/>
      <c r="BK19" s="173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3"/>
      <c r="CC19" s="173"/>
      <c r="CD19" s="173"/>
      <c r="CE19" s="173"/>
      <c r="CF19" s="173"/>
      <c r="CG19" s="173"/>
      <c r="CH19" s="173"/>
      <c r="CI19" s="173"/>
      <c r="CJ19" s="173"/>
      <c r="CK19" s="173"/>
      <c r="CL19" s="173"/>
      <c r="CM19" s="173"/>
      <c r="CN19" s="173"/>
      <c r="CO19" s="173"/>
      <c r="CP19" s="173"/>
      <c r="CQ19" s="173"/>
      <c r="CR19" s="173"/>
      <c r="CS19" s="177"/>
      <c r="CT19" s="177"/>
      <c r="CU19" s="177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8"/>
      <c r="FH19" s="178"/>
      <c r="FI19" s="178"/>
      <c r="FJ19" s="178"/>
      <c r="FK19" s="178"/>
      <c r="FL19" s="178"/>
      <c r="FM19" s="178"/>
      <c r="FN19" s="178"/>
      <c r="FO19" s="178"/>
      <c r="FP19" s="178"/>
      <c r="FQ19" s="178"/>
      <c r="FR19" s="178"/>
      <c r="FS19" s="178"/>
      <c r="FT19" s="178"/>
      <c r="FU19" s="178"/>
      <c r="FV19" s="178"/>
      <c r="FW19" s="178"/>
      <c r="FX19" s="178"/>
      <c r="FY19" s="178"/>
      <c r="FZ19" s="178"/>
      <c r="GA19" s="178"/>
      <c r="GB19" s="178"/>
      <c r="GC19" s="178"/>
      <c r="GD19" s="178"/>
      <c r="GE19" s="178"/>
      <c r="GF19" s="178"/>
      <c r="GG19" s="178"/>
      <c r="GH19" s="178"/>
      <c r="GI19" s="178"/>
      <c r="GJ19" s="178"/>
      <c r="GK19" s="178"/>
      <c r="GL19" s="178"/>
      <c r="GM19" s="178"/>
      <c r="GN19" s="178"/>
      <c r="GO19" s="178"/>
      <c r="GP19" s="178"/>
      <c r="GQ19" s="178"/>
      <c r="GR19" s="178"/>
      <c r="GS19" s="178"/>
      <c r="GT19" s="178"/>
      <c r="GU19" s="178"/>
      <c r="GV19" s="178"/>
      <c r="GW19" s="178"/>
      <c r="GX19" s="178"/>
      <c r="GY19" s="178"/>
      <c r="GZ19" s="178"/>
      <c r="HA19" s="178"/>
      <c r="HB19" s="178"/>
      <c r="HC19" s="178"/>
      <c r="HD19" s="178"/>
      <c r="HE19" s="178"/>
      <c r="HF19" s="178"/>
      <c r="HG19" s="178"/>
      <c r="HH19" s="178"/>
      <c r="HI19" s="178"/>
      <c r="HJ19" s="178"/>
      <c r="HK19" s="178"/>
      <c r="HL19" s="178"/>
      <c r="HM19" s="178"/>
      <c r="HN19" s="178"/>
      <c r="HO19" s="178"/>
      <c r="HP19" s="178"/>
      <c r="HQ19" s="178"/>
      <c r="HR19" s="178"/>
      <c r="HS19" s="178"/>
      <c r="HT19" s="178"/>
      <c r="HU19" s="178"/>
      <c r="HV19" s="178"/>
      <c r="HW19" s="173"/>
      <c r="HX19" s="173"/>
      <c r="HY19" s="173"/>
      <c r="HZ19" s="173"/>
      <c r="IA19" s="173"/>
      <c r="IB19" s="173"/>
      <c r="IC19" s="173"/>
      <c r="ID19" s="173"/>
      <c r="IE19" s="173"/>
      <c r="IF19" s="173"/>
      <c r="IG19" s="173"/>
      <c r="IH19" s="173"/>
      <c r="II19" s="173"/>
      <c r="IJ19" s="173"/>
      <c r="IK19" s="173"/>
      <c r="IL19" s="173"/>
      <c r="IM19" s="173"/>
      <c r="IN19" s="173"/>
      <c r="IO19" s="173"/>
      <c r="IP19" s="173"/>
      <c r="IQ19" s="173"/>
      <c r="IR19" s="173"/>
      <c r="IS19" s="173"/>
      <c r="IT19" s="173"/>
      <c r="IU19" s="173"/>
      <c r="IV19" s="173"/>
    </row>
    <row r="20" spans="1:256" x14ac:dyDescent="0.4"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6"/>
      <c r="BD20" s="179"/>
      <c r="BE20" s="179"/>
      <c r="BF20" s="179"/>
      <c r="CS20" s="179"/>
      <c r="CT20" s="179"/>
      <c r="CU20" s="179"/>
    </row>
    <row r="21" spans="1:256" x14ac:dyDescent="0.4">
      <c r="BD21" s="179"/>
      <c r="BE21" s="179"/>
      <c r="BF21" s="179"/>
    </row>
    <row r="24" spans="1:256" x14ac:dyDescent="0.4">
      <c r="C24" s="180"/>
      <c r="D24" s="181"/>
    </row>
    <row r="25" spans="1:256" x14ac:dyDescent="0.4">
      <c r="C25" s="180"/>
      <c r="D25" s="182"/>
    </row>
  </sheetData>
  <protectedRanges>
    <protectedRange sqref="AU13:AU15" name="Range4_4_1_1_2_1_1_2_1_1_1_1_1_1_1_1_1_1_1_1_1_1_1_1_1_2_1_1_1_1_2"/>
    <protectedRange sqref="AA10:AB10 AG10:AG11 AG13:AG17 AB11 AB13:AB17" name="Range4_1_1_1_2_1_1_1_1_1_1_1_1_1_1_2_1_1_1_1_1_1_1_1_1_1_2_1_1_1_1_5"/>
    <protectedRange sqref="BZ10" name="Range5_1_1_1_2_1_1_1_1_1_1_1_1_1_1_1_1_1_1_1_1_1_1_1_1_1_1_1_1_1_3"/>
    <protectedRange sqref="V10 V13 V15" name="Range4_1_1_1_1_1_1_1_1_1_1_1_2_1_1_1_1_3"/>
    <protectedRange sqref="DK12" name="Range5_9_1_1_1_1_1_1_1_1_1_1_1_1_1_2"/>
    <protectedRange sqref="R10" name="Range4_1_1_1_2_1_1_1_1_1_1_1_1_1_1_2_1_1_1_1_1_1_1_1_1_1_2_1_1_1_1_1_2"/>
    <protectedRange sqref="BV12" name="Range5_9_1_1_1_1_1_1_1_1_1_1_1_1_2"/>
    <protectedRange sqref="AD13:AD15" name="Range4_4_1_1_2_1_1_2_1_1_1_1_1_1_1_1_1_1_1_1_1_1_1_1_1_2_1_1_1_1_1_1_1"/>
    <protectedRange sqref="R10" name="Range4_1_1_1_2_1_1_1_1_1_1_1_1_1_1_2_1_1_1_1_1_1_1_1_1_1_2_1_1_1_1_1_1_1"/>
    <protectedRange sqref="AX10" name="Range5_1_1_1_2_1_1_1_1_1_1_1_1_1_1_1_1_1_1_1_1_1_1_1_1_1_1_1_1_1_1_1_1"/>
    <protectedRange sqref="O10 O13:O15" name="Range4_1_1_1_1_1_1_1_1_1_1_1_2_1_1_1_1_1_1_1"/>
    <protectedRange sqref="CK12:CL12" name="Range6_1_1_1_1_1_1_1_1_1_1_1_1_1_1_1_1_1"/>
    <protectedRange sqref="R13:R14" name="Range4_1_1_1_2_1_1_2_1_1_1_1_1_1_1_1_1_1_1_1_1_1_1_1_1_2_1_1_1_1_2"/>
    <protectedRange sqref="AA13 AA15" name="Range4_3_1_1_2_1_1_2_1_1_1_1_1_1_1_1_1_1_1_1_1_1_1_1_1_2_1_1_1_1_2"/>
    <protectedRange sqref="AX13" name="Range5_1_1_1_2_1_1_2_1_1_1_1_1_1_1_1_1_1_1_1_1_1_1_1_1_2_1_1_1_1_2"/>
    <protectedRange sqref="R10" name="Range4_1_1_1_2_1_1_1_1_1_1_1_1_1_1_2_1_1_1_1_1_1_1_1_1_1_2_1_1_1_1_2_1"/>
    <protectedRange sqref="AA10" name="Range4_3_1_1_2_1_1_1_1_1_1_1_1_1_1_2_1_1_1_1_1_1_1_1_1_1_2_1_1_1_1_2_1"/>
    <protectedRange sqref="AX10" name="Range5_1_1_1_2_1_1_1_1_1_1_1_1_1_1_1_1_1_1_1_1_1_1_1_1_1_1_1_1_1_2_1"/>
    <protectedRange sqref="BV10:BW10" name="Range5_3_1_1_1_1_1_1_1_1_1_1_1_1_1_2_1"/>
    <protectedRange sqref="BV14:BW14 BP14" name="Range5_12_1_1_1_1_1_1_1_1_1_1_1_1_1_1_2_1"/>
    <protectedRange sqref="O10 O13:O15" name="Range4_1_1_1_1_1_1_1_1_1_1_1_2_1_1_1_1_2_1"/>
    <protectedRange sqref="O12" name="Range4_1_1_1_1_1_1_1_1_1_1_1_1_1_1_1_1_1_1"/>
    <protectedRange sqref="U10" name="Range4_1_1_1_2_1_1_1_1_1_1_1_1_1_1_1_1_1_2"/>
    <protectedRange sqref="AZ11" name="Range5_2_1_1_2_1_1_2_1_1_1_1_1_1_1_1_1_1_1_1_1_1_1_1_1_1_1"/>
    <protectedRange sqref="AA13" name="Range4_1_1_1_2_1_1_2_1_1_1_1_1_1_1_1_1_1_1_1_1_1_1_1_1_2_1_1_1_1_1_1"/>
    <protectedRange sqref="AK13:AK15" name="Range4_2_1_1_2_1_1_2_1_1_1_1_1_1_1_1_1_1_1_1_1_1_1_1_1_2_1_1_1_1_1"/>
    <protectedRange sqref="AP13:AP15" name="Range4_3_1_1_2_1_1_2_1_1_1_1_1_1_1_1_1_1_1_1_1_1_1_1_1_2_1_1_1_1_1_1"/>
    <protectedRange sqref="AU13:AU15" name="Range4_4_1_1_2_1_1_2_1_1_1_1_1_1_1_1_1_1_1_1_1_1_1_1_1_2_1_1_1_1_1_2"/>
    <protectedRange sqref="BZ13" name="Range5_1_1_1_2_1_1_2_1_1_1_1_1_1_1_1_1_1_1_1_1_1_1_1_1_2_1_1_1_1_1_1"/>
    <protectedRange sqref="BZ14:BZ15 CC13:CC15" name="Range5_2_1_1_2_1_1_2_1_1_1_1_1_1_1_1_1_1_1_1_1_1_1_1_1_2_1_1_1_1_1"/>
    <protectedRange sqref="W13:W17 W11" name="Range4_5_1_2_1_1_1_1_1_1_1_1_1_1_2_1_1_1_1_1_1_1_1_1_1_2_1_1_1_1_2"/>
    <protectedRange sqref="AA10:AB10 AG10:AG11 AG13:AG17 AB11 AB13:AB17" name="Range4_1_1_1_2_1_1_1_1_1_1_1_1_1_1_2_1_1_1_1_1_1_1_1_1_1_2_1_1_1_1_3_1"/>
    <protectedRange sqref="AK10:AL10 AL11 AL13:AL17" name="Range4_2_1_1_2_1_1_1_1_1_1_1_1_1_1_2_1_1_1_1_1_1_1_1_1_1_2_1_1_1_1_2"/>
    <protectedRange sqref="AP10:AQ10 AQ11 AQ13:AQ17" name="Range4_3_1_1_2_1_1_1_1_1_1_1_1_1_1_2_1_1_1_1_1_1_1_1_1_1_2_1_1_1_1_3"/>
    <protectedRange sqref="AU10:AV10 AV11 AV13:AV17" name="Range4_4_1_1_2_1_1_1_1_1_1_1_1_1_1_2_1_1_1_1_1_1_1_1_1_1_2_1_1_1_1_2"/>
    <protectedRange sqref="BZ10" name="Range5_1_1_1_2_1_1_1_1_1_1_1_1_1_1_1_1_1_1_1_1_1_1_1_1_1_1_1_1_1_1_2"/>
    <protectedRange sqref="CC10" name="Range5_2_1_1_2_1_1_1_1_1_1_1_1_1_1_1_1_1_1_1_1_1_1_1_1_1_1_1_1_1_1"/>
    <protectedRange sqref="DJ10:DK10" name="Range5_3_1_1_1_1_1_1_1_1_1_1_1_1_1_1"/>
    <protectedRange sqref="DJ11:DK11" name="Range5_7_1_1_1_1_1_1_1_1_1_1_1_1_1"/>
    <protectedRange sqref="DJ13:DK13" name="Range5_11_1_1_1_1_1_1_1_1_1_1_1_1_1_1"/>
    <protectedRange sqref="DJ14:DK14 DA14" name="Range5_12_1_1_1_1_1_1_1_1_1_1_1_1_1_1_1"/>
    <protectedRange sqref="DJ15:DK15" name="Range5_14_1_1_1_1_1_1_1_1_1_1_1_1_1_1"/>
    <protectedRange sqref="V10 V13 V15" name="Range4_1_1_1_1_1_1_1_1_1_1_1_2_1_1_1_1_1_2"/>
    <protectedRange sqref="EF10:EG10 EF13:EG15 EE16:EG16 EG11" name="Range6_1_1_1_1_1_1_1_1_1_2_1_1_1_1_1"/>
    <protectedRange sqref="AU12" name="Range4_4_1_1_2_1_1_2_1_1_1_1_1_1_1_1_1_1_1_1_1_1_1_1_1_1_1_1_1_1_1_2"/>
    <protectedRange sqref="CC12" name="Range5_2_1_1_2_1_1_2_1_1_1_1_1_1_1_1_1_1_1_1_1_1_1_1_1_1_1_1_1_1_1_1_1"/>
    <protectedRange sqref="AF10" name="Range4_1_1_1_2_1_1_1_1_1_1_1_1_1_1_1_1_1_1_1"/>
    <protectedRange sqref="W12" name="Range4_5_1_2_1_1_1_1_1_1_1_1_1_1_2_1_1_1_1_1_1_1_1_1_1_2_1_1_1_1_1_1"/>
    <protectedRange sqref="AB12 AG12 W10" name="Range4_1_1_1_2_1_1_1_1_1_1_1_1_1_1_2_1_1_1_1_1_1_1_1_1_1_2_1_1_1_1_4_1"/>
    <protectedRange sqref="AL12" name="Range4_2_1_1_2_1_1_1_1_1_1_1_1_1_1_2_1_1_1_1_1_1_1_1_1_1_2_1_1_1_1_1_1"/>
    <protectedRange sqref="AQ12" name="Range4_3_1_1_2_1_1_1_1_1_1_1_1_1_1_2_1_1_1_1_1_1_1_1_1_1_2_1_1_1_1_1_1"/>
    <protectedRange sqref="AV12" name="Range4_4_1_1_2_1_1_1_1_1_1_1_1_1_1_2_1_1_1_1_1_1_1_1_1_1_2_1_1_1_1_1_1"/>
    <protectedRange sqref="AU12" name="Range4_4_1_1_2_1_1_2_1_1_1_1_1_1_1_1_1_1_1_1_1_1_1_1_1_1_1_1_1_1_1_1_1"/>
    <protectedRange sqref="BZ12" name="Range5_1_1_1_2_1_1_2_1_1_1_1_1_1_1_1_1_1_1_1_1_1_1_1_1_1_1_1_1_1_1_1_1"/>
    <protectedRange sqref="CC12" name="Range5_2_1_1_2_1_1_2_1_1_1_1_1_1_1_1_1_1_1_1_1_1_1_1_1_1_1_1_1_1_1_2"/>
    <protectedRange sqref="DK12" name="Range5_9_1_1_1_1_1_1_1_1_1_1_1_1_1_1_1"/>
    <protectedRange sqref="EF12:EG12" name="Range6_1_1_1_1_1_1_1_1_1_1_1_1_1_1_1_2"/>
    <protectedRange sqref="DJ12" name="Range5_9_1_1_1_1_1_1_1_1_1_1_1_2"/>
    <protectedRange sqref="AA14" name="Range4_1_1_1_2_1_1_2_1_1_1_1_1_1_1_1_1_1_1_1_1_1_1_1_1_1_1_1"/>
    <protectedRange sqref="AA12" name="Range4_1_1_1_2_1_1_2_1_1_1_1_1_1_1_1_1_1_1_1_1_1_1_1_1_1"/>
    <protectedRange sqref="AK12" name="Range4_2_1_1_2_1_1_2_1_1_1_1_1_1_1_1_1_1_1_1_1_1_1_1_1_2"/>
    <protectedRange sqref="AP12" name="Range4_3_1_1_2_1_1_2_1_1_1_1_1_1_1_1_1_1_1_1_1_1_1_1_1_2"/>
    <protectedRange sqref="V12" name="Range4_1_1_1_1_1_1_1_1_1_1_1_1"/>
  </protectedRanges>
  <mergeCells count="136">
    <mergeCell ref="C19:AA20"/>
    <mergeCell ref="DO7:DO8"/>
    <mergeCell ref="DR7:DR8"/>
    <mergeCell ref="DU7:DU8"/>
    <mergeCell ref="DX7:DX8"/>
    <mergeCell ref="EA7:EA8"/>
    <mergeCell ref="ED7:ED8"/>
    <mergeCell ref="EG4:EG6"/>
    <mergeCell ref="EG7:EG8"/>
    <mergeCell ref="BJ7:BJ8"/>
    <mergeCell ref="BM7:BM8"/>
    <mergeCell ref="BP7:BP8"/>
    <mergeCell ref="BS7:BS8"/>
    <mergeCell ref="BX7:BX8"/>
    <mergeCell ref="CA7:CA8"/>
    <mergeCell ref="CD7:CD8"/>
    <mergeCell ref="CG7:CG8"/>
    <mergeCell ref="CJ7:CJ8"/>
    <mergeCell ref="AD7:AD8"/>
    <mergeCell ref="AI7:AI8"/>
    <mergeCell ref="AN7:AN8"/>
    <mergeCell ref="AS7:AS8"/>
    <mergeCell ref="AX7:AX8"/>
    <mergeCell ref="BA7:BA8"/>
    <mergeCell ref="EH7:EH8"/>
    <mergeCell ref="EH4:EJ6"/>
    <mergeCell ref="DU5:DW6"/>
    <mergeCell ref="CM7:CM8"/>
    <mergeCell ref="CP7:CP8"/>
    <mergeCell ref="CS7:CS8"/>
    <mergeCell ref="CV7:CV8"/>
    <mergeCell ref="CY7:CY8"/>
    <mergeCell ref="DB7:DB8"/>
    <mergeCell ref="DE7:DE8"/>
    <mergeCell ref="DH7:DH8"/>
    <mergeCell ref="DK4:DK6"/>
    <mergeCell ref="DK7:DK8"/>
    <mergeCell ref="DB5:DD6"/>
    <mergeCell ref="DE5:DG6"/>
    <mergeCell ref="DH5:DJ6"/>
    <mergeCell ref="DP7:DQ7"/>
    <mergeCell ref="DS7:DT7"/>
    <mergeCell ref="DV7:DW7"/>
    <mergeCell ref="DY7:DZ7"/>
    <mergeCell ref="EB7:EC7"/>
    <mergeCell ref="EE7:EF7"/>
    <mergeCell ref="EI7:EJ7"/>
    <mergeCell ref="DI7:DJ7"/>
    <mergeCell ref="A4:A8"/>
    <mergeCell ref="B4:B8"/>
    <mergeCell ref="C4:C8"/>
    <mergeCell ref="D4:D8"/>
    <mergeCell ref="E7:E8"/>
    <mergeCell ref="J7:J8"/>
    <mergeCell ref="O7:O8"/>
    <mergeCell ref="T7:T8"/>
    <mergeCell ref="Y7:Y8"/>
    <mergeCell ref="O6:S6"/>
    <mergeCell ref="T6:X6"/>
    <mergeCell ref="Y6:AC6"/>
    <mergeCell ref="F7:I7"/>
    <mergeCell ref="K7:N7"/>
    <mergeCell ref="P7:S7"/>
    <mergeCell ref="U7:X7"/>
    <mergeCell ref="Z7:AC7"/>
    <mergeCell ref="CE7:CF7"/>
    <mergeCell ref="BD7:BD8"/>
    <mergeCell ref="BG7:BG8"/>
    <mergeCell ref="CN7:CO7"/>
    <mergeCell ref="CQ7:CR7"/>
    <mergeCell ref="CT7:CU7"/>
    <mergeCell ref="DR6:DT6"/>
    <mergeCell ref="DX6:DZ6"/>
    <mergeCell ref="DL4:DN6"/>
    <mergeCell ref="DO4:EF4"/>
    <mergeCell ref="DO5:DT5"/>
    <mergeCell ref="DX5:EF5"/>
    <mergeCell ref="DM7:DN7"/>
    <mergeCell ref="DL7:DL8"/>
    <mergeCell ref="EA6:EC6"/>
    <mergeCell ref="ED6:EF6"/>
    <mergeCell ref="CW7:CX7"/>
    <mergeCell ref="CZ7:DA7"/>
    <mergeCell ref="CH7:CI7"/>
    <mergeCell ref="CK7:CL7"/>
    <mergeCell ref="BT7:BW7"/>
    <mergeCell ref="BY7:BZ7"/>
    <mergeCell ref="CB7:CC7"/>
    <mergeCell ref="AS6:AW6"/>
    <mergeCell ref="AX6:AZ6"/>
    <mergeCell ref="BA6:BC6"/>
    <mergeCell ref="AE7:AH7"/>
    <mergeCell ref="AJ7:AM7"/>
    <mergeCell ref="AO7:AR7"/>
    <mergeCell ref="AT7:AW7"/>
    <mergeCell ref="CY6:DA6"/>
    <mergeCell ref="DO6:DQ6"/>
    <mergeCell ref="DC7:DD7"/>
    <mergeCell ref="DF7:DG7"/>
    <mergeCell ref="CA6:CC6"/>
    <mergeCell ref="CD6:CF6"/>
    <mergeCell ref="CG6:CI6"/>
    <mergeCell ref="BP5:BR6"/>
    <mergeCell ref="CJ6:CL6"/>
    <mergeCell ref="CM6:CO6"/>
    <mergeCell ref="AY7:AZ7"/>
    <mergeCell ref="BB7:BC7"/>
    <mergeCell ref="BE7:BF7"/>
    <mergeCell ref="BH7:BI7"/>
    <mergeCell ref="BK7:BL7"/>
    <mergeCell ref="BN7:BO7"/>
    <mergeCell ref="BQ7:BR7"/>
    <mergeCell ref="C1:N1"/>
    <mergeCell ref="C2:N2"/>
    <mergeCell ref="T2:V2"/>
    <mergeCell ref="L3:O3"/>
    <mergeCell ref="O4:DJ4"/>
    <mergeCell ref="O5:AZ5"/>
    <mergeCell ref="BA5:BO5"/>
    <mergeCell ref="BS5:CI5"/>
    <mergeCell ref="CJ5:CR5"/>
    <mergeCell ref="CS5:DA5"/>
    <mergeCell ref="E4:I6"/>
    <mergeCell ref="J4:N6"/>
    <mergeCell ref="BD6:BF6"/>
    <mergeCell ref="BG6:BI6"/>
    <mergeCell ref="BJ6:BL6"/>
    <mergeCell ref="BM6:BO6"/>
    <mergeCell ref="BS6:BW6"/>
    <mergeCell ref="BX6:BZ6"/>
    <mergeCell ref="CP6:CR6"/>
    <mergeCell ref="CS6:CU6"/>
    <mergeCell ref="CV6:CX6"/>
    <mergeCell ref="AD6:AH6"/>
    <mergeCell ref="AI6:AM6"/>
    <mergeCell ref="AN6:AR6"/>
  </mergeCells>
  <pageMargins left="0.7" right="0.7" top="0.75" bottom="0.75" header="0.3" footer="0.3"/>
  <pageSetup paperSize="9" orientation="portrait" horizontalDpi="180" verticalDpi="18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4_1_1_1_2_1_1_1_1_1_1_1_1_1_1_2_1_1_1_1_1_1_1_1_1_1_2_1_1_1_1_2" rangeCreator="" othersAccessPermission="edit"/>
    <arrUserId title="Range4_1_1_1_2_1_1_1_1_1_1_1_1_1_1_2_1_1_1_1_1_1_1_1_1_1_2_1_1_1_1_3" rangeCreator="" othersAccessPermission="edit"/>
    <arrUserId title="Range5_8_1_1_1_1_1_1_1_1_1_1_1_1_1_1_1_1" rangeCreator="" othersAccessPermission="edit"/>
    <arrUserId title="Range4_3_1_1_2_1_1_2_1_1_1_1_1_1_1_1_1_1_1_1_1_1_1_1_1_1_1_1_1_1_1_1_1_1" rangeCreator="" othersAccessPermission="edit"/>
    <arrUserId title="Range5_3_1_1_1_1_1_1_1_1_1_1_1_1_1_2" rangeCreator="" othersAccessPermission="edit"/>
    <arrUserId title="Range4_1_1_1_2_1_1_1_1_1_1_1_1_1_1_1_1_1" rangeCreator="" othersAccessPermission="edit"/>
    <arrUserId title="Range4_1_1_1_2_1_1_1_1_1_1_1_1_1_1_2_1_1_1_1_1_1_1_1_1_1_2_1_1_1_1_1_2" rangeCreator="" othersAccessPermission="edit"/>
    <arrUserId title="Range6_1_1_1_1_1_1_1_1_1_1_1_1_1_1_1_1" rangeCreator="" othersAccessPermission="edit"/>
    <arrUserId title="Range5_8_1_1_1_1_1_1_1_1_1_1_1_1_1_1_2_2" rangeCreator="" othersAccessPermission="edit"/>
    <arrUserId title="Range4_2_1_1_2_1_1_2_1_1_1_1_1_1_1_1_1_1_1_1_1_1_1_1_1_2_1_1_1_1" rangeCreator="" othersAccessPermission="edit"/>
    <arrUserId title="Range4_3_1_1_2_1_1_1_1_1_1_1_1_1_1_2_1_1_1_1_1_1_1_1_1_1_2_1_1_1_1" rangeCreator="" othersAccessPermission="edit"/>
    <arrUserId title="Range5_12_1_1_1_1_1_1_1_1_1_1_1_1_1_1" rangeCreator="" othersAccessPermission="edit"/>
    <arrUserId title="Range4_5_1_2_1_1_1_1_1_1_1_1_1_1_2_1_1_1_1_1_1_1_1_1_1_2_1_1_1_1_1" rangeCreator="" othersAccessPermission="edit"/>
    <arrUserId title="Range4_4_1_1_2_1_1_2_1_1_1_1_1_1_1_1_1_1_1_1_1_1_1_1_1_1_1_1_1_1_1_1" rangeCreator="" othersAccessPermission="edit"/>
    <arrUserId title="Range4_4_1_1_2_1_1_2_1_1_1_1_1_1_1_1_1_1_1_1_1_1_1_1_1_2_1_1_1_1" rangeCreator="" othersAccessPermission="edit"/>
    <arrUserId title="Range5_9_1_1_1_1_1_1_1_1_1_1_1_1_1" rangeCreator="" othersAccessPermission="edit"/>
    <arrUserId title="Range4_1_1_1_2_1_1_1_1_1_1_1_1_1_1_2_1_1_1_1_1_1_1_1_1_1_2_1_1_1_1_1_1" rangeCreator="" othersAccessPermission="edit"/>
    <arrUserId title="Range4_1_1_1_2_1_1_2_1_1_1_1_1_1_1_1_1_1_1_1_1_1_1_1_1_2_1_1_1_1_1" rangeCreator="" othersAccessPermission="edit"/>
    <arrUserId title="Range4_3_1_1_2_1_1_1_1_1_1_1_1_1_1_2_1_1_1_1_1_1_1_1_1_1_2_1_1_1_1_2_1" rangeCreator="" othersAccessPermission="edit"/>
    <arrUserId title="Range4_1_1_1_1_1_1_1_1_1_1_1_2_1_1_1_1_2" rangeCreator="" othersAccessPermission="edit"/>
    <arrUserId title="Range5_2_1_1_2_1_1_2_1_1_1_1_1_1_1_1_1_1_1_1_1_1_1_1_1_1" rangeCreator="" othersAccessPermission="edit"/>
    <arrUserId title="Range4_4_1_1_2_1_1_2_1_1_1_1_1_1_1_1_1_1_1_1_1_1_1_1_1_2_1_1_1_1_1_3" rangeCreator="" othersAccessPermission="edit"/>
    <arrUserId title="Range4_1_1_1_2_1_1_1_1_1_1_1_1_1_1_2_1_1_1_1_1_1_1_1_1_1_2_1_1_1_1_3_2" rangeCreator="" othersAccessPermission="edit"/>
    <arrUserId title="Range5_1_1_1_2_1_1_1_1_1_1_1_1_1_1_1_1_1_1_1_1_1_1_1_1_1_1_1_1_1_1_3" rangeCreator="" othersAccessPermission="edit"/>
    <arrUserId title="Range5_11_1_1_1_1_1_1_1_1_1_1_1_1_1" rangeCreator="" othersAccessPermission="edit"/>
    <arrUserId title="Range6_1_1_1_1_1_1_1_1_1_2_1_1_1_1" rangeCreator="" othersAccessPermission="edit"/>
    <arrUserId title="Range4_1_1_1_2_1_1_1_1_1_1_1_1_1_1_1_1_1_1_1" rangeCreator="" othersAccessPermission="edit"/>
    <arrUserId title="Range4_3_1_1_2_1_1_1_1_1_1_1_1_1_1_2_1_1_1_1_1_1_1_1_1_1_2_1_1_1_1_1_1" rangeCreator="" othersAccessPermission="edit"/>
    <arrUserId title="Range4_3_1_1_2_1_1_2_1_1_1_1_1_1_1_1_1_1_1_1_1_1_1_1_1_1_1_1_1_1_1" rangeCreator="" othersAccessPermission="edit"/>
    <arrUserId title="Range5_9_1_1_1_1_1_1_1_1_1_1_1_1_1_1" rangeCreator="" othersAccessPermission="edit"/>
    <arrUserId title="Range4_4_1_1_2_1_1_2_1_1_1_1_1_1_1_1_1_1_1_1_1_1_1_1_1_2_1_1_1_1_1" rangeCreator="" othersAccessPermission="edit"/>
    <arrUserId title="Range5_1_1_1_2_1_1_1_1_1_1_1_1_1_1_1_1_1_1_1_1_1_1_1_1_1_1_1_1_1_2" rangeCreator="" othersAccessPermission="edit"/>
    <arrUserId title="Range5_9_1_1_1_1_1_1_1_1_1_1_1_1_1_2" rangeCreator="" othersAccessPermission="edit"/>
    <arrUserId title="Range5_9_1_1_1_1_1_1_1_1_1_1_1_1" rangeCreator="" othersAccessPermission="edit"/>
    <arrUserId title="Range4_1_1_1_2_1_1_1_1_1_1_1_1_1_1_2_1_1_1_1_1_1_1_1_1_1_2_1_1_1_1_1_1_3" rangeCreator="" othersAccessPermission="edit"/>
    <arrUserId title="Range4_1_1_1_1_1_1_1_1_1_1_1_2_1_1_1_1_1_1_1" rangeCreator="" othersAccessPermission="edit"/>
    <arrUserId title="Range4_1_1_1_2_1_1_2_1_1_1_1_1_1_1_1_1_1_1_1_1_1_1_1_1_2_1_1_1_1" rangeCreator="" othersAccessPermission="edit"/>
    <arrUserId title="Range5_1_1_1_2_1_1_2_1_1_1_1_1_1_1_1_1_1_1_1_1_1_1_1_1_2_1_1_1_1_2" rangeCreator="" othersAccessPermission="edit"/>
    <arrUserId title="Range4_3_1_1_2_1_1_1_1_1_1_1_1_1_1_2_1_1_1_1_1_1_1_1_1_1_2_1_1_1_1_2" rangeCreator="" othersAccessPermission="edit"/>
    <arrUserId title="Range5_3_1_1_1_1_1_1_1_1_1_1_1_1_1_2_2" rangeCreator="" othersAccessPermission="edit"/>
    <arrUserId title="Range4_1_1_1_1_1_1_1_1_1_1_1_2_1_1_1_1_2_1" rangeCreator="" othersAccessPermission="edit"/>
    <arrUserId title="Range4_1_1_1_1_1_1_1_1_1_1_1_1_1_1_1_1_1_2" rangeCreator="" othersAccessPermission="edit"/>
    <arrUserId title="Range5_2_1_1_2_1_1_2_1_1_1_1_1_1_1_1_1_1_1_1_1_1_1_1_1_1_1" rangeCreator="" othersAccessPermission="edit"/>
    <arrUserId title="Range4_2_1_1_2_1_1_2_1_1_1_1_1_1_1_1_1_1_1_1_1_1_1_1_1_2_1_1_1_1_2" rangeCreator="" othersAccessPermission="edit"/>
    <arrUserId title="Range4_4_1_1_2_1_1_2_1_1_1_1_1_1_1_1_1_1_1_1_1_1_1_1_1_2_1_1_1_1_1_2" rangeCreator="" othersAccessPermission="edit"/>
    <arrUserId title="Range5_2_1_1_2_1_1_2_1_1_1_1_1_1_1_1_1_1_1_1_1_1_1_1_1_2_1_1_1_1_2" rangeCreator="" othersAccessPermission="edit"/>
    <arrUserId title="Range4_1_1_1_2_1_1_1_1_1_1_1_1_1_1_2_1_1_1_1_1_1_1_1_1_1_2_1_1_1_1_3_1" rangeCreator="" othersAccessPermission="edit"/>
    <arrUserId title="Range4_3_1_1_2_1_1_1_1_1_1_1_1_1_1_2_1_1_1_1_1_1_1_1_1_1_2_1_1_1_1_3" rangeCreator="" othersAccessPermission="edit"/>
    <arrUserId title="Range5_1_1_1_2_1_1_1_1_1_1_1_1_1_1_1_1_1_1_1_1_1_1_1_1_1_1_1_1_1_1_2" rangeCreator="" othersAccessPermission="edit"/>
    <arrUserId title="Range5_3_1_1_1_1_1_1_1_1_1_1_1_1_1_3" rangeCreator="" othersAccessPermission="edit"/>
    <arrUserId title="Range5_11_1_1_1_1_1_1_1_1_1_1_1_1_1_1" rangeCreator="" othersAccessPermission="edit"/>
    <arrUserId title="Range5_14_1_1_1_1_1_1_1_1_1_1_1_1_1_1" rangeCreator="" othersAccessPermission="edit"/>
    <arrUserId title="Range6_1_1_1_1_1_1_1_1_1_2_1_1_1_1_1" rangeCreator="" othersAccessPermission="edit"/>
    <arrUserId title="Range4_4_1_1_2_1_1_2_1_1_1_1_1_1_1_1_1_1_1_1_1_1_1_1_1_1_1_1_1_1_1_2" rangeCreator="" othersAccessPermission="edit"/>
    <arrUserId title="Range4_1_1_1_2_1_1_1_1_1_1_1_1_1_1_1_1_1_1_2" rangeCreator="" othersAccessPermission="edit"/>
    <arrUserId title="Range4_1_1_1_2_1_1_1_1_1_1_1_1_1_1_2_1_1_1_1_1_1_1_1_1_1_2_1_1_1_1_4_1" rangeCreator="" othersAccessPermission="edit"/>
    <arrUserId title="Range4_3_1_1_2_1_1_1_1_1_1_1_1_1_1_2_1_1_1_1_1_1_1_1_1_1_2_1_1_1_1_1_2" rangeCreator="" othersAccessPermission="edit"/>
    <arrUserId title="Range4_1_1_1_2_1_1_2_1_1_1_1_1_1_1_1_1_1_1_1_1_1_1_1_1_1_1_1_1_1_1_1" rangeCreator="" othersAccessPermission="edit"/>
    <arrUserId title="Range4_4_1_1_2_1_1_2_1_1_1_1_1_1_1_1_1_1_1_1_1_1_1_1_1_1_1_1_1_1_1_1_1" rangeCreator="" othersAccessPermission="edit"/>
    <arrUserId title="Range5_2_1_1_2_1_1_2_1_1_1_1_1_1_1_1_1_1_1_1_1_1_1_1_1_1_1_1_1_1_1" rangeCreator="" othersAccessPermission="edit"/>
    <arrUserId title="Range6_1_1_1_1_1_1_1_1_1_1_1_1_1_1_1_2" rangeCreator="" othersAccessPermission="edit"/>
    <arrUserId title="Range4_1_1_1_1_1_1_1_1_1_1_1" rangeCreator="" othersAccessPermission="edit"/>
    <arrUserId title="Range4_4_1_1_2_1_1_2_1_1_1_1_1_1_1_1_1_1_1_1_1_1_1_1_1_2_1_1_1_1_2" rangeCreator="" othersAccessPermission="edit"/>
    <arrUserId title="Range4_1_1_1_2_1_1_1_1_1_1_1_1_1_1_2_1_1_1_1_1_1_1_1_1_1_2_1_1_1_1" rangeCreator="" othersAccessPermission="edit"/>
    <arrUserId title="Range5_1_1_1_2_1_1_1_1_1_1_1_1_1_1_1_1_1_1_1_1_1_1_1_1_1_1_1_1_1" rangeCreator="" othersAccessPermission="edit"/>
    <arrUserId title="Range4_1_1_1_1_1_1_1_1_1_1_1_2_1_1_1_1" rangeCreator="" othersAccessPermission="edit"/>
    <arrUserId title="Range5_9_1_1_1_1_1_1_1_1_1_1_1_1_1_3" rangeCreator="" othersAccessPermission="edit"/>
    <arrUserId title="Range4_1_1_1_2_1_1_1_1_1_1_1_1_1_1_2_1_1_1_1_1_1_1_1_1_1_2_1_1_1_1_1" rangeCreator="" othersAccessPermission="edit"/>
    <arrUserId title="Range5_9_1_1_1_1_1_1_1_1_1_1_1_1_2" rangeCreator="" othersAccessPermission="edit"/>
    <arrUserId title="Range4_4_1_1_2_1_1_2_1_1_1_1_1_1_1_1_1_1_1_1_1_1_1_1_1_2_1_1_1_1_1_1" rangeCreator="" othersAccessPermission="edit"/>
    <arrUserId title="Range4_1_1_1_2_1_1_1_1_1_1_1_1_1_1_2_1_1_1_1_1_1_1_1_1_1_2_1_1_1_1_1_1_1" rangeCreator="" othersAccessPermission="edit"/>
    <arrUserId title="Range5_1_1_1_2_1_1_1_1_1_1_1_1_1_1_1_1_1_1_1_1_1_1_1_1_1_1_1_1_1_1_1" rangeCreator="" othersAccessPermission="edit"/>
    <arrUserId title="Range4_1_1_1_1_1_1_1_1_1_1_1_2_1_1_1_1_1_1" rangeCreator="" othersAccessPermission="edit"/>
    <arrUserId title="Range6_1_1_1_1_1_1_1_1_1_1_1_1_1_1_1_1_1" rangeCreator="" othersAccessPermission="edit"/>
    <arrUserId title="Range4_1_1_1_2_1_1_2_1_1_1_1_1_1_1_1_1_1_1_1_1_1_1_1_1_2_1_1_1_1_2" rangeCreator="" othersAccessPermission="edit"/>
    <arrUserId title="Range4_3_1_1_2_1_1_2_1_1_1_1_1_1_1_1_1_1_1_1_1_1_1_1_1_2_1_1_1_1" rangeCreator="" othersAccessPermission="edit"/>
    <arrUserId title="Range5_1_1_1_2_1_1_2_1_1_1_1_1_1_1_1_1_1_1_1_1_1_1_1_1_2_1_1_1_1" rangeCreator="" othersAccessPermission="edit"/>
    <arrUserId title="Range4_1_1_1_2_1_1_1_1_1_1_1_1_1_1_2_1_1_1_1_1_1_1_1_1_1_2_1_1_1_1_2_1" rangeCreator="" othersAccessPermission="edit"/>
    <arrUserId title="Range4_3_1_1_2_1_1_1_1_1_1_1_1_1_1_2_1_1_1_1_1_1_1_1_1_1_2_1_1_1_1_2_2" rangeCreator="" othersAccessPermission="edit"/>
    <arrUserId title="Range5_1_1_1_2_1_1_1_1_1_1_1_1_1_1_1_1_1_1_1_1_1_1_1_1_1_1_1_1_1_2_1" rangeCreator="" othersAccessPermission="edit"/>
    <arrUserId title="Range5_3_1_1_1_1_1_1_1_1_1_1_1_1_1_2_1" rangeCreator="" othersAccessPermission="edit"/>
    <arrUserId title="Range5_12_1_1_1_1_1_1_1_1_1_1_1_1_1_1_2" rangeCreator="" othersAccessPermission="edit"/>
    <arrUserId title="Range4_1_1_1_1_1_1_1_1_1_1_1_2_1_1_1_1_2_2" rangeCreator="" othersAccessPermission="edit"/>
    <arrUserId title="Range4_3_1_1_2_1_1_2_1_1_1_1_1_1_1_1_1_1_1_1_1_1_1_1_1_1_1_1_1_1_1_2" rangeCreator="" othersAccessPermission="edit"/>
    <arrUserId title="Range4_1_1_1_1_1_1_1_1_1_1_1_1_1_1_1_1_1" rangeCreator="" othersAccessPermission="edit"/>
    <arrUserId title="Range4_1_1_1_2_1_1_1_1_1_1_1_1_1_1_1_1_1_1" rangeCreator="" othersAccessPermission="edit"/>
    <arrUserId title="Range5_2_1_1_2_1_1_2_1_1_1_1_1_1_1_1_1_1_1_1_1_1_1_1_1_1_2" rangeCreator="" othersAccessPermission="edit"/>
    <arrUserId title="Range4_1_1_1_2_1_1_2_1_1_1_1_1_1_1_1_1_1_1_1_1_1_1_1_1_2_1_1_1_1_1_1" rangeCreator="" othersAccessPermission="edit"/>
    <arrUserId title="Range4_2_1_1_2_1_1_2_1_1_1_1_1_1_1_1_1_1_1_1_1_1_1_1_1_2_1_1_1_1_1" rangeCreator="" othersAccessPermission="edit"/>
    <arrUserId title="Range4_3_1_1_2_1_1_2_1_1_1_1_1_1_1_1_1_1_1_1_1_1_1_1_1_2_1_1_1_1_1" rangeCreator="" othersAccessPermission="edit"/>
    <arrUserId title="Range4_4_1_1_2_1_1_2_1_1_1_1_1_1_1_1_1_1_1_1_1_1_1_1_1_2_1_1_1_1_1_4" rangeCreator="" othersAccessPermission="edit"/>
    <arrUserId title="Range5_1_1_1_2_1_1_2_1_1_1_1_1_1_1_1_1_1_1_1_1_1_1_1_1_2_1_1_1_1_1" rangeCreator="" othersAccessPermission="edit"/>
    <arrUserId title="Range5_2_1_1_2_1_1_2_1_1_1_1_1_1_1_1_1_1_1_1_1_1_1_1_1_2_1_1_1_1" rangeCreator="" othersAccessPermission="edit"/>
    <arrUserId title="Range4_5_1_2_1_1_1_1_1_1_1_1_1_1_2_1_1_1_1_1_1_1_1_1_1_2_1_1_1_1" rangeCreator="" othersAccessPermission="edit"/>
    <arrUserId title="Range4_1_1_1_2_1_1_1_1_1_1_1_1_1_1_2_1_1_1_1_1_1_1_1_1_1_2_1_1_1_1_3_3" rangeCreator="" othersAccessPermission="edit"/>
    <arrUserId title="Range4_2_1_1_2_1_1_1_1_1_1_1_1_1_1_2_1_1_1_1_1_1_1_1_1_1_2_1_1_1_1" rangeCreator="" othersAccessPermission="edit"/>
    <arrUserId title="Range4_3_1_1_2_1_1_1_1_1_1_1_1_1_1_2_1_1_1_1_1_1_1_1_1_1_2_1_1_1_1_1" rangeCreator="" othersAccessPermission="edit"/>
    <arrUserId title="Range4_4_1_1_2_1_1_1_1_1_1_1_1_1_1_2_1_1_1_1_1_1_1_1_1_1_2_1_1_1_1" rangeCreator="" othersAccessPermission="edit"/>
    <arrUserId title="Range5_1_1_1_2_1_1_1_1_1_1_1_1_1_1_1_1_1_1_1_1_1_1_1_1_1_1_1_1_1_1" rangeCreator="" othersAccessPermission="edit"/>
    <arrUserId title="Range5_2_1_1_2_1_1_1_1_1_1_1_1_1_1_1_1_1_1_1_1_1_1_1_1_1_1_1_1_1" rangeCreator="" othersAccessPermission="edit"/>
    <arrUserId title="Range5_3_1_1_1_1_1_1_1_1_1_1_1_1_1" rangeCreator="" othersAccessPermission="edit"/>
    <arrUserId title="Range5_7_1_1_1_1_1_1_1_1_1_1_1_1" rangeCreator="" othersAccessPermission="edit"/>
    <arrUserId title="Range5_11_1_1_1_1_1_1_1_1_1_1_1_1_1_2" rangeCreator="" othersAccessPermission="edit"/>
    <arrUserId title="Range5_12_1_1_1_1_1_1_1_1_1_1_1_1_1_1_1" rangeCreator="" othersAccessPermission="edit"/>
    <arrUserId title="Range5_14_1_1_1_1_1_1_1_1_1_1_1_1_1" rangeCreator="" othersAccessPermission="edit"/>
    <arrUserId title="Range4_1_1_1_1_1_1_1_1_1_1_1_2_1_1_1_1_1" rangeCreator="" othersAccessPermission="edit"/>
    <arrUserId title="Range6_1_1_1_1_1_1_1_1_1_2_1_1_1_1_2" rangeCreator="" othersAccessPermission="edit"/>
    <arrUserId title="Range4_2_1_1_2_1_1_2_1_1_1_1_1_1_1_1_1_1_1_1_1_1_1_1_1_1_1_1_1_1_1" rangeCreator="" othersAccessPermission="edit"/>
    <arrUserId title="Range4_4_1_1_2_1_1_2_1_1_1_1_1_1_1_1_1_1_1_1_1_1_1_1_1_1_1_1_1_1_1" rangeCreator="" othersAccessPermission="edit"/>
    <arrUserId title="Range5_2_1_1_2_1_1_2_1_1_1_1_1_1_1_1_1_1_1_1_1_1_1_1_1_1_1_1_1_1_1_1" rangeCreator="" othersAccessPermission="edit"/>
    <arrUserId title="Range4_1_1_1_2_1_1_1_1_1_1_1_1_1_1_1_1_1_1_3" rangeCreator="" othersAccessPermission="edit"/>
    <arrUserId title="Range4_5_1_2_1_1_1_1_1_1_1_1_1_1_2_1_1_1_1_1_1_1_1_1_1_2_1_1_1_1_1_1" rangeCreator="" othersAccessPermission="edit"/>
    <arrUserId title="Range4_1_1_1_2_1_1_1_1_1_1_1_1_1_1_2_1_1_1_1_1_1_1_1_1_1_2_1_1_1_1_4" rangeCreator="" othersAccessPermission="edit"/>
    <arrUserId title="Range4_2_1_1_2_1_1_1_1_1_1_1_1_1_1_2_1_1_1_1_1_1_1_1_1_1_2_1_1_1_1_1" rangeCreator="" othersAccessPermission="edit"/>
    <arrUserId title="Range4_3_1_1_2_1_1_1_1_1_1_1_1_1_1_2_1_1_1_1_1_1_1_1_1_1_2_1_1_1_1_1_3" rangeCreator="" othersAccessPermission="edit"/>
    <arrUserId title="Range4_4_1_1_2_1_1_1_1_1_1_1_1_1_1_2_1_1_1_1_1_1_1_1_1_1_2_1_1_1_1_1" rangeCreator="" othersAccessPermission="edit"/>
    <arrUserId title="Range4_1_1_1_2_1_1_2_1_1_1_1_1_1_1_1_1_1_1_1_1_1_1_1_1_1_1_1_1_1_1" rangeCreator="" othersAccessPermission="edit"/>
    <arrUserId title="Range4_2_1_1_2_1_1_2_1_1_1_1_1_1_1_1_1_1_1_1_1_1_1_1_1_1_1_1_1_1_1_1" rangeCreator="" othersAccessPermission="edit"/>
    <arrUserId title="Range4_4_1_1_2_1_1_2_1_1_1_1_1_1_1_1_1_1_1_1_1_1_1_1_1_1_1_1_1_1_1_1_2" rangeCreator="" othersAccessPermission="edit"/>
    <arrUserId title="Range5_1_1_1_2_1_1_2_1_1_1_1_1_1_1_1_1_1_1_1_1_1_1_1_1_1_1_1_1_1_1_1" rangeCreator="" othersAccessPermission="edit"/>
    <arrUserId title="Range5_2_1_1_2_1_1_2_1_1_1_1_1_1_1_1_1_1_1_1_1_1_1_1_1_1_1_1_1_1_1_2" rangeCreator="" othersAccessPermission="edit"/>
    <arrUserId title="Range5_9_1_1_1_1_1_1_1_1_1_1_1_1_1_1_1" rangeCreator="" othersAccessPermission="edit"/>
    <arrUserId title="Range6_1_1_1_1_1_1_1_1_1_1_1_1_1_1_1" rangeCreator="" othersAccessPermission="edit"/>
    <arrUserId title="Range5_9_1_1_1_1_1_1_1_1_1_1_1" rangeCreator="" othersAccessPermission="edit"/>
    <arrUserId title="Range4_1_1_1_1_1_1_1_1_1_1_1_1" rangeCreator="" othersAccessPermission="edit"/>
    <arrUserId title="Range4_3_1_1_2_1_1_2_1_1_1_1_1_1_1_1_1_1_1_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2006-09-28T05:33:00Z</dcterms:created>
  <dcterms:modified xsi:type="dcterms:W3CDTF">2026-08-03T12:15:38Z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E4D0A10730C24041AD65F3B3C0E1E3C6_12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