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սեփական" sheetId="1" r:id="rId1"/>
    <sheet name="վարձակ" sheetId="2" r:id="rId2"/>
  </sheets>
  <definedNames/>
  <calcPr fullCalcOnLoad="1"/>
</workbook>
</file>

<file path=xl/sharedStrings.xml><?xml version="1.0" encoding="utf-8"?>
<sst xmlns="http://schemas.openxmlformats.org/spreadsheetml/2006/main" count="293" uniqueCount="208">
  <si>
    <t>հազ. դրամ</t>
  </si>
  <si>
    <t>N</t>
  </si>
  <si>
    <t xml:space="preserve">Համայնքի անվանումը </t>
  </si>
  <si>
    <t>Հողի հարկի
ապառքը</t>
  </si>
  <si>
    <t>Տույժերը 
և տուգանքները</t>
  </si>
  <si>
    <t>ընդամենը
 հողի հարկի ապառքը և տույժերն ու տուգանքները</t>
  </si>
  <si>
    <t xml:space="preserve">Գույքահարկ համայնքների վարչական տարածքնե-րում գտնվող շենքերի և շինությունների համար         </t>
  </si>
  <si>
    <t>Գույքահարկ փոխադրա-միջոցների համար</t>
  </si>
  <si>
    <t>ընդամենը
գույքահար-կի տույժերը և
տուգանքները</t>
  </si>
  <si>
    <t>ընդամենը գույքահար-կի 
ապառքը և
տույժերն ու տուգանքները</t>
  </si>
  <si>
    <t xml:space="preserve">ընդամենը </t>
  </si>
  <si>
    <t>Ծանոթություն
(ինչ գործողություններ է 
իրականացվել)</t>
  </si>
  <si>
    <t>իրավաբանա-
կան անձ.</t>
  </si>
  <si>
    <t>ֆիզիկական անձ.</t>
  </si>
  <si>
    <t>իրավաբանական անձ.</t>
  </si>
  <si>
    <t>ֆիզիկական անձ</t>
  </si>
  <si>
    <t>Արմավիր Ք.</t>
  </si>
  <si>
    <t>Գրիգորյան Նազիկ</t>
  </si>
  <si>
    <t>Սարգսյան Ստեփան</t>
  </si>
  <si>
    <t>Ստեփանյան Հերմինե</t>
  </si>
  <si>
    <t>Հովհաննիսյան Զարուհի</t>
  </si>
  <si>
    <t>Խաչատրյան Արտակ</t>
  </si>
  <si>
    <t>Գևորգյան Սամվել</t>
  </si>
  <si>
    <t>Ներսիսյան Նորիկ</t>
  </si>
  <si>
    <t>Ընդամենը</t>
  </si>
  <si>
    <t>Արաքս (Արմ)</t>
  </si>
  <si>
    <t>Անթաբելյան Վարթիվար</t>
  </si>
  <si>
    <t>Բնակվում է անհայտ հասցեում</t>
  </si>
  <si>
    <t>Նալբանդյան</t>
  </si>
  <si>
    <t>Խաղողապտղագինեգոր-ծական գիտական կենտրոն ՊՈԱԿ</t>
  </si>
  <si>
    <t>Հայց է ներկայացվել դատարան, որի համար կկայացվի համապատասխան վճիռ</t>
  </si>
  <si>
    <t>Քերոբյան Սիլվա Օհանեսի</t>
  </si>
  <si>
    <t>Բացակայում է հանրապետությունից, վերադառնալուն պես կձեռնարկվեն համապատասխան միջոցառումներ</t>
  </si>
  <si>
    <t>Նոր Արմավիր</t>
  </si>
  <si>
    <t>Սարկիսյան Կարեն</t>
  </si>
  <si>
    <t>Ապառքն ավելացել է 2015թ-ի ընթացիկ պարտավորության չվճարման հետևանքով: Գտնվելու հասցեն անհայտ է, տարվում են աշխատանքներ գտնվելու վայրի վերաբերյալ</t>
  </si>
  <si>
    <t>Հացիկ</t>
  </si>
  <si>
    <t>Միրզոյան Արմենակ</t>
  </si>
  <si>
    <t>Միրզոյան Ալբերտ</t>
  </si>
  <si>
    <t xml:space="preserve">Ընդամենը </t>
  </si>
  <si>
    <t>Գետաշեն</t>
  </si>
  <si>
    <t>Հովհաննիսյան Աշոտ</t>
  </si>
  <si>
    <t>Փարաքար</t>
  </si>
  <si>
    <t>Գրիգորյան Վրեժ Սահակի</t>
  </si>
  <si>
    <t>Գործը գտնվում է դատարանում</t>
  </si>
  <si>
    <t>Այվազյան Նորիկ Անուշավանի</t>
  </si>
  <si>
    <t>Գալստյան Ռուբիկ Վազգենի</t>
  </si>
  <si>
    <t xml:space="preserve">Տարոնիկ </t>
  </si>
  <si>
    <t>Մուրադյան Մուշեղ Մուրադի</t>
  </si>
  <si>
    <t>Պարբերաբար ծանուցվել է վճարում կատարելու մասին</t>
  </si>
  <si>
    <t>Ամբերդ</t>
  </si>
  <si>
    <t>Հարությունյան Լյուդմիլա</t>
  </si>
  <si>
    <t>Գործը հանձնել են իրավաբանին, որպեսզի ներկայացնի դատարան</t>
  </si>
  <si>
    <t>ԱՅԳԵՇԱՏ(Էջմ.)</t>
  </si>
  <si>
    <t>Սահակյան Պետրոս</t>
  </si>
  <si>
    <t>Պարտավորվել է մասնակի վճարել</t>
  </si>
  <si>
    <t>Գայ</t>
  </si>
  <si>
    <t>Բունիաթյան Արմեն</t>
  </si>
  <si>
    <t>Նախազգուշացվել է կատարել վճարում</t>
  </si>
  <si>
    <t>Էջմիածին</t>
  </si>
  <si>
    <t>Գևորգյան Տաթևիկ</t>
  </si>
  <si>
    <t>Գրիգորյան Արամայիս</t>
  </si>
  <si>
    <t>Աբգարյան Գոռ</t>
  </si>
  <si>
    <t>Աբգարյան Աշոտ</t>
  </si>
  <si>
    <t>Զարբաբյան Ռազմիկ</t>
  </si>
  <si>
    <t>Հակոբյան Արմեն</t>
  </si>
  <si>
    <t>Շահինյան Հովհաննես</t>
  </si>
  <si>
    <t>Աբրահամյան Շողո</t>
  </si>
  <si>
    <t>Հակոբյան Հակոբ</t>
  </si>
  <si>
    <t>Նավասարդյան Սերգեյ</t>
  </si>
  <si>
    <t>Թադևոսյան Ռուբիկ</t>
  </si>
  <si>
    <t>Խաչիկյան Արայիկ</t>
  </si>
  <si>
    <t>Սախկալյան Արթուր</t>
  </si>
  <si>
    <t>Սուքիասյան Սվետլաննա</t>
  </si>
  <si>
    <t>Մանուկյան Գրիգոր</t>
  </si>
  <si>
    <t>Անտառային գեղեցկուհի</t>
  </si>
  <si>
    <t>Վասպուրական</t>
  </si>
  <si>
    <t>Խորոնք</t>
  </si>
  <si>
    <t>Մարտիրոսյան Աշոտ</t>
  </si>
  <si>
    <t>Զգուշացվել է գործը դատարան ներկայացնելու համար</t>
  </si>
  <si>
    <t>Մուսալեռ</t>
  </si>
  <si>
    <t>Ռոյ Քելեգյան</t>
  </si>
  <si>
    <t>Ծաղկունք</t>
  </si>
  <si>
    <t>Մելիքյան Սարգիս</t>
  </si>
  <si>
    <t>ՈՒղարկվել են ծանուցումներ</t>
  </si>
  <si>
    <t>Արտամետ</t>
  </si>
  <si>
    <t>Հայրապետյան Լևոն</t>
  </si>
  <si>
    <t>Արևադաշտ</t>
  </si>
  <si>
    <t>Գեղամյան Ռաֆիկ</t>
  </si>
  <si>
    <t>Ծանուցվել է, որ չվճարելու դեպքում գործը կհանձնվի դատարան</t>
  </si>
  <si>
    <t>Բագարան</t>
  </si>
  <si>
    <t>&lt;&lt;Գրանդ Վիլլա&gt;&gt; ՍՊԸ</t>
  </si>
  <si>
    <t>&lt;&lt;Ագրինկո&gt;&gt; ՍՊԸ</t>
  </si>
  <si>
    <t>Լեռնագոգ</t>
  </si>
  <si>
    <t>Հովհաննիսյան Սեդրակ</t>
  </si>
  <si>
    <t>Նախապատրաստվում է դատական գործընթաց</t>
  </si>
  <si>
    <t>Գլենդել ՀԻԼԶ</t>
  </si>
  <si>
    <t xml:space="preserve">Շենիկ  </t>
  </si>
  <si>
    <t xml:space="preserve">Ռիել Իսթեյթ Դիվելըփ-մենթ Քամփնի ՓԲԸ- ը  ի   դեմս   Էդգար Հովհաննիսյանի </t>
  </si>
  <si>
    <t>Գործը հանձնվել է իրավաբանին</t>
  </si>
  <si>
    <t>Շենիկ  Ֆրութ –Մելքոնյան  Արամ  Մանուկի/Մելքոնյան Վարդգես</t>
  </si>
  <si>
    <t>Շոնովան  Հասմիկ</t>
  </si>
  <si>
    <t xml:space="preserve">Քարակերտ </t>
  </si>
  <si>
    <t>Էդգար Հովհաննիսյան Քաջիկի</t>
  </si>
  <si>
    <t>Երվանդաշատ</t>
  </si>
  <si>
    <t>&lt;&lt;ԳՐԱՆԴ_ՎԻԼԼԱ&gt;&gt; ՍՊԸ</t>
  </si>
  <si>
    <t>Վանանդ</t>
  </si>
  <si>
    <t>Մուրադյան Ռոբերտ</t>
  </si>
  <si>
    <t>Տեղեկացվել է հարկատուին անհապաղ մարել, վերջինս գտնվում է հանրապետությունից դուրս</t>
  </si>
  <si>
    <t>Ընդամենը մարզում</t>
  </si>
  <si>
    <t>հողի
վարձակալության վճար</t>
  </si>
  <si>
    <t>ընդամենը
 հողի 
վարձակալության վճար</t>
  </si>
  <si>
    <t xml:space="preserve">համայնքների վարչական տարածքներում գտնվող շենքերի և շինությունների վարձակալության վճար        </t>
  </si>
  <si>
    <t xml:space="preserve">փոխադրամիջոց-ների վարձակալութ-յան վճար </t>
  </si>
  <si>
    <t xml:space="preserve">համայնքների վարչական տարածքներում գտնվող շենքերի և շինությունների վարձակալության վճար     </t>
  </si>
  <si>
    <t xml:space="preserve"> փոխադրամիջոցների վարձակալութ-յան վճար</t>
  </si>
  <si>
    <t>ընդամենը գույքի վարձակալութ-յան վճար</t>
  </si>
  <si>
    <t>իրավաբանա
կան անձ.</t>
  </si>
  <si>
    <t>Հովսեփյան Սամվել</t>
  </si>
  <si>
    <t>Կնյազյան Դավիթ</t>
  </si>
  <si>
    <t>Ներսիսյան Սամվել</t>
  </si>
  <si>
    <t>Աբրահամյան Մարատ</t>
  </si>
  <si>
    <t>Նախազգուշացվել է</t>
  </si>
  <si>
    <t>Նոր Կեսարիա</t>
  </si>
  <si>
    <t>Սահակյան Համազասպ</t>
  </si>
  <si>
    <t>Գործը հանձնվել է իրավաբանին դատարան ներկայցնելու համար</t>
  </si>
  <si>
    <t>Հովհաննիսյան Հրազդան</t>
  </si>
  <si>
    <t>Խաչատրյան Սայաթ</t>
  </si>
  <si>
    <t>Առատաշեն</t>
  </si>
  <si>
    <t>Հարությունյան Մանասեր</t>
  </si>
  <si>
    <t>Նախազգուշացվել է կատարել անհապաղ վճարում, որպեսզի պայմանագրի լուծարում կատարվի</t>
  </si>
  <si>
    <t>Աղավնատուն</t>
  </si>
  <si>
    <t>Աղավնատուն (Շինանյութեր ԲԲԸ)</t>
  </si>
  <si>
    <t>Մերձավան</t>
  </si>
  <si>
    <t>&lt;&lt;Շինանյութեր&gt;&gt; ԲԲԸ</t>
  </si>
  <si>
    <t xml:space="preserve">Նախազգուշացվել է </t>
  </si>
  <si>
    <t>ԿՈՂԲԱՎԱՆ</t>
  </si>
  <si>
    <t xml:space="preserve">Տոնար-Տրանս </t>
  </si>
  <si>
    <t>Սեփականատիրոջ մահվան և իրավահաջորդի բացակայության պատճառով առայժմ հանարավոր չէ կատարել գանձում</t>
  </si>
  <si>
    <t>Բաղրամյան(Բաղր)</t>
  </si>
  <si>
    <t xml:space="preserve">ԹոռնիկԻսահակ  </t>
  </si>
  <si>
    <t>Ճանաչվել է սնանկ</t>
  </si>
  <si>
    <t>Յուրշին ՍՊԸ</t>
  </si>
  <si>
    <t>ԼԵՐԻ ԴԻԱ</t>
  </si>
  <si>
    <t>Գույքը գոյություն չունի</t>
  </si>
  <si>
    <t>Խոստացել է աստիճանական մարում</t>
  </si>
  <si>
    <t>Առկա է ԴԱՀԿ-ի որոշումը կենսաթոշակից 30% բռնագանձման վերաբերյալ</t>
  </si>
  <si>
    <t>Առկա է ԴԱՀԿ-ի որոշումը բռնագանձման վերաբերյալ</t>
  </si>
  <si>
    <t>Կրկնակի անգամ պարտքի մասին գրավոր ծանուցվել է , զգուշացվել է, որ պարտքը չմարելու դեպքում դատական մարմիններին հայցադիմում կներկայացվի</t>
  </si>
  <si>
    <t>ՈՒղարկվել է համապատասխան հիշեցում</t>
  </si>
  <si>
    <t>Երակար ժամանակ գտնվում է հանրապետությունից դուրս: Տեղեկացվել է պարտքի մասին, վերջինս էլ խոստացել է  2016թ-ին պարտքերի մարում</t>
  </si>
  <si>
    <t>Սկսել է աստիճանական մարել</t>
  </si>
  <si>
    <t>Գտնվում է ՌԴ կալանավայրում</t>
  </si>
  <si>
    <t>Բաղրամյան/Բաղր/</t>
  </si>
  <si>
    <t>Հարությունյան Հարություն</t>
  </si>
  <si>
    <t>Հարությունյան Շիրազ</t>
  </si>
  <si>
    <t>Պետրոսյան Գրիգոր Էդիսոնի</t>
  </si>
  <si>
    <t>Բրդոտյան Խաչատուր Հովսեփի</t>
  </si>
  <si>
    <t>Կարապետյան Գագիկ</t>
  </si>
  <si>
    <t>Գևորգյան Գևորգ</t>
  </si>
  <si>
    <t>Գասպարյան  Ռուստամ</t>
  </si>
  <si>
    <t>ÜÛáõ-ì»Ûí</t>
  </si>
  <si>
    <t>¶áõ¹íÇÉ</t>
  </si>
  <si>
    <t>²ñÙ³íÇñ Ðñáõß³Ï</t>
  </si>
  <si>
    <t>îÝ³ßÇÝ ²ßáï</t>
  </si>
  <si>
    <t>Ð³ñ-äñá¹</t>
  </si>
  <si>
    <t>²Ùñ³Ï</t>
  </si>
  <si>
    <t>Վարչ. դատարան</t>
  </si>
  <si>
    <t>Գտնվում է հան. դուրս</t>
  </si>
  <si>
    <t xml:space="preserve">Կրկն. ծանուցված </t>
  </si>
  <si>
    <t>Վարչ. դատ. վճիռ</t>
  </si>
  <si>
    <t>Ծանուցված է</t>
  </si>
  <si>
    <t>Վերաքն.վարչ. դատ.</t>
  </si>
  <si>
    <t>Սնանկ</t>
  </si>
  <si>
    <t>Կազմվել է ժամանակացույց</t>
  </si>
  <si>
    <t>Գործերը դատարանում են</t>
  </si>
  <si>
    <t>Գործերը ԴԱՀԿ-ում են</t>
  </si>
  <si>
    <t>Բադալյան Միքայել</t>
  </si>
  <si>
    <t>Բացակայում է համայնքից</t>
  </si>
  <si>
    <t>Արտավազդ Բարեղամի Մելիքսեթյան</t>
  </si>
  <si>
    <t>ընթացիկ հարկային պարտավորությունները  կատարվում են,իսկ նախորդ տարիների հարկերի վճարման համար տարվում են բանակցություններ:</t>
  </si>
  <si>
    <t>բացակայում է Հայաստանի Հանրապետոթւյունից մեզ անհայտ հասցեով</t>
  </si>
  <si>
    <t xml:space="preserve">Գույքահարկ համայնքների վարչական տարածքներում գտնվող շենքերի և շինությունների համար         </t>
  </si>
  <si>
    <t>Գույքահարկ փոխադրամիջոցների համար</t>
  </si>
  <si>
    <t>ՏԵՂԵԿԱՆՔ                             
ՀՀ Արմավիրի մարզի վարձակալության տրամադրված հողի և գույքի գծով խոշոր պարտավորություններ ունեցող ֆիզիկական և իրավաբանական անձանց ցուցակը 
01.10.2016թ. Դրությամբ</t>
  </si>
  <si>
    <t>ՏԵՂԵԿԱՆՔ                             
ՀՀ Արմավիրի մարզի հողի հարկի և գույքահարկի գծով խոշոր պարտավորություններ ունեցող ֆիզիկական և իրավաբանական անձանց ցուցակը 
01.10.2016թ. Դրությամբ</t>
  </si>
  <si>
    <t>ԱՐԱՔՍԻ ԱՎԱԶԱՆ</t>
  </si>
  <si>
    <t>ՎԱՐԴ ՔՆԱՐ</t>
  </si>
  <si>
    <t>Եսայան Վարուժան</t>
  </si>
  <si>
    <t>Բաղումյան Ժորժիկ</t>
  </si>
  <si>
    <t>Մահացած</t>
  </si>
  <si>
    <t>Հարությունյան Սամվել</t>
  </si>
  <si>
    <t>Բացակա</t>
  </si>
  <si>
    <t>Թումանյան Լավուրա</t>
  </si>
  <si>
    <t>Վարչական նիստ</t>
  </si>
  <si>
    <t>Տոնոյան Աբրահամ</t>
  </si>
  <si>
    <t>ԴԱՀԿ</t>
  </si>
  <si>
    <t>ԱԳՐՈՍՊԱՍԱՐԿՈՒՄ</t>
  </si>
  <si>
    <t>ԱԼԿԱՄԱՐ</t>
  </si>
  <si>
    <t>ԵՐԿՐԱԳՈՐԾՈՒԹՅԱՆ և ԲՈՒՅՍԵՐԻ ՊԱՇՏՊԱՆՈՒԹՅԱՆ ԿԵՆՏՐՈՆ</t>
  </si>
  <si>
    <t>վճարում է մաս-մաս</t>
  </si>
  <si>
    <t>ԷՊԳ</t>
  </si>
  <si>
    <t>ԼՈՒՍԻՆԵ ԿԻԼԻԿԻԱ</t>
  </si>
  <si>
    <t>ՎԱՀԱՆ ՏՐԱՆՍ</t>
  </si>
  <si>
    <t>ՎԵՐԱԴԱՐՁ</t>
  </si>
  <si>
    <t>Ժամանակացույց</t>
  </si>
  <si>
    <t>Ծննդատուն</t>
  </si>
  <si>
    <t>Դատարան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</si>
</sst>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</numFmts>
  <fonts count="40">
    <font>
      <sz val="10"/>
      <name val="Arial"/>
      <family val="0"/>
    </font>
    <font>
      <b/>
      <sz val="12"/>
      <name val="GHEA Grapalat"/>
      <family val="3"/>
    </font>
    <font>
      <sz val="12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172" fontId="2" fillId="35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horizontal="right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left" vertical="center" wrapText="1"/>
    </xf>
    <xf numFmtId="172" fontId="2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172" fontId="1" fillId="36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172" fontId="1" fillId="35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72" fontId="1" fillId="34" borderId="10" xfId="0" applyNumberFormat="1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left" vertical="center" wrapText="1"/>
    </xf>
    <xf numFmtId="172" fontId="1" fillId="37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74" fontId="2" fillId="34" borderId="12" xfId="0" applyNumberFormat="1" applyFont="1" applyFill="1" applyBorder="1" applyAlignment="1">
      <alignment horizontal="center" vertical="center" wrapText="1"/>
    </xf>
    <xf numFmtId="174" fontId="2" fillId="35" borderId="12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" fillId="36" borderId="12" xfId="0" applyFont="1" applyFill="1" applyBorder="1" applyAlignment="1">
      <alignment horizontal="left" vertical="center" wrapText="1"/>
    </xf>
    <xf numFmtId="174" fontId="1" fillId="36" borderId="10" xfId="0" applyNumberFormat="1" applyFont="1" applyFill="1" applyBorder="1" applyAlignment="1">
      <alignment horizontal="center" vertical="center" wrapText="1"/>
    </xf>
    <xf numFmtId="174" fontId="1" fillId="34" borderId="12" xfId="0" applyNumberFormat="1" applyFont="1" applyFill="1" applyBorder="1" applyAlignment="1">
      <alignment horizontal="center" vertical="center" wrapText="1"/>
    </xf>
    <xf numFmtId="174" fontId="1" fillId="35" borderId="12" xfId="0" applyNumberFormat="1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center" vertical="center" wrapText="1"/>
    </xf>
    <xf numFmtId="174" fontId="1" fillId="33" borderId="11" xfId="0" applyNumberFormat="1" applyFont="1" applyFill="1" applyBorder="1" applyAlignment="1">
      <alignment horizontal="center" vertical="center" wrapText="1"/>
    </xf>
    <xf numFmtId="174" fontId="2" fillId="33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2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172" fontId="2" fillId="33" borderId="14" xfId="0" applyNumberFormat="1" applyFont="1" applyFill="1" applyBorder="1" applyAlignment="1">
      <alignment horizontal="center" vertical="center" wrapText="1"/>
    </xf>
    <xf numFmtId="172" fontId="2" fillId="33" borderId="13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74" fontId="1" fillId="37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72" fontId="2" fillId="33" borderId="15" xfId="0" applyNumberFormat="1" applyFont="1" applyFill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172" fontId="2" fillId="34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left" vertical="center"/>
    </xf>
    <xf numFmtId="172" fontId="2" fillId="33" borderId="10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left"/>
    </xf>
    <xf numFmtId="173" fontId="2" fillId="0" borderId="10" xfId="0" applyNumberFormat="1" applyFont="1" applyFill="1" applyBorder="1" applyAlignment="1">
      <alignment horizontal="left" vertical="center"/>
    </xf>
    <xf numFmtId="172" fontId="2" fillId="0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172" fontId="2" fillId="33" borderId="11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172" fontId="2" fillId="33" borderId="11" xfId="0" applyNumberFormat="1" applyFont="1" applyFill="1" applyBorder="1" applyAlignment="1">
      <alignment horizontal="center"/>
    </xf>
    <xf numFmtId="172" fontId="2" fillId="35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172" fontId="2" fillId="35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tabSelected="1" zoomScalePageLayoutView="0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6" sqref="A6:IV136"/>
    </sheetView>
  </sheetViews>
  <sheetFormatPr defaultColWidth="20.00390625" defaultRowHeight="28.5" customHeight="1"/>
  <cols>
    <col min="1" max="1" width="4.28125" style="2" customWidth="1"/>
    <col min="2" max="2" width="39.7109375" style="2" bestFit="1" customWidth="1"/>
    <col min="3" max="4" width="12.140625" style="2" customWidth="1"/>
    <col min="5" max="6" width="12.8515625" style="2" customWidth="1"/>
    <col min="7" max="7" width="19.8515625" style="2" bestFit="1" customWidth="1"/>
    <col min="8" max="8" width="12.7109375" style="2" customWidth="1"/>
    <col min="9" max="9" width="19.8515625" style="2" bestFit="1" customWidth="1"/>
    <col min="10" max="12" width="12.7109375" style="2" customWidth="1"/>
    <col min="13" max="13" width="12.7109375" style="2" bestFit="1" customWidth="1"/>
    <col min="14" max="14" width="24.421875" style="1" customWidth="1"/>
    <col min="15" max="16384" width="20.00390625" style="2" customWidth="1"/>
  </cols>
  <sheetData>
    <row r="1" spans="1:13" ht="66" customHeight="1">
      <c r="A1" s="102" t="s">
        <v>185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4" ht="18">
      <c r="A2" s="3"/>
      <c r="B2" s="4"/>
      <c r="C2" s="5"/>
      <c r="D2" s="5"/>
      <c r="E2" s="5"/>
      <c r="F2" s="5"/>
      <c r="G2" s="6"/>
      <c r="H2" s="6"/>
      <c r="I2" s="6"/>
      <c r="J2" s="6"/>
      <c r="K2" s="6"/>
      <c r="L2" s="6"/>
      <c r="M2" s="6" t="s">
        <v>0</v>
      </c>
      <c r="N2" s="7"/>
    </row>
    <row r="3" spans="1:14" ht="85.5" customHeight="1">
      <c r="A3" s="103" t="s">
        <v>1</v>
      </c>
      <c r="B3" s="104" t="s">
        <v>2</v>
      </c>
      <c r="C3" s="105" t="s">
        <v>3</v>
      </c>
      <c r="D3" s="105"/>
      <c r="E3" s="105" t="s">
        <v>4</v>
      </c>
      <c r="F3" s="106" t="s">
        <v>5</v>
      </c>
      <c r="G3" s="6" t="s">
        <v>6</v>
      </c>
      <c r="H3" s="6" t="s">
        <v>183</v>
      </c>
      <c r="I3" s="6" t="s">
        <v>182</v>
      </c>
      <c r="J3" s="6" t="s">
        <v>7</v>
      </c>
      <c r="K3" s="105" t="s">
        <v>8</v>
      </c>
      <c r="L3" s="106" t="s">
        <v>9</v>
      </c>
      <c r="M3" s="107" t="s">
        <v>10</v>
      </c>
      <c r="N3" s="108" t="s">
        <v>11</v>
      </c>
    </row>
    <row r="4" spans="1:14" ht="33" customHeight="1">
      <c r="A4" s="103"/>
      <c r="B4" s="104"/>
      <c r="C4" s="6" t="s">
        <v>12</v>
      </c>
      <c r="D4" s="6" t="s">
        <v>13</v>
      </c>
      <c r="E4" s="105"/>
      <c r="F4" s="106"/>
      <c r="G4" s="105" t="s">
        <v>14</v>
      </c>
      <c r="H4" s="105"/>
      <c r="I4" s="105" t="s">
        <v>15</v>
      </c>
      <c r="J4" s="105"/>
      <c r="K4" s="105"/>
      <c r="L4" s="106"/>
      <c r="M4" s="107"/>
      <c r="N4" s="108"/>
    </row>
    <row r="5" spans="1:14" ht="17.25" customHeight="1">
      <c r="A5" s="11">
        <v>1</v>
      </c>
      <c r="B5" s="12" t="s">
        <v>16</v>
      </c>
      <c r="C5" s="6"/>
      <c r="D5" s="6"/>
      <c r="E5" s="6"/>
      <c r="F5" s="9">
        <f>C5+D5+E5</f>
        <v>0</v>
      </c>
      <c r="G5" s="13"/>
      <c r="H5" s="13"/>
      <c r="I5" s="13"/>
      <c r="J5" s="13"/>
      <c r="K5" s="13"/>
      <c r="L5" s="9"/>
      <c r="M5" s="10"/>
      <c r="N5" s="7"/>
    </row>
    <row r="6" spans="1:14" ht="17.25">
      <c r="A6" s="14">
        <v>1</v>
      </c>
      <c r="B6" s="85" t="s">
        <v>17</v>
      </c>
      <c r="C6" s="85"/>
      <c r="D6" s="85"/>
      <c r="E6" s="85"/>
      <c r="F6" s="9">
        <f aca="true" t="shared" si="0" ref="F6:F20">C6+D6+E6</f>
        <v>0</v>
      </c>
      <c r="G6" s="81"/>
      <c r="H6" s="86"/>
      <c r="I6" s="86"/>
      <c r="J6" s="86">
        <v>893.3</v>
      </c>
      <c r="K6" s="86">
        <v>405.9</v>
      </c>
      <c r="L6" s="9">
        <f>G6+H6+I6+J6+K6</f>
        <v>1299.1999999999998</v>
      </c>
      <c r="M6" s="10">
        <f>F6+L6</f>
        <v>1299.1999999999998</v>
      </c>
      <c r="N6" s="98" t="s">
        <v>167</v>
      </c>
    </row>
    <row r="7" spans="1:14" ht="17.25">
      <c r="A7" s="14">
        <v>2</v>
      </c>
      <c r="B7" s="78" t="s">
        <v>18</v>
      </c>
      <c r="C7" s="78"/>
      <c r="D7" s="78"/>
      <c r="E7" s="78"/>
      <c r="F7" s="9">
        <f t="shared" si="0"/>
        <v>0</v>
      </c>
      <c r="G7" s="78"/>
      <c r="H7" s="87"/>
      <c r="I7" s="86"/>
      <c r="J7" s="86">
        <v>596</v>
      </c>
      <c r="K7" s="86">
        <v>293.1</v>
      </c>
      <c r="L7" s="9">
        <f aca="true" t="shared" si="1" ref="L7:L20">G7+H7+I7+J7+K7</f>
        <v>889.1</v>
      </c>
      <c r="M7" s="10">
        <f aca="true" t="shared" si="2" ref="M7:M20">F7+L7</f>
        <v>889.1</v>
      </c>
      <c r="N7" s="98" t="s">
        <v>168</v>
      </c>
    </row>
    <row r="8" spans="1:14" ht="17.25">
      <c r="A8" s="14">
        <v>4</v>
      </c>
      <c r="B8" s="84" t="s">
        <v>160</v>
      </c>
      <c r="C8" s="84"/>
      <c r="D8" s="84"/>
      <c r="E8" s="84"/>
      <c r="F8" s="9">
        <f t="shared" si="0"/>
        <v>0</v>
      </c>
      <c r="G8" s="84"/>
      <c r="H8" s="88"/>
      <c r="I8" s="86"/>
      <c r="J8" s="86">
        <v>2130</v>
      </c>
      <c r="K8" s="86">
        <v>1035</v>
      </c>
      <c r="L8" s="9">
        <f t="shared" si="1"/>
        <v>3165</v>
      </c>
      <c r="M8" s="10">
        <f t="shared" si="2"/>
        <v>3165</v>
      </c>
      <c r="N8" s="98" t="s">
        <v>167</v>
      </c>
    </row>
    <row r="9" spans="1:14" ht="17.25">
      <c r="A9" s="14">
        <v>5</v>
      </c>
      <c r="B9" s="84" t="s">
        <v>19</v>
      </c>
      <c r="C9" s="84"/>
      <c r="D9" s="84"/>
      <c r="E9" s="84"/>
      <c r="F9" s="9">
        <f t="shared" si="0"/>
        <v>0</v>
      </c>
      <c r="G9" s="84"/>
      <c r="H9" s="88"/>
      <c r="I9" s="86">
        <v>729.6</v>
      </c>
      <c r="J9" s="86"/>
      <c r="K9" s="86">
        <v>357.6</v>
      </c>
      <c r="L9" s="9">
        <f t="shared" si="1"/>
        <v>1087.2</v>
      </c>
      <c r="M9" s="10">
        <f t="shared" si="2"/>
        <v>1087.2</v>
      </c>
      <c r="N9" s="98" t="s">
        <v>169</v>
      </c>
    </row>
    <row r="10" spans="1:14" ht="17.25">
      <c r="A10" s="14">
        <v>6</v>
      </c>
      <c r="B10" s="84" t="s">
        <v>20</v>
      </c>
      <c r="C10" s="84"/>
      <c r="D10" s="84"/>
      <c r="E10" s="84"/>
      <c r="F10" s="9">
        <f t="shared" si="0"/>
        <v>0</v>
      </c>
      <c r="G10" s="84"/>
      <c r="H10" s="88"/>
      <c r="I10" s="86">
        <v>729.6</v>
      </c>
      <c r="J10" s="86"/>
      <c r="K10" s="86">
        <v>357.6</v>
      </c>
      <c r="L10" s="9">
        <f t="shared" si="1"/>
        <v>1087.2</v>
      </c>
      <c r="M10" s="10">
        <f t="shared" si="2"/>
        <v>1087.2</v>
      </c>
      <c r="N10" s="98" t="s">
        <v>169</v>
      </c>
    </row>
    <row r="11" spans="1:14" ht="17.25">
      <c r="A11" s="14">
        <v>7</v>
      </c>
      <c r="B11" s="84" t="s">
        <v>159</v>
      </c>
      <c r="C11" s="84"/>
      <c r="D11" s="84"/>
      <c r="E11" s="84"/>
      <c r="F11" s="9">
        <f t="shared" si="0"/>
        <v>0</v>
      </c>
      <c r="G11" s="84"/>
      <c r="H11" s="88"/>
      <c r="I11" s="86">
        <v>2527</v>
      </c>
      <c r="J11" s="86"/>
      <c r="K11" s="86">
        <v>2192.7</v>
      </c>
      <c r="L11" s="9">
        <f t="shared" si="1"/>
        <v>4719.7</v>
      </c>
      <c r="M11" s="10">
        <f t="shared" si="2"/>
        <v>4719.7</v>
      </c>
      <c r="N11" s="98" t="s">
        <v>170</v>
      </c>
    </row>
    <row r="12" spans="1:14" ht="17.25">
      <c r="A12" s="14">
        <v>8</v>
      </c>
      <c r="B12" s="84" t="s">
        <v>21</v>
      </c>
      <c r="C12" s="84"/>
      <c r="D12" s="84"/>
      <c r="E12" s="84"/>
      <c r="F12" s="9">
        <f t="shared" si="0"/>
        <v>0</v>
      </c>
      <c r="G12" s="84"/>
      <c r="H12" s="88"/>
      <c r="I12" s="86"/>
      <c r="J12" s="86">
        <v>590</v>
      </c>
      <c r="K12" s="86">
        <v>273.8</v>
      </c>
      <c r="L12" s="9">
        <f t="shared" si="1"/>
        <v>863.8</v>
      </c>
      <c r="M12" s="10">
        <f t="shared" si="2"/>
        <v>863.8</v>
      </c>
      <c r="N12" s="98" t="s">
        <v>169</v>
      </c>
    </row>
    <row r="13" spans="1:14" ht="17.25">
      <c r="A13" s="14">
        <v>10</v>
      </c>
      <c r="B13" s="84" t="s">
        <v>22</v>
      </c>
      <c r="C13" s="84"/>
      <c r="D13" s="84"/>
      <c r="E13" s="84"/>
      <c r="F13" s="9">
        <f t="shared" si="0"/>
        <v>0</v>
      </c>
      <c r="G13" s="84"/>
      <c r="H13" s="88"/>
      <c r="I13" s="86">
        <v>1162.5</v>
      </c>
      <c r="J13" s="86"/>
      <c r="K13" s="86">
        <v>554</v>
      </c>
      <c r="L13" s="9">
        <f t="shared" si="1"/>
        <v>1716.5</v>
      </c>
      <c r="M13" s="10">
        <f t="shared" si="2"/>
        <v>1716.5</v>
      </c>
      <c r="N13" s="98" t="s">
        <v>169</v>
      </c>
    </row>
    <row r="14" spans="1:14" ht="17.25">
      <c r="A14" s="14">
        <v>12</v>
      </c>
      <c r="B14" s="84" t="s">
        <v>23</v>
      </c>
      <c r="C14" s="84"/>
      <c r="D14" s="84"/>
      <c r="E14" s="84"/>
      <c r="F14" s="9">
        <f t="shared" si="0"/>
        <v>0</v>
      </c>
      <c r="G14" s="84"/>
      <c r="H14" s="88"/>
      <c r="I14" s="86">
        <v>540.1</v>
      </c>
      <c r="J14" s="86"/>
      <c r="K14" s="86">
        <v>265.6</v>
      </c>
      <c r="L14" s="9">
        <f t="shared" si="1"/>
        <v>805.7</v>
      </c>
      <c r="M14" s="10">
        <f t="shared" si="2"/>
        <v>805.7</v>
      </c>
      <c r="N14" s="98" t="s">
        <v>168</v>
      </c>
    </row>
    <row r="15" spans="1:14" ht="17.25">
      <c r="A15" s="14"/>
      <c r="B15" s="82" t="s">
        <v>161</v>
      </c>
      <c r="C15" s="84">
        <v>520</v>
      </c>
      <c r="D15" s="84"/>
      <c r="E15" s="84">
        <v>312.6</v>
      </c>
      <c r="F15" s="9">
        <f t="shared" si="0"/>
        <v>832.6</v>
      </c>
      <c r="G15" s="84"/>
      <c r="H15" s="88"/>
      <c r="I15" s="86"/>
      <c r="J15" s="86"/>
      <c r="K15" s="86"/>
      <c r="L15" s="9">
        <f t="shared" si="1"/>
        <v>0</v>
      </c>
      <c r="M15" s="10">
        <f t="shared" si="2"/>
        <v>832.6</v>
      </c>
      <c r="N15" s="98"/>
    </row>
    <row r="16" spans="1:14" ht="17.25">
      <c r="A16" s="14"/>
      <c r="B16" s="82" t="s">
        <v>162</v>
      </c>
      <c r="C16" s="84">
        <v>565</v>
      </c>
      <c r="D16" s="84"/>
      <c r="E16" s="84">
        <v>313.5</v>
      </c>
      <c r="F16" s="9">
        <f t="shared" si="0"/>
        <v>878.5</v>
      </c>
      <c r="G16" s="84"/>
      <c r="H16" s="88"/>
      <c r="I16" s="86"/>
      <c r="J16" s="86"/>
      <c r="K16" s="86"/>
      <c r="L16" s="9">
        <f t="shared" si="1"/>
        <v>0</v>
      </c>
      <c r="M16" s="10">
        <f t="shared" si="2"/>
        <v>878.5</v>
      </c>
      <c r="N16" s="98"/>
    </row>
    <row r="17" spans="1:14" ht="17.25">
      <c r="A17" s="14"/>
      <c r="B17" s="82" t="s">
        <v>163</v>
      </c>
      <c r="C17" s="84"/>
      <c r="D17" s="84"/>
      <c r="E17" s="84"/>
      <c r="F17" s="9">
        <f t="shared" si="0"/>
        <v>0</v>
      </c>
      <c r="G17" s="84">
        <v>853.6</v>
      </c>
      <c r="H17" s="88"/>
      <c r="I17" s="86"/>
      <c r="J17" s="86"/>
      <c r="K17" s="86">
        <v>557.8</v>
      </c>
      <c r="L17" s="9">
        <f t="shared" si="1"/>
        <v>1411.4</v>
      </c>
      <c r="M17" s="10">
        <f t="shared" si="2"/>
        <v>1411.4</v>
      </c>
      <c r="N17" s="98" t="s">
        <v>172</v>
      </c>
    </row>
    <row r="18" spans="1:14" ht="17.25">
      <c r="A18" s="14"/>
      <c r="B18" s="82" t="s">
        <v>164</v>
      </c>
      <c r="C18" s="84"/>
      <c r="D18" s="84"/>
      <c r="E18" s="84"/>
      <c r="F18" s="9">
        <f t="shared" si="0"/>
        <v>0</v>
      </c>
      <c r="G18" s="84"/>
      <c r="H18" s="88">
        <v>2304.9</v>
      </c>
      <c r="I18" s="86"/>
      <c r="J18" s="86"/>
      <c r="K18" s="86">
        <v>1465.6</v>
      </c>
      <c r="L18" s="9">
        <f t="shared" si="1"/>
        <v>3770.5</v>
      </c>
      <c r="M18" s="10">
        <f t="shared" si="2"/>
        <v>3770.5</v>
      </c>
      <c r="N18" s="98" t="s">
        <v>167</v>
      </c>
    </row>
    <row r="19" spans="1:14" ht="17.25">
      <c r="A19" s="14"/>
      <c r="B19" s="82" t="s">
        <v>165</v>
      </c>
      <c r="C19" s="84">
        <v>728.2</v>
      </c>
      <c r="D19" s="84"/>
      <c r="E19" s="84">
        <v>208.4</v>
      </c>
      <c r="F19" s="9">
        <f t="shared" si="0"/>
        <v>936.6</v>
      </c>
      <c r="G19" s="84">
        <v>1585.3</v>
      </c>
      <c r="H19" s="88"/>
      <c r="I19" s="86"/>
      <c r="J19" s="86"/>
      <c r="K19" s="86">
        <v>693.2</v>
      </c>
      <c r="L19" s="9">
        <f t="shared" si="1"/>
        <v>2278.5</v>
      </c>
      <c r="M19" s="10">
        <f t="shared" si="2"/>
        <v>3215.1</v>
      </c>
      <c r="N19" s="98" t="s">
        <v>173</v>
      </c>
    </row>
    <row r="20" spans="1:14" ht="17.25">
      <c r="A20" s="14"/>
      <c r="B20" s="99" t="s">
        <v>166</v>
      </c>
      <c r="C20" s="84"/>
      <c r="D20" s="84"/>
      <c r="E20" s="84"/>
      <c r="F20" s="9">
        <f t="shared" si="0"/>
        <v>0</v>
      </c>
      <c r="G20" s="84">
        <v>776.8</v>
      </c>
      <c r="H20" s="88"/>
      <c r="I20" s="86"/>
      <c r="J20" s="86"/>
      <c r="K20" s="86">
        <v>385.7</v>
      </c>
      <c r="L20" s="9">
        <f t="shared" si="1"/>
        <v>1162.5</v>
      </c>
      <c r="M20" s="10">
        <f t="shared" si="2"/>
        <v>1162.5</v>
      </c>
      <c r="N20" s="98" t="s">
        <v>171</v>
      </c>
    </row>
    <row r="21" spans="1:14" s="26" customFormat="1" ht="18">
      <c r="A21" s="11"/>
      <c r="B21" s="21" t="s">
        <v>24</v>
      </c>
      <c r="C21" s="22">
        <f>SUM(C6:C20)</f>
        <v>1813.2</v>
      </c>
      <c r="D21" s="22">
        <f aca="true" t="shared" si="3" ref="D21:L21">SUM(D6:D20)</f>
        <v>0</v>
      </c>
      <c r="E21" s="22">
        <f t="shared" si="3"/>
        <v>834.5</v>
      </c>
      <c r="F21" s="22">
        <f t="shared" si="3"/>
        <v>2647.7</v>
      </c>
      <c r="G21" s="22">
        <f t="shared" si="3"/>
        <v>3215.7</v>
      </c>
      <c r="H21" s="22">
        <f t="shared" si="3"/>
        <v>2304.9</v>
      </c>
      <c r="I21" s="22">
        <f t="shared" si="3"/>
        <v>5688.8</v>
      </c>
      <c r="J21" s="22">
        <f t="shared" si="3"/>
        <v>4209.3</v>
      </c>
      <c r="K21" s="22">
        <f t="shared" si="3"/>
        <v>8837.600000000002</v>
      </c>
      <c r="L21" s="22">
        <f t="shared" si="3"/>
        <v>24256.3</v>
      </c>
      <c r="M21" s="22">
        <f>SUM(M5:M20)</f>
        <v>26903.999999999996</v>
      </c>
      <c r="N21" s="25"/>
    </row>
    <row r="22" spans="1:14" ht="18">
      <c r="A22" s="11">
        <v>2</v>
      </c>
      <c r="B22" s="12" t="s">
        <v>25</v>
      </c>
      <c r="C22" s="13"/>
      <c r="D22" s="13"/>
      <c r="E22" s="13"/>
      <c r="F22" s="9">
        <f aca="true" t="shared" si="4" ref="F22:F59">C22+D22+E22</f>
        <v>0</v>
      </c>
      <c r="G22" s="34"/>
      <c r="H22" s="34"/>
      <c r="I22" s="34"/>
      <c r="J22" s="34"/>
      <c r="K22" s="34"/>
      <c r="L22" s="9">
        <f aca="true" t="shared" si="5" ref="L22:L59">G22+H22+I22+J22+K22</f>
        <v>0</v>
      </c>
      <c r="M22" s="10">
        <f aca="true" t="shared" si="6" ref="M22:M59">F22+L22</f>
        <v>0</v>
      </c>
      <c r="N22" s="7"/>
    </row>
    <row r="23" spans="1:14" s="27" customFormat="1" ht="34.5">
      <c r="A23" s="14">
        <v>1</v>
      </c>
      <c r="B23" s="7" t="s">
        <v>26</v>
      </c>
      <c r="C23" s="13">
        <v>0</v>
      </c>
      <c r="D23" s="13">
        <v>573</v>
      </c>
      <c r="E23" s="13">
        <v>296.2</v>
      </c>
      <c r="F23" s="9">
        <f t="shared" si="4"/>
        <v>869.2</v>
      </c>
      <c r="G23" s="13">
        <v>0</v>
      </c>
      <c r="H23" s="34"/>
      <c r="I23" s="34"/>
      <c r="J23" s="34"/>
      <c r="K23" s="34"/>
      <c r="L23" s="9">
        <f t="shared" si="5"/>
        <v>0</v>
      </c>
      <c r="M23" s="10">
        <f t="shared" si="6"/>
        <v>869.2</v>
      </c>
      <c r="N23" s="7" t="s">
        <v>27</v>
      </c>
    </row>
    <row r="24" spans="1:14" s="26" customFormat="1" ht="18">
      <c r="A24" s="11"/>
      <c r="B24" s="21" t="s">
        <v>24</v>
      </c>
      <c r="C24" s="22">
        <f>SUM(C23)</f>
        <v>0</v>
      </c>
      <c r="D24" s="22">
        <f>SUM(D23)</f>
        <v>573</v>
      </c>
      <c r="E24" s="22">
        <f>SUM(E23)</f>
        <v>296.2</v>
      </c>
      <c r="F24" s="23">
        <f t="shared" si="4"/>
        <v>869.2</v>
      </c>
      <c r="G24" s="22">
        <f>SUM(G23)</f>
        <v>0</v>
      </c>
      <c r="H24" s="22">
        <f>SUM(H23)</f>
        <v>0</v>
      </c>
      <c r="I24" s="22">
        <f>SUM(I23)</f>
        <v>0</v>
      </c>
      <c r="J24" s="22">
        <f>SUM(J23)</f>
        <v>0</v>
      </c>
      <c r="K24" s="22">
        <f>SUM(K23)</f>
        <v>0</v>
      </c>
      <c r="L24" s="23">
        <f t="shared" si="5"/>
        <v>0</v>
      </c>
      <c r="M24" s="24">
        <f t="shared" si="6"/>
        <v>869.2</v>
      </c>
      <c r="N24" s="25"/>
    </row>
    <row r="25" spans="1:14" ht="18">
      <c r="A25" s="11">
        <v>3</v>
      </c>
      <c r="B25" s="12" t="s">
        <v>28</v>
      </c>
      <c r="C25" s="34"/>
      <c r="D25" s="34"/>
      <c r="E25" s="34"/>
      <c r="F25" s="9">
        <f t="shared" si="4"/>
        <v>0</v>
      </c>
      <c r="G25" s="34"/>
      <c r="H25" s="34"/>
      <c r="I25" s="34"/>
      <c r="J25" s="34"/>
      <c r="K25" s="34"/>
      <c r="L25" s="9">
        <f t="shared" si="5"/>
        <v>0</v>
      </c>
      <c r="M25" s="10">
        <f t="shared" si="6"/>
        <v>0</v>
      </c>
      <c r="N25" s="7"/>
    </row>
    <row r="26" spans="1:14" s="27" customFormat="1" ht="87">
      <c r="A26" s="14">
        <v>1</v>
      </c>
      <c r="B26" s="20" t="s">
        <v>29</v>
      </c>
      <c r="C26" s="13">
        <v>7896.6</v>
      </c>
      <c r="D26" s="13"/>
      <c r="E26" s="13">
        <v>864.4</v>
      </c>
      <c r="F26" s="9">
        <f t="shared" si="4"/>
        <v>8761</v>
      </c>
      <c r="G26" s="13"/>
      <c r="H26" s="13"/>
      <c r="I26" s="13"/>
      <c r="J26" s="13"/>
      <c r="K26" s="13"/>
      <c r="L26" s="9">
        <f t="shared" si="5"/>
        <v>0</v>
      </c>
      <c r="M26" s="10">
        <f t="shared" si="6"/>
        <v>8761</v>
      </c>
      <c r="N26" s="7" t="s">
        <v>30</v>
      </c>
    </row>
    <row r="27" spans="1:14" s="27" customFormat="1" ht="104.25">
      <c r="A27" s="14">
        <v>2</v>
      </c>
      <c r="B27" s="20" t="s">
        <v>31</v>
      </c>
      <c r="C27" s="13"/>
      <c r="D27" s="13">
        <v>814</v>
      </c>
      <c r="E27" s="13">
        <v>500</v>
      </c>
      <c r="F27" s="9">
        <f t="shared" si="4"/>
        <v>1314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9">
        <f t="shared" si="5"/>
        <v>0</v>
      </c>
      <c r="M27" s="10">
        <f t="shared" si="6"/>
        <v>1314</v>
      </c>
      <c r="N27" s="7" t="s">
        <v>32</v>
      </c>
    </row>
    <row r="28" spans="1:14" s="26" customFormat="1" ht="18">
      <c r="A28" s="11"/>
      <c r="B28" s="21" t="s">
        <v>24</v>
      </c>
      <c r="C28" s="22">
        <f>SUM(C26:C27)</f>
        <v>7896.6</v>
      </c>
      <c r="D28" s="22">
        <f>SUM(D26:D27)</f>
        <v>814</v>
      </c>
      <c r="E28" s="22">
        <f>SUM(E26:E27)</f>
        <v>1364.4</v>
      </c>
      <c r="F28" s="23">
        <f t="shared" si="4"/>
        <v>10075</v>
      </c>
      <c r="G28" s="22">
        <f>SUM(G26:G27)</f>
        <v>0</v>
      </c>
      <c r="H28" s="22">
        <f>SUM(H26:H27)</f>
        <v>0</v>
      </c>
      <c r="I28" s="22">
        <f>SUM(I26:I27)</f>
        <v>0</v>
      </c>
      <c r="J28" s="22">
        <f>SUM(J26:J27)</f>
        <v>0</v>
      </c>
      <c r="K28" s="22">
        <f>SUM(K26:K27)</f>
        <v>0</v>
      </c>
      <c r="L28" s="23">
        <f t="shared" si="5"/>
        <v>0</v>
      </c>
      <c r="M28" s="24">
        <f t="shared" si="6"/>
        <v>10075</v>
      </c>
      <c r="N28" s="25"/>
    </row>
    <row r="29" spans="1:14" s="26" customFormat="1" ht="18">
      <c r="A29" s="11">
        <v>4</v>
      </c>
      <c r="B29" s="12" t="s">
        <v>33</v>
      </c>
      <c r="C29" s="34"/>
      <c r="D29" s="34"/>
      <c r="E29" s="34"/>
      <c r="F29" s="9">
        <f t="shared" si="4"/>
        <v>0</v>
      </c>
      <c r="G29" s="34"/>
      <c r="H29" s="34"/>
      <c r="I29" s="34"/>
      <c r="J29" s="34"/>
      <c r="K29" s="34"/>
      <c r="L29" s="9">
        <f t="shared" si="5"/>
        <v>0</v>
      </c>
      <c r="M29" s="10">
        <f t="shared" si="6"/>
        <v>0</v>
      </c>
      <c r="N29" s="25"/>
    </row>
    <row r="30" spans="1:14" s="26" customFormat="1" ht="174">
      <c r="A30" s="14">
        <v>1</v>
      </c>
      <c r="B30" s="7" t="s">
        <v>34</v>
      </c>
      <c r="C30" s="13">
        <v>0</v>
      </c>
      <c r="D30" s="13">
        <v>765.4</v>
      </c>
      <c r="E30" s="13">
        <v>198.3</v>
      </c>
      <c r="F30" s="9">
        <f t="shared" si="4"/>
        <v>963.7</v>
      </c>
      <c r="G30" s="13">
        <v>0</v>
      </c>
      <c r="H30" s="34"/>
      <c r="I30" s="34"/>
      <c r="J30" s="34"/>
      <c r="K30" s="34"/>
      <c r="L30" s="9">
        <f t="shared" si="5"/>
        <v>0</v>
      </c>
      <c r="M30" s="10">
        <f t="shared" si="6"/>
        <v>963.7</v>
      </c>
      <c r="N30" s="7" t="s">
        <v>35</v>
      </c>
    </row>
    <row r="31" spans="1:14" s="26" customFormat="1" ht="18">
      <c r="A31" s="11"/>
      <c r="B31" s="21" t="s">
        <v>24</v>
      </c>
      <c r="C31" s="22">
        <f>SUM(C30)</f>
        <v>0</v>
      </c>
      <c r="D31" s="22">
        <f>SUM(D30)</f>
        <v>765.4</v>
      </c>
      <c r="E31" s="22">
        <f>SUM(E30)</f>
        <v>198.3</v>
      </c>
      <c r="F31" s="23">
        <f t="shared" si="4"/>
        <v>963.7</v>
      </c>
      <c r="G31" s="22">
        <f>SUM(G30)</f>
        <v>0</v>
      </c>
      <c r="H31" s="22">
        <f>SUM(H30)</f>
        <v>0</v>
      </c>
      <c r="I31" s="22">
        <f>SUM(I30)</f>
        <v>0</v>
      </c>
      <c r="J31" s="22">
        <f>SUM(J30)</f>
        <v>0</v>
      </c>
      <c r="K31" s="22">
        <f>SUM(K30)</f>
        <v>0</v>
      </c>
      <c r="L31" s="23">
        <f t="shared" si="5"/>
        <v>0</v>
      </c>
      <c r="M31" s="24">
        <f t="shared" si="6"/>
        <v>963.7</v>
      </c>
      <c r="N31" s="25"/>
    </row>
    <row r="32" spans="1:14" ht="18">
      <c r="A32" s="11">
        <v>5</v>
      </c>
      <c r="B32" s="12" t="s">
        <v>36</v>
      </c>
      <c r="C32" s="6"/>
      <c r="D32" s="6"/>
      <c r="E32" s="6"/>
      <c r="F32" s="9">
        <f t="shared" si="4"/>
        <v>0</v>
      </c>
      <c r="G32" s="6"/>
      <c r="H32" s="6"/>
      <c r="I32" s="6"/>
      <c r="J32" s="6"/>
      <c r="K32" s="6"/>
      <c r="L32" s="9">
        <f t="shared" si="5"/>
        <v>0</v>
      </c>
      <c r="M32" s="10">
        <f t="shared" si="6"/>
        <v>0</v>
      </c>
      <c r="N32" s="28"/>
    </row>
    <row r="33" spans="1:14" s="27" customFormat="1" ht="34.5">
      <c r="A33" s="14">
        <v>1</v>
      </c>
      <c r="B33" s="20" t="s">
        <v>37</v>
      </c>
      <c r="C33" s="13"/>
      <c r="D33" s="13">
        <v>832.6</v>
      </c>
      <c r="E33" s="13">
        <v>455</v>
      </c>
      <c r="F33" s="9">
        <f t="shared" si="4"/>
        <v>1287.6</v>
      </c>
      <c r="G33" s="13"/>
      <c r="H33" s="13"/>
      <c r="I33" s="13"/>
      <c r="J33" s="13"/>
      <c r="K33" s="13"/>
      <c r="L33" s="9">
        <f t="shared" si="5"/>
        <v>0</v>
      </c>
      <c r="M33" s="10">
        <f t="shared" si="6"/>
        <v>1287.6</v>
      </c>
      <c r="N33" s="7" t="s">
        <v>152</v>
      </c>
    </row>
    <row r="34" spans="1:14" s="27" customFormat="1" ht="51.75">
      <c r="A34" s="14">
        <v>2</v>
      </c>
      <c r="B34" s="20" t="s">
        <v>38</v>
      </c>
      <c r="C34" s="13">
        <v>0</v>
      </c>
      <c r="D34" s="13">
        <v>1281.9</v>
      </c>
      <c r="E34" s="13">
        <v>924.263</v>
      </c>
      <c r="F34" s="9">
        <f t="shared" si="4"/>
        <v>2206.163</v>
      </c>
      <c r="G34" s="13">
        <v>0</v>
      </c>
      <c r="H34" s="13"/>
      <c r="I34" s="13"/>
      <c r="J34" s="13"/>
      <c r="K34" s="13"/>
      <c r="L34" s="9">
        <f t="shared" si="5"/>
        <v>0</v>
      </c>
      <c r="M34" s="10">
        <f t="shared" si="6"/>
        <v>2206.163</v>
      </c>
      <c r="N34" s="7" t="s">
        <v>151</v>
      </c>
    </row>
    <row r="35" spans="1:14" s="26" customFormat="1" ht="18">
      <c r="A35" s="11"/>
      <c r="B35" s="21" t="s">
        <v>39</v>
      </c>
      <c r="C35" s="22">
        <f>SUM(C33:C34)</f>
        <v>0</v>
      </c>
      <c r="D35" s="22">
        <f>SUM(D33:D34)</f>
        <v>2114.5</v>
      </c>
      <c r="E35" s="22">
        <f>SUM(E33:E34)</f>
        <v>1379.263</v>
      </c>
      <c r="F35" s="23">
        <f t="shared" si="4"/>
        <v>3493.763</v>
      </c>
      <c r="G35" s="22">
        <f>SUM(G33:G34)</f>
        <v>0</v>
      </c>
      <c r="H35" s="22">
        <f>SUM(H33:H34)</f>
        <v>0</v>
      </c>
      <c r="I35" s="22">
        <f>SUM(I33:I34)</f>
        <v>0</v>
      </c>
      <c r="J35" s="22">
        <f>SUM(J33:J34)</f>
        <v>0</v>
      </c>
      <c r="K35" s="22">
        <f>SUM(K33:K34)</f>
        <v>0</v>
      </c>
      <c r="L35" s="23">
        <f t="shared" si="5"/>
        <v>0</v>
      </c>
      <c r="M35" s="24">
        <f t="shared" si="6"/>
        <v>3493.763</v>
      </c>
      <c r="N35" s="4"/>
    </row>
    <row r="36" spans="1:14" s="26" customFormat="1" ht="18">
      <c r="A36" s="11">
        <v>6</v>
      </c>
      <c r="B36" s="12" t="s">
        <v>40</v>
      </c>
      <c r="C36" s="34"/>
      <c r="D36" s="34"/>
      <c r="E36" s="34"/>
      <c r="F36" s="9">
        <f t="shared" si="4"/>
        <v>0</v>
      </c>
      <c r="G36" s="34"/>
      <c r="H36" s="34"/>
      <c r="I36" s="34"/>
      <c r="J36" s="34"/>
      <c r="K36" s="34"/>
      <c r="L36" s="9">
        <f t="shared" si="5"/>
        <v>0</v>
      </c>
      <c r="M36" s="10">
        <f t="shared" si="6"/>
        <v>0</v>
      </c>
      <c r="N36" s="4"/>
    </row>
    <row r="37" spans="1:14" s="26" customFormat="1" ht="104.25">
      <c r="A37" s="14">
        <v>1</v>
      </c>
      <c r="B37" s="7" t="s">
        <v>41</v>
      </c>
      <c r="C37" s="13">
        <v>0</v>
      </c>
      <c r="D37" s="13">
        <v>945.5</v>
      </c>
      <c r="E37" s="13">
        <v>601.9</v>
      </c>
      <c r="F37" s="9">
        <f t="shared" si="4"/>
        <v>1547.4</v>
      </c>
      <c r="G37" s="13">
        <v>0</v>
      </c>
      <c r="H37" s="34"/>
      <c r="I37" s="34"/>
      <c r="J37" s="34"/>
      <c r="K37" s="34"/>
      <c r="L37" s="9">
        <f t="shared" si="5"/>
        <v>0</v>
      </c>
      <c r="M37" s="10">
        <f t="shared" si="6"/>
        <v>1547.4</v>
      </c>
      <c r="N37" s="28" t="s">
        <v>32</v>
      </c>
    </row>
    <row r="38" spans="1:14" s="26" customFormat="1" ht="18">
      <c r="A38" s="11"/>
      <c r="B38" s="21" t="s">
        <v>39</v>
      </c>
      <c r="C38" s="22">
        <f>SUM(C37)</f>
        <v>0</v>
      </c>
      <c r="D38" s="22">
        <f>SUM(D37)</f>
        <v>945.5</v>
      </c>
      <c r="E38" s="22">
        <f>SUM(E37)</f>
        <v>601.9</v>
      </c>
      <c r="F38" s="23">
        <f t="shared" si="4"/>
        <v>1547.4</v>
      </c>
      <c r="G38" s="22">
        <f>SUM(G37)</f>
        <v>0</v>
      </c>
      <c r="H38" s="22">
        <f>SUM(H37)</f>
        <v>0</v>
      </c>
      <c r="I38" s="22">
        <f>SUM(I37)</f>
        <v>0</v>
      </c>
      <c r="J38" s="22">
        <f>SUM(J37)</f>
        <v>0</v>
      </c>
      <c r="K38" s="22">
        <f>SUM(K37)</f>
        <v>0</v>
      </c>
      <c r="L38" s="23">
        <f t="shared" si="5"/>
        <v>0</v>
      </c>
      <c r="M38" s="24">
        <f t="shared" si="6"/>
        <v>1547.4</v>
      </c>
      <c r="N38" s="4"/>
    </row>
    <row r="39" spans="1:14" ht="18">
      <c r="A39" s="11">
        <v>7</v>
      </c>
      <c r="B39" s="12" t="s">
        <v>42</v>
      </c>
      <c r="C39" s="30"/>
      <c r="D39" s="30"/>
      <c r="E39" s="13"/>
      <c r="F39" s="9">
        <f t="shared" si="4"/>
        <v>0</v>
      </c>
      <c r="G39" s="30"/>
      <c r="H39" s="30"/>
      <c r="I39" s="30"/>
      <c r="J39" s="30"/>
      <c r="K39" s="30"/>
      <c r="L39" s="9">
        <f t="shared" si="5"/>
        <v>0</v>
      </c>
      <c r="M39" s="10">
        <f t="shared" si="6"/>
        <v>0</v>
      </c>
      <c r="N39" s="28"/>
    </row>
    <row r="40" spans="1:14" s="27" customFormat="1" ht="17.25">
      <c r="A40" s="14">
        <v>1</v>
      </c>
      <c r="B40" s="78" t="s">
        <v>43</v>
      </c>
      <c r="C40" s="89"/>
      <c r="D40" s="89"/>
      <c r="E40" s="89"/>
      <c r="F40" s="79">
        <v>0</v>
      </c>
      <c r="G40" s="80"/>
      <c r="H40" s="81"/>
      <c r="I40" s="94"/>
      <c r="J40" s="82">
        <v>805.5</v>
      </c>
      <c r="K40" s="83">
        <v>503</v>
      </c>
      <c r="L40" s="9">
        <f>G40+H40+I40+J40+K40</f>
        <v>1308.5</v>
      </c>
      <c r="M40" s="10">
        <f>F40+L40</f>
        <v>1308.5</v>
      </c>
      <c r="N40" s="93"/>
    </row>
    <row r="41" spans="1:14" s="27" customFormat="1" ht="34.5">
      <c r="A41" s="14">
        <v>3</v>
      </c>
      <c r="B41" s="84" t="s">
        <v>45</v>
      </c>
      <c r="C41" s="82"/>
      <c r="D41" s="82"/>
      <c r="E41" s="82"/>
      <c r="F41" s="79">
        <v>0</v>
      </c>
      <c r="G41" s="82"/>
      <c r="H41" s="84"/>
      <c r="I41" s="82">
        <v>940.237</v>
      </c>
      <c r="J41" s="94"/>
      <c r="K41" s="83">
        <v>687</v>
      </c>
      <c r="L41" s="9">
        <f>G41+H41+I41+J41+K41</f>
        <v>1627.237</v>
      </c>
      <c r="M41" s="10">
        <f>F41+L41</f>
        <v>1627.237</v>
      </c>
      <c r="N41" s="93" t="s">
        <v>175</v>
      </c>
    </row>
    <row r="42" spans="1:14" s="27" customFormat="1" ht="34.5">
      <c r="A42" s="14">
        <v>4</v>
      </c>
      <c r="B42" s="84" t="s">
        <v>46</v>
      </c>
      <c r="C42" s="82"/>
      <c r="D42" s="82"/>
      <c r="E42" s="82"/>
      <c r="F42" s="79">
        <v>0</v>
      </c>
      <c r="G42" s="82"/>
      <c r="H42" s="84"/>
      <c r="I42" s="82">
        <v>550.8</v>
      </c>
      <c r="J42" s="94"/>
      <c r="K42" s="83">
        <v>321.1</v>
      </c>
      <c r="L42" s="9">
        <f>G42+H42+I42+J42+K42</f>
        <v>871.9</v>
      </c>
      <c r="M42" s="10">
        <f>F42+L42</f>
        <v>871.9</v>
      </c>
      <c r="N42" s="93" t="s">
        <v>175</v>
      </c>
    </row>
    <row r="43" spans="1:14" s="27" customFormat="1" ht="17.25">
      <c r="A43" s="14"/>
      <c r="B43" s="100" t="s">
        <v>156</v>
      </c>
      <c r="C43" s="90"/>
      <c r="D43" s="90"/>
      <c r="E43" s="90"/>
      <c r="F43" s="79">
        <v>0</v>
      </c>
      <c r="G43" s="95"/>
      <c r="H43" s="95"/>
      <c r="I43" s="96"/>
      <c r="J43" s="96">
        <v>1000</v>
      </c>
      <c r="K43" s="96">
        <v>710</v>
      </c>
      <c r="L43" s="9">
        <f>G43+H43+I43+J43+K43</f>
        <v>1710</v>
      </c>
      <c r="M43" s="10">
        <f>F43+L43</f>
        <v>1710</v>
      </c>
      <c r="N43" s="93" t="s">
        <v>176</v>
      </c>
    </row>
    <row r="44" spans="1:14" s="27" customFormat="1" ht="17.25">
      <c r="A44" s="14"/>
      <c r="B44" s="100" t="s">
        <v>157</v>
      </c>
      <c r="C44" s="90"/>
      <c r="D44" s="90"/>
      <c r="E44" s="90"/>
      <c r="F44" s="79">
        <v>0</v>
      </c>
      <c r="G44" s="95"/>
      <c r="H44" s="95"/>
      <c r="I44" s="97">
        <v>527.144</v>
      </c>
      <c r="J44" s="96"/>
      <c r="K44" s="96">
        <v>350.1</v>
      </c>
      <c r="L44" s="9">
        <f>G44+H44+I44+J44+K44</f>
        <v>877.244</v>
      </c>
      <c r="M44" s="10">
        <f>F44+L44</f>
        <v>877.244</v>
      </c>
      <c r="N44" s="93" t="s">
        <v>176</v>
      </c>
    </row>
    <row r="45" spans="1:14" s="26" customFormat="1" ht="18">
      <c r="A45" s="11"/>
      <c r="B45" s="21" t="s">
        <v>39</v>
      </c>
      <c r="C45" s="22">
        <f>SUM(C40:C42)</f>
        <v>0</v>
      </c>
      <c r="D45" s="22">
        <f>SUM(D40:D42)</f>
        <v>0</v>
      </c>
      <c r="E45" s="22">
        <f>SUM(E40:E42)</f>
        <v>0</v>
      </c>
      <c r="F45" s="23">
        <f t="shared" si="4"/>
        <v>0</v>
      </c>
      <c r="G45" s="22">
        <f>SUM(G40:G42)</f>
        <v>0</v>
      </c>
      <c r="H45" s="22">
        <f>SUM(H40:H42)</f>
        <v>0</v>
      </c>
      <c r="I45" s="22">
        <f>SUM(I40:I44)</f>
        <v>2018.1809999999998</v>
      </c>
      <c r="J45" s="22">
        <f>SUM(J40:J44)</f>
        <v>1805.5</v>
      </c>
      <c r="K45" s="22">
        <f>SUM(K40:K44)</f>
        <v>2571.2</v>
      </c>
      <c r="L45" s="22">
        <f>SUM(L40:L44)</f>
        <v>6394.881</v>
      </c>
      <c r="M45" s="22">
        <f>SUM(M40:M44)</f>
        <v>6394.881</v>
      </c>
      <c r="N45" s="4"/>
    </row>
    <row r="46" spans="1:14" ht="18">
      <c r="A46" s="11">
        <v>8</v>
      </c>
      <c r="B46" s="12" t="s">
        <v>47</v>
      </c>
      <c r="C46" s="6"/>
      <c r="D46" s="6"/>
      <c r="E46" s="6"/>
      <c r="F46" s="9">
        <f t="shared" si="4"/>
        <v>0</v>
      </c>
      <c r="G46" s="6"/>
      <c r="H46" s="6"/>
      <c r="I46" s="6"/>
      <c r="J46" s="6"/>
      <c r="K46" s="6"/>
      <c r="L46" s="9">
        <f t="shared" si="5"/>
        <v>0</v>
      </c>
      <c r="M46" s="10">
        <f t="shared" si="6"/>
        <v>0</v>
      </c>
      <c r="N46" s="7"/>
    </row>
    <row r="47" spans="1:14" s="27" customFormat="1" ht="51.75">
      <c r="A47" s="14">
        <v>1</v>
      </c>
      <c r="B47" s="7" t="s">
        <v>48</v>
      </c>
      <c r="C47" s="13">
        <v>0</v>
      </c>
      <c r="D47" s="13"/>
      <c r="E47" s="13"/>
      <c r="F47" s="9">
        <f t="shared" si="4"/>
        <v>0</v>
      </c>
      <c r="G47" s="13">
        <v>0</v>
      </c>
      <c r="H47" s="13"/>
      <c r="I47" s="13"/>
      <c r="J47" s="19">
        <v>2536.5</v>
      </c>
      <c r="K47" s="19">
        <v>1252.063</v>
      </c>
      <c r="L47" s="9">
        <f t="shared" si="5"/>
        <v>3788.563</v>
      </c>
      <c r="M47" s="10">
        <f t="shared" si="6"/>
        <v>3788.563</v>
      </c>
      <c r="N47" s="7" t="s">
        <v>49</v>
      </c>
    </row>
    <row r="48" spans="1:14" s="26" customFormat="1" ht="18">
      <c r="A48" s="11"/>
      <c r="B48" s="21" t="s">
        <v>39</v>
      </c>
      <c r="C48" s="22">
        <f>SUM(C47)</f>
        <v>0</v>
      </c>
      <c r="D48" s="22">
        <f>SUM(D47)</f>
        <v>0</v>
      </c>
      <c r="E48" s="22">
        <f>SUM(E47)</f>
        <v>0</v>
      </c>
      <c r="F48" s="23">
        <f t="shared" si="4"/>
        <v>0</v>
      </c>
      <c r="G48" s="22">
        <f>SUM(G47)</f>
        <v>0</v>
      </c>
      <c r="H48" s="22">
        <f>SUM(H47)</f>
        <v>0</v>
      </c>
      <c r="I48" s="22">
        <f>SUM(I47)</f>
        <v>0</v>
      </c>
      <c r="J48" s="22">
        <f>SUM(J47)</f>
        <v>2536.5</v>
      </c>
      <c r="K48" s="22">
        <f>SUM(K47)</f>
        <v>1252.063</v>
      </c>
      <c r="L48" s="23">
        <f t="shared" si="5"/>
        <v>3788.563</v>
      </c>
      <c r="M48" s="24">
        <f t="shared" si="6"/>
        <v>3788.563</v>
      </c>
      <c r="N48" s="4"/>
    </row>
    <row r="49" spans="1:14" ht="18">
      <c r="A49" s="11">
        <v>9</v>
      </c>
      <c r="B49" s="12" t="s">
        <v>50</v>
      </c>
      <c r="C49" s="30"/>
      <c r="D49" s="30"/>
      <c r="E49" s="30"/>
      <c r="F49" s="9">
        <f t="shared" si="4"/>
        <v>0</v>
      </c>
      <c r="G49" s="30"/>
      <c r="H49" s="30"/>
      <c r="I49" s="30"/>
      <c r="J49" s="30"/>
      <c r="K49" s="30"/>
      <c r="L49" s="9">
        <f t="shared" si="5"/>
        <v>0</v>
      </c>
      <c r="M49" s="10">
        <f t="shared" si="6"/>
        <v>0</v>
      </c>
      <c r="N49" s="28"/>
    </row>
    <row r="50" spans="1:14" ht="69">
      <c r="A50" s="14">
        <v>1</v>
      </c>
      <c r="B50" s="7" t="s">
        <v>51</v>
      </c>
      <c r="C50" s="30"/>
      <c r="D50" s="30">
        <v>765.8</v>
      </c>
      <c r="E50" s="13">
        <v>587.493</v>
      </c>
      <c r="F50" s="9">
        <f t="shared" si="4"/>
        <v>1353.2930000000001</v>
      </c>
      <c r="G50" s="30"/>
      <c r="H50" s="30"/>
      <c r="I50" s="30"/>
      <c r="J50" s="30"/>
      <c r="K50" s="30"/>
      <c r="L50" s="9">
        <f t="shared" si="5"/>
        <v>0</v>
      </c>
      <c r="M50" s="10">
        <f t="shared" si="6"/>
        <v>1353.2930000000001</v>
      </c>
      <c r="N50" s="7" t="s">
        <v>52</v>
      </c>
    </row>
    <row r="51" spans="1:14" s="27" customFormat="1" ht="69">
      <c r="A51" s="14">
        <v>2</v>
      </c>
      <c r="B51" s="20" t="s">
        <v>155</v>
      </c>
      <c r="C51" s="13">
        <v>0</v>
      </c>
      <c r="D51" s="71">
        <v>513.7</v>
      </c>
      <c r="E51" s="76">
        <v>470.194</v>
      </c>
      <c r="F51" s="9">
        <f t="shared" si="4"/>
        <v>983.894</v>
      </c>
      <c r="G51" s="13">
        <v>0</v>
      </c>
      <c r="H51" s="13"/>
      <c r="I51" s="13"/>
      <c r="J51" s="13"/>
      <c r="K51" s="13"/>
      <c r="L51" s="9">
        <f t="shared" si="5"/>
        <v>0</v>
      </c>
      <c r="M51" s="10">
        <f t="shared" si="6"/>
        <v>983.894</v>
      </c>
      <c r="N51" s="7" t="s">
        <v>52</v>
      </c>
    </row>
    <row r="52" spans="1:14" s="26" customFormat="1" ht="18">
      <c r="A52" s="11"/>
      <c r="B52" s="31" t="s">
        <v>24</v>
      </c>
      <c r="C52" s="22">
        <f>SUM(C50:C51)</f>
        <v>0</v>
      </c>
      <c r="D52" s="22">
        <f>SUM(D50:D51)</f>
        <v>1279.5</v>
      </c>
      <c r="E52" s="22">
        <f>SUM(E50:E51)</f>
        <v>1057.6870000000001</v>
      </c>
      <c r="F52" s="23">
        <f t="shared" si="4"/>
        <v>2337.187</v>
      </c>
      <c r="G52" s="22">
        <f>SUM(G50:G51)</f>
        <v>0</v>
      </c>
      <c r="H52" s="22">
        <f>SUM(H50:H51)</f>
        <v>0</v>
      </c>
      <c r="I52" s="22">
        <f>SUM(I50:I51)</f>
        <v>0</v>
      </c>
      <c r="J52" s="22">
        <f>SUM(J50:J51)</f>
        <v>0</v>
      </c>
      <c r="K52" s="22">
        <f>SUM(K50:K51)</f>
        <v>0</v>
      </c>
      <c r="L52" s="23">
        <f t="shared" si="5"/>
        <v>0</v>
      </c>
      <c r="M52" s="24">
        <f t="shared" si="6"/>
        <v>2337.187</v>
      </c>
      <c r="N52" s="4"/>
    </row>
    <row r="53" spans="1:14" ht="18">
      <c r="A53" s="11">
        <v>10</v>
      </c>
      <c r="B53" s="12" t="s">
        <v>53</v>
      </c>
      <c r="C53" s="6"/>
      <c r="D53" s="6"/>
      <c r="E53" s="6"/>
      <c r="F53" s="9">
        <f t="shared" si="4"/>
        <v>0</v>
      </c>
      <c r="G53" s="6"/>
      <c r="H53" s="6"/>
      <c r="I53" s="6"/>
      <c r="J53" s="6"/>
      <c r="K53" s="6"/>
      <c r="L53" s="9"/>
      <c r="M53" s="10">
        <f t="shared" si="6"/>
        <v>0</v>
      </c>
      <c r="N53" s="28"/>
    </row>
    <row r="54" spans="1:14" s="27" customFormat="1" ht="34.5">
      <c r="A54" s="14">
        <v>1</v>
      </c>
      <c r="B54" s="20" t="s">
        <v>54</v>
      </c>
      <c r="C54" s="13">
        <v>0</v>
      </c>
      <c r="D54" s="13"/>
      <c r="E54" s="13"/>
      <c r="F54" s="9">
        <f t="shared" si="4"/>
        <v>0</v>
      </c>
      <c r="G54" s="13">
        <v>0</v>
      </c>
      <c r="H54" s="13"/>
      <c r="I54" s="13"/>
      <c r="J54" s="74">
        <v>752</v>
      </c>
      <c r="K54" s="74">
        <v>321</v>
      </c>
      <c r="L54" s="9">
        <f t="shared" si="5"/>
        <v>1073</v>
      </c>
      <c r="M54" s="10">
        <f t="shared" si="6"/>
        <v>1073</v>
      </c>
      <c r="N54" s="7" t="s">
        <v>55</v>
      </c>
    </row>
    <row r="55" spans="1:14" s="27" customFormat="1" ht="34.5">
      <c r="A55" s="14">
        <v>2</v>
      </c>
      <c r="B55" s="20" t="s">
        <v>177</v>
      </c>
      <c r="C55" s="13"/>
      <c r="D55" s="13"/>
      <c r="E55" s="13"/>
      <c r="F55" s="9">
        <f t="shared" si="4"/>
        <v>0</v>
      </c>
      <c r="G55" s="13"/>
      <c r="H55" s="13"/>
      <c r="I55" s="13"/>
      <c r="J55" s="74">
        <v>450</v>
      </c>
      <c r="K55" s="74">
        <v>245.965</v>
      </c>
      <c r="L55" s="9">
        <f t="shared" si="5"/>
        <v>695.965</v>
      </c>
      <c r="M55" s="10">
        <f t="shared" si="6"/>
        <v>695.965</v>
      </c>
      <c r="N55" s="7" t="s">
        <v>178</v>
      </c>
    </row>
    <row r="56" spans="1:14" s="26" customFormat="1" ht="18">
      <c r="A56" s="11"/>
      <c r="B56" s="21" t="s">
        <v>39</v>
      </c>
      <c r="C56" s="22">
        <f aca="true" t="shared" si="7" ref="C56:K56">SUM(C54:C55)</f>
        <v>0</v>
      </c>
      <c r="D56" s="22">
        <f t="shared" si="7"/>
        <v>0</v>
      </c>
      <c r="E56" s="22">
        <f t="shared" si="7"/>
        <v>0</v>
      </c>
      <c r="F56" s="23">
        <f t="shared" si="7"/>
        <v>0</v>
      </c>
      <c r="G56" s="22">
        <f t="shared" si="7"/>
        <v>0</v>
      </c>
      <c r="H56" s="22">
        <f t="shared" si="7"/>
        <v>0</v>
      </c>
      <c r="I56" s="22">
        <f t="shared" si="7"/>
        <v>0</v>
      </c>
      <c r="J56" s="22">
        <f t="shared" si="7"/>
        <v>1202</v>
      </c>
      <c r="K56" s="22">
        <f t="shared" si="7"/>
        <v>566.965</v>
      </c>
      <c r="L56" s="23">
        <f>SUM(L54:L55)</f>
        <v>1768.9650000000001</v>
      </c>
      <c r="M56" s="24">
        <f>SUM(M54:M55)</f>
        <v>1768.9650000000001</v>
      </c>
      <c r="N56" s="4"/>
    </row>
    <row r="57" spans="1:14" s="26" customFormat="1" ht="18">
      <c r="A57" s="11">
        <v>11</v>
      </c>
      <c r="B57" s="12" t="s">
        <v>56</v>
      </c>
      <c r="C57" s="34"/>
      <c r="D57" s="34"/>
      <c r="E57" s="34"/>
      <c r="F57" s="9">
        <f t="shared" si="4"/>
        <v>0</v>
      </c>
      <c r="G57" s="34"/>
      <c r="H57" s="34"/>
      <c r="I57" s="34"/>
      <c r="J57" s="34"/>
      <c r="K57" s="34"/>
      <c r="L57" s="9">
        <f t="shared" si="5"/>
        <v>0</v>
      </c>
      <c r="M57" s="10">
        <f t="shared" si="6"/>
        <v>0</v>
      </c>
      <c r="N57" s="4"/>
    </row>
    <row r="58" spans="1:14" s="26" customFormat="1" ht="34.5">
      <c r="A58" s="11"/>
      <c r="B58" s="7" t="s">
        <v>57</v>
      </c>
      <c r="C58" s="13">
        <v>0</v>
      </c>
      <c r="D58" s="34"/>
      <c r="E58" s="34"/>
      <c r="F58" s="9">
        <f t="shared" si="4"/>
        <v>0</v>
      </c>
      <c r="G58" s="13">
        <v>0</v>
      </c>
      <c r="H58" s="34"/>
      <c r="I58" s="34"/>
      <c r="J58" s="13">
        <v>538.5</v>
      </c>
      <c r="K58" s="13">
        <v>283.6</v>
      </c>
      <c r="L58" s="9">
        <f t="shared" si="5"/>
        <v>822.1</v>
      </c>
      <c r="M58" s="10">
        <f t="shared" si="6"/>
        <v>822.1</v>
      </c>
      <c r="N58" s="28" t="s">
        <v>58</v>
      </c>
    </row>
    <row r="59" spans="1:14" s="26" customFormat="1" ht="18">
      <c r="A59" s="11"/>
      <c r="B59" s="21" t="s">
        <v>39</v>
      </c>
      <c r="C59" s="22">
        <f>SUM(C58)</f>
        <v>0</v>
      </c>
      <c r="D59" s="22">
        <f>SUM(D58)</f>
        <v>0</v>
      </c>
      <c r="E59" s="22">
        <f>SUM(E58)</f>
        <v>0</v>
      </c>
      <c r="F59" s="23">
        <f t="shared" si="4"/>
        <v>0</v>
      </c>
      <c r="G59" s="22">
        <f>SUM(G58)</f>
        <v>0</v>
      </c>
      <c r="H59" s="22">
        <f>SUM(H58)</f>
        <v>0</v>
      </c>
      <c r="I59" s="22">
        <f>SUM(I58)</f>
        <v>0</v>
      </c>
      <c r="J59" s="22">
        <f>SUM(J58)</f>
        <v>538.5</v>
      </c>
      <c r="K59" s="22">
        <f>SUM(K58)</f>
        <v>283.6</v>
      </c>
      <c r="L59" s="23">
        <f t="shared" si="5"/>
        <v>822.1</v>
      </c>
      <c r="M59" s="24">
        <f t="shared" si="6"/>
        <v>822.1</v>
      </c>
      <c r="N59" s="4"/>
    </row>
    <row r="60" spans="1:14" ht="18">
      <c r="A60" s="11">
        <v>12</v>
      </c>
      <c r="B60" s="32" t="s">
        <v>59</v>
      </c>
      <c r="C60" s="13"/>
      <c r="D60" s="13"/>
      <c r="E60" s="13"/>
      <c r="F60" s="9">
        <f aca="true" t="shared" si="8" ref="F60:F134">C60+D60+E60</f>
        <v>0</v>
      </c>
      <c r="G60" s="13"/>
      <c r="H60" s="13"/>
      <c r="I60" s="13"/>
      <c r="J60" s="13"/>
      <c r="K60" s="13"/>
      <c r="L60" s="9">
        <f aca="true" t="shared" si="9" ref="L60:L134">G60+H60+I60+J60+K60</f>
        <v>0</v>
      </c>
      <c r="M60" s="10">
        <f aca="true" t="shared" si="10" ref="M60:M134">F60+L60</f>
        <v>0</v>
      </c>
      <c r="N60" s="28"/>
    </row>
    <row r="61" spans="1:14" ht="34.5">
      <c r="A61" s="14">
        <v>1</v>
      </c>
      <c r="B61" s="14" t="s">
        <v>60</v>
      </c>
      <c r="C61" s="15"/>
      <c r="D61" s="33"/>
      <c r="E61" s="15"/>
      <c r="F61" s="9">
        <f t="shared" si="8"/>
        <v>0</v>
      </c>
      <c r="G61" s="13"/>
      <c r="H61" s="19"/>
      <c r="I61" s="44"/>
      <c r="J61" s="72">
        <v>920.7</v>
      </c>
      <c r="K61" s="19">
        <v>490.1</v>
      </c>
      <c r="L61" s="9">
        <f t="shared" si="9"/>
        <v>1410.8000000000002</v>
      </c>
      <c r="M61" s="10">
        <f t="shared" si="10"/>
        <v>1410.8000000000002</v>
      </c>
      <c r="N61" s="28" t="s">
        <v>44</v>
      </c>
    </row>
    <row r="62" spans="1:14" ht="34.5">
      <c r="A62" s="14">
        <v>2</v>
      </c>
      <c r="B62" s="14" t="s">
        <v>61</v>
      </c>
      <c r="C62" s="13"/>
      <c r="D62" s="33"/>
      <c r="E62" s="13"/>
      <c r="F62" s="9">
        <f t="shared" si="8"/>
        <v>0</v>
      </c>
      <c r="G62" s="13"/>
      <c r="H62" s="19"/>
      <c r="I62" s="44"/>
      <c r="J62" s="72">
        <v>976.5</v>
      </c>
      <c r="K62" s="19">
        <v>520.6</v>
      </c>
      <c r="L62" s="9">
        <f t="shared" si="9"/>
        <v>1497.1</v>
      </c>
      <c r="M62" s="10">
        <f t="shared" si="10"/>
        <v>1497.1</v>
      </c>
      <c r="N62" s="28" t="s">
        <v>44</v>
      </c>
    </row>
    <row r="63" spans="1:14" ht="34.5">
      <c r="A63" s="14">
        <v>3</v>
      </c>
      <c r="B63" s="14" t="s">
        <v>62</v>
      </c>
      <c r="C63" s="13"/>
      <c r="D63" s="33"/>
      <c r="E63" s="13"/>
      <c r="F63" s="9">
        <f t="shared" si="8"/>
        <v>0</v>
      </c>
      <c r="G63" s="13"/>
      <c r="H63" s="19"/>
      <c r="I63" s="44"/>
      <c r="J63" s="72">
        <v>3017.2</v>
      </c>
      <c r="K63" s="19">
        <v>1617.3</v>
      </c>
      <c r="L63" s="9">
        <f t="shared" si="9"/>
        <v>4634.5</v>
      </c>
      <c r="M63" s="10">
        <f t="shared" si="10"/>
        <v>4634.5</v>
      </c>
      <c r="N63" s="28" t="s">
        <v>44</v>
      </c>
    </row>
    <row r="64" spans="1:14" ht="34.5">
      <c r="A64" s="14">
        <v>4</v>
      </c>
      <c r="B64" s="14" t="s">
        <v>63</v>
      </c>
      <c r="C64" s="13"/>
      <c r="D64" s="33"/>
      <c r="E64" s="13"/>
      <c r="F64" s="9">
        <f t="shared" si="8"/>
        <v>0</v>
      </c>
      <c r="G64" s="13"/>
      <c r="H64" s="19"/>
      <c r="I64" s="72">
        <v>1009.2</v>
      </c>
      <c r="J64" s="44"/>
      <c r="K64" s="19">
        <v>707.2</v>
      </c>
      <c r="L64" s="9">
        <f t="shared" si="9"/>
        <v>1716.4</v>
      </c>
      <c r="M64" s="10">
        <f t="shared" si="10"/>
        <v>1716.4</v>
      </c>
      <c r="N64" s="28" t="s">
        <v>44</v>
      </c>
    </row>
    <row r="65" spans="1:14" ht="34.5">
      <c r="A65" s="14">
        <v>5</v>
      </c>
      <c r="B65" s="14" t="s">
        <v>64</v>
      </c>
      <c r="C65" s="13"/>
      <c r="D65" s="33"/>
      <c r="E65" s="13"/>
      <c r="F65" s="9">
        <f t="shared" si="8"/>
        <v>0</v>
      </c>
      <c r="G65" s="13"/>
      <c r="H65" s="19"/>
      <c r="I65" s="72">
        <v>1206.1</v>
      </c>
      <c r="J65" s="72"/>
      <c r="K65" s="19">
        <v>630.7</v>
      </c>
      <c r="L65" s="9">
        <f t="shared" si="9"/>
        <v>1836.8</v>
      </c>
      <c r="M65" s="10">
        <f t="shared" si="10"/>
        <v>1836.8</v>
      </c>
      <c r="N65" s="28" t="s">
        <v>44</v>
      </c>
    </row>
    <row r="66" spans="1:14" ht="34.5">
      <c r="A66" s="14">
        <v>6</v>
      </c>
      <c r="B66" s="14" t="s">
        <v>65</v>
      </c>
      <c r="C66" s="13"/>
      <c r="D66" s="33"/>
      <c r="E66" s="13"/>
      <c r="F66" s="9">
        <f t="shared" si="8"/>
        <v>0</v>
      </c>
      <c r="G66" s="13"/>
      <c r="H66" s="19"/>
      <c r="I66" s="72"/>
      <c r="J66" s="57">
        <v>1053</v>
      </c>
      <c r="K66" s="19">
        <v>683.4</v>
      </c>
      <c r="L66" s="9">
        <f t="shared" si="9"/>
        <v>1736.4</v>
      </c>
      <c r="M66" s="10">
        <f t="shared" si="10"/>
        <v>1736.4</v>
      </c>
      <c r="N66" s="28" t="s">
        <v>44</v>
      </c>
    </row>
    <row r="67" spans="1:14" ht="34.5">
      <c r="A67" s="14">
        <v>7</v>
      </c>
      <c r="B67" s="14" t="s">
        <v>66</v>
      </c>
      <c r="C67" s="13"/>
      <c r="D67" s="33"/>
      <c r="E67" s="13"/>
      <c r="F67" s="9">
        <f t="shared" si="8"/>
        <v>0</v>
      </c>
      <c r="G67" s="13"/>
      <c r="H67" s="19"/>
      <c r="I67" s="44"/>
      <c r="J67" s="44">
        <v>673.7</v>
      </c>
      <c r="K67" s="19">
        <v>352.3</v>
      </c>
      <c r="L67" s="9">
        <f t="shared" si="9"/>
        <v>1026</v>
      </c>
      <c r="M67" s="10">
        <f t="shared" si="10"/>
        <v>1026</v>
      </c>
      <c r="N67" s="28" t="s">
        <v>44</v>
      </c>
    </row>
    <row r="68" spans="1:14" ht="34.5">
      <c r="A68" s="14">
        <v>8</v>
      </c>
      <c r="B68" s="14" t="s">
        <v>67</v>
      </c>
      <c r="C68" s="13"/>
      <c r="D68" s="33"/>
      <c r="E68" s="13"/>
      <c r="F68" s="9">
        <f t="shared" si="8"/>
        <v>0</v>
      </c>
      <c r="G68" s="13"/>
      <c r="H68" s="19"/>
      <c r="I68" s="72">
        <v>796.2</v>
      </c>
      <c r="J68" s="44"/>
      <c r="K68" s="19">
        <v>454.3</v>
      </c>
      <c r="L68" s="9">
        <f t="shared" si="9"/>
        <v>1250.5</v>
      </c>
      <c r="M68" s="10">
        <f t="shared" si="10"/>
        <v>1250.5</v>
      </c>
      <c r="N68" s="28" t="s">
        <v>44</v>
      </c>
    </row>
    <row r="69" spans="1:14" ht="34.5">
      <c r="A69" s="14">
        <v>9</v>
      </c>
      <c r="B69" s="14" t="s">
        <v>68</v>
      </c>
      <c r="C69" s="13"/>
      <c r="D69" s="33"/>
      <c r="E69" s="13"/>
      <c r="F69" s="9">
        <f t="shared" si="8"/>
        <v>0</v>
      </c>
      <c r="G69" s="13"/>
      <c r="H69" s="19"/>
      <c r="I69" s="72">
        <v>808.7</v>
      </c>
      <c r="J69" s="44"/>
      <c r="K69" s="19">
        <v>431.8</v>
      </c>
      <c r="L69" s="9">
        <f t="shared" si="9"/>
        <v>1240.5</v>
      </c>
      <c r="M69" s="10">
        <f t="shared" si="10"/>
        <v>1240.5</v>
      </c>
      <c r="N69" s="28" t="s">
        <v>44</v>
      </c>
    </row>
    <row r="70" spans="1:14" ht="34.5">
      <c r="A70" s="14">
        <v>10</v>
      </c>
      <c r="B70" s="14" t="s">
        <v>69</v>
      </c>
      <c r="C70" s="13"/>
      <c r="D70" s="33"/>
      <c r="E70" s="13"/>
      <c r="F70" s="9">
        <f t="shared" si="8"/>
        <v>0</v>
      </c>
      <c r="G70" s="13"/>
      <c r="H70" s="19"/>
      <c r="I70" s="44">
        <v>1079.6</v>
      </c>
      <c r="J70" s="72"/>
      <c r="K70" s="19">
        <v>1022.3</v>
      </c>
      <c r="L70" s="9">
        <f t="shared" si="9"/>
        <v>2101.8999999999996</v>
      </c>
      <c r="M70" s="10">
        <f t="shared" si="10"/>
        <v>2101.8999999999996</v>
      </c>
      <c r="N70" s="28" t="s">
        <v>44</v>
      </c>
    </row>
    <row r="71" spans="1:14" ht="34.5">
      <c r="A71" s="14">
        <v>11</v>
      </c>
      <c r="B71" s="14" t="s">
        <v>188</v>
      </c>
      <c r="C71" s="13"/>
      <c r="D71" s="33"/>
      <c r="E71" s="13"/>
      <c r="F71" s="9">
        <f t="shared" si="8"/>
        <v>0</v>
      </c>
      <c r="G71" s="13"/>
      <c r="H71" s="19"/>
      <c r="I71" s="44"/>
      <c r="J71" s="72">
        <v>506.2</v>
      </c>
      <c r="K71" s="19">
        <v>260.2</v>
      </c>
      <c r="L71" s="9">
        <f t="shared" si="9"/>
        <v>766.4</v>
      </c>
      <c r="M71" s="10">
        <f t="shared" si="10"/>
        <v>766.4</v>
      </c>
      <c r="N71" s="28" t="s">
        <v>44</v>
      </c>
    </row>
    <row r="72" spans="1:14" ht="34.5">
      <c r="A72" s="14">
        <v>12</v>
      </c>
      <c r="B72" s="14" t="s">
        <v>70</v>
      </c>
      <c r="C72" s="13"/>
      <c r="D72" s="33">
        <v>2413.2</v>
      </c>
      <c r="E72" s="13">
        <v>1466.8</v>
      </c>
      <c r="F72" s="9">
        <f t="shared" si="8"/>
        <v>3880</v>
      </c>
      <c r="G72" s="13"/>
      <c r="H72" s="19"/>
      <c r="I72" s="44"/>
      <c r="J72" s="72"/>
      <c r="K72" s="19"/>
      <c r="L72" s="9">
        <f t="shared" si="9"/>
        <v>0</v>
      </c>
      <c r="M72" s="10">
        <f t="shared" si="10"/>
        <v>3880</v>
      </c>
      <c r="N72" s="28" t="s">
        <v>44</v>
      </c>
    </row>
    <row r="73" spans="1:14" ht="34.5">
      <c r="A73" s="14">
        <v>13</v>
      </c>
      <c r="B73" s="14" t="s">
        <v>71</v>
      </c>
      <c r="C73" s="13"/>
      <c r="D73" s="44">
        <v>1199.3</v>
      </c>
      <c r="E73" s="13">
        <v>618.5</v>
      </c>
      <c r="F73" s="9">
        <f t="shared" si="8"/>
        <v>1817.8</v>
      </c>
      <c r="G73" s="13"/>
      <c r="H73" s="19"/>
      <c r="I73" s="72"/>
      <c r="J73" s="44"/>
      <c r="K73" s="19"/>
      <c r="L73" s="9">
        <f t="shared" si="9"/>
        <v>0</v>
      </c>
      <c r="M73" s="10">
        <f t="shared" si="10"/>
        <v>1817.8</v>
      </c>
      <c r="N73" s="28" t="s">
        <v>44</v>
      </c>
    </row>
    <row r="74" spans="1:14" ht="34.5">
      <c r="A74" s="14">
        <v>14</v>
      </c>
      <c r="B74" s="14" t="s">
        <v>72</v>
      </c>
      <c r="C74" s="13"/>
      <c r="D74" s="72"/>
      <c r="E74" s="13"/>
      <c r="F74" s="9">
        <f t="shared" si="8"/>
        <v>0</v>
      </c>
      <c r="G74" s="13"/>
      <c r="H74" s="19"/>
      <c r="I74" s="44"/>
      <c r="J74" s="48">
        <v>1050</v>
      </c>
      <c r="K74" s="19">
        <v>559.8</v>
      </c>
      <c r="L74" s="9">
        <f t="shared" si="9"/>
        <v>1609.8</v>
      </c>
      <c r="M74" s="10">
        <f t="shared" si="10"/>
        <v>1609.8</v>
      </c>
      <c r="N74" s="28" t="s">
        <v>44</v>
      </c>
    </row>
    <row r="75" spans="1:14" ht="34.5">
      <c r="A75" s="14">
        <v>15</v>
      </c>
      <c r="B75" s="14" t="s">
        <v>73</v>
      </c>
      <c r="C75" s="13"/>
      <c r="D75" s="44">
        <v>614.6</v>
      </c>
      <c r="E75" s="13">
        <v>317</v>
      </c>
      <c r="F75" s="9">
        <f t="shared" si="8"/>
        <v>931.6</v>
      </c>
      <c r="G75" s="13"/>
      <c r="H75" s="19"/>
      <c r="I75" s="44"/>
      <c r="J75" s="57"/>
      <c r="K75" s="19"/>
      <c r="L75" s="9">
        <f t="shared" si="9"/>
        <v>0</v>
      </c>
      <c r="M75" s="10">
        <f t="shared" si="10"/>
        <v>931.6</v>
      </c>
      <c r="N75" s="28" t="s">
        <v>44</v>
      </c>
    </row>
    <row r="76" spans="1:14" ht="34.5">
      <c r="A76" s="14">
        <v>16</v>
      </c>
      <c r="B76" s="14" t="s">
        <v>74</v>
      </c>
      <c r="C76" s="13"/>
      <c r="D76" s="72"/>
      <c r="E76" s="13"/>
      <c r="F76" s="9">
        <f t="shared" si="8"/>
        <v>0</v>
      </c>
      <c r="G76" s="13"/>
      <c r="H76" s="19"/>
      <c r="I76" s="44"/>
      <c r="J76" s="44">
        <v>637.7</v>
      </c>
      <c r="K76" s="19">
        <v>414.8</v>
      </c>
      <c r="L76" s="9">
        <f t="shared" si="9"/>
        <v>1052.5</v>
      </c>
      <c r="M76" s="10">
        <f t="shared" si="10"/>
        <v>1052.5</v>
      </c>
      <c r="N76" s="28" t="s">
        <v>44</v>
      </c>
    </row>
    <row r="77" spans="1:14" ht="17.25">
      <c r="A77" s="14">
        <v>17</v>
      </c>
      <c r="B77" s="14" t="s">
        <v>189</v>
      </c>
      <c r="C77" s="13"/>
      <c r="D77" s="72"/>
      <c r="E77" s="13"/>
      <c r="F77" s="9">
        <f t="shared" si="8"/>
        <v>0</v>
      </c>
      <c r="G77" s="13"/>
      <c r="H77" s="19"/>
      <c r="I77" s="44">
        <v>558.3</v>
      </c>
      <c r="J77" s="72"/>
      <c r="K77" s="19">
        <v>330.5</v>
      </c>
      <c r="L77" s="9">
        <f t="shared" si="9"/>
        <v>888.8</v>
      </c>
      <c r="M77" s="10">
        <f t="shared" si="10"/>
        <v>888.8</v>
      </c>
      <c r="N77" s="28" t="s">
        <v>190</v>
      </c>
    </row>
    <row r="78" spans="1:14" ht="17.25">
      <c r="A78" s="14">
        <v>18</v>
      </c>
      <c r="B78" s="14" t="s">
        <v>191</v>
      </c>
      <c r="C78" s="13"/>
      <c r="D78" s="72">
        <v>952.8</v>
      </c>
      <c r="E78" s="13">
        <v>498.9</v>
      </c>
      <c r="F78" s="9">
        <f t="shared" si="8"/>
        <v>1451.6999999999998</v>
      </c>
      <c r="G78" s="13"/>
      <c r="H78" s="19"/>
      <c r="I78" s="44"/>
      <c r="J78" s="72"/>
      <c r="K78" s="19"/>
      <c r="L78" s="9">
        <f t="shared" si="9"/>
        <v>0</v>
      </c>
      <c r="M78" s="10">
        <f t="shared" si="10"/>
        <v>1451.6999999999998</v>
      </c>
      <c r="N78" s="28" t="s">
        <v>192</v>
      </c>
    </row>
    <row r="79" spans="1:14" ht="17.25">
      <c r="A79" s="14">
        <v>19</v>
      </c>
      <c r="B79" s="14" t="s">
        <v>193</v>
      </c>
      <c r="C79" s="13"/>
      <c r="D79" s="72">
        <v>524.2</v>
      </c>
      <c r="E79" s="13">
        <v>274.5</v>
      </c>
      <c r="F79" s="9">
        <f t="shared" si="8"/>
        <v>798.7</v>
      </c>
      <c r="G79" s="13"/>
      <c r="H79" s="19"/>
      <c r="I79" s="44"/>
      <c r="J79" s="72"/>
      <c r="K79" s="19"/>
      <c r="L79" s="9">
        <f t="shared" si="9"/>
        <v>0</v>
      </c>
      <c r="M79" s="10">
        <f t="shared" si="10"/>
        <v>798.7</v>
      </c>
      <c r="N79" s="28" t="s">
        <v>194</v>
      </c>
    </row>
    <row r="80" spans="1:14" ht="17.25">
      <c r="A80" s="14">
        <v>20</v>
      </c>
      <c r="B80" s="14" t="s">
        <v>195</v>
      </c>
      <c r="C80" s="13"/>
      <c r="D80" s="72">
        <v>809.9</v>
      </c>
      <c r="E80" s="13">
        <v>695.8</v>
      </c>
      <c r="F80" s="9">
        <f t="shared" si="8"/>
        <v>1505.6999999999998</v>
      </c>
      <c r="G80" s="13"/>
      <c r="H80" s="19"/>
      <c r="I80" s="44"/>
      <c r="J80" s="72"/>
      <c r="K80" s="19"/>
      <c r="L80" s="9">
        <f t="shared" si="9"/>
        <v>0</v>
      </c>
      <c r="M80" s="10">
        <f t="shared" si="10"/>
        <v>1505.6999999999998</v>
      </c>
      <c r="N80" s="28" t="s">
        <v>196</v>
      </c>
    </row>
    <row r="81" spans="1:14" ht="17.25">
      <c r="A81" s="14">
        <v>21</v>
      </c>
      <c r="B81" s="14" t="s">
        <v>197</v>
      </c>
      <c r="C81" s="13">
        <v>1467.1</v>
      </c>
      <c r="D81" s="72"/>
      <c r="E81" s="13">
        <v>1090.9</v>
      </c>
      <c r="F81" s="9">
        <f t="shared" si="8"/>
        <v>2558</v>
      </c>
      <c r="G81" s="13">
        <v>2089.9</v>
      </c>
      <c r="H81" s="19"/>
      <c r="I81" s="44"/>
      <c r="J81" s="72"/>
      <c r="K81" s="19">
        <v>1615.6</v>
      </c>
      <c r="L81" s="9">
        <f t="shared" si="9"/>
        <v>3705.5</v>
      </c>
      <c r="M81" s="10">
        <f t="shared" si="10"/>
        <v>6263.5</v>
      </c>
      <c r="N81" s="28" t="s">
        <v>194</v>
      </c>
    </row>
    <row r="82" spans="1:14" ht="17.25">
      <c r="A82" s="14">
        <v>22</v>
      </c>
      <c r="B82" s="14" t="s">
        <v>198</v>
      </c>
      <c r="C82" s="13">
        <v>3402.6</v>
      </c>
      <c r="D82" s="72"/>
      <c r="E82" s="13">
        <v>3667.7</v>
      </c>
      <c r="F82" s="9">
        <f t="shared" si="8"/>
        <v>7070.299999999999</v>
      </c>
      <c r="G82" s="13">
        <v>2734.1</v>
      </c>
      <c r="H82" s="19"/>
      <c r="I82" s="44"/>
      <c r="J82" s="72"/>
      <c r="K82" s="19">
        <v>1344.6</v>
      </c>
      <c r="L82" s="9">
        <f t="shared" si="9"/>
        <v>4078.7</v>
      </c>
      <c r="M82" s="10">
        <f t="shared" si="10"/>
        <v>11149</v>
      </c>
      <c r="N82" s="28" t="s">
        <v>196</v>
      </c>
    </row>
    <row r="83" spans="1:14" ht="51.75">
      <c r="A83" s="14">
        <v>23</v>
      </c>
      <c r="B83" s="14" t="s">
        <v>199</v>
      </c>
      <c r="C83" s="13">
        <v>1259.7</v>
      </c>
      <c r="D83" s="72"/>
      <c r="E83" s="13">
        <v>4695.6</v>
      </c>
      <c r="F83" s="9">
        <f t="shared" si="8"/>
        <v>5955.3</v>
      </c>
      <c r="G83" s="13"/>
      <c r="H83" s="19"/>
      <c r="I83" s="44"/>
      <c r="J83" s="72"/>
      <c r="K83" s="19"/>
      <c r="L83" s="9">
        <f t="shared" si="9"/>
        <v>0</v>
      </c>
      <c r="M83" s="10">
        <f t="shared" si="10"/>
        <v>5955.3</v>
      </c>
      <c r="N83" s="44" t="s">
        <v>200</v>
      </c>
    </row>
    <row r="84" spans="1:14" ht="17.25">
      <c r="A84" s="14">
        <v>24</v>
      </c>
      <c r="B84" s="14" t="s">
        <v>201</v>
      </c>
      <c r="C84" s="13"/>
      <c r="D84" s="72"/>
      <c r="E84" s="13"/>
      <c r="F84" s="9">
        <f t="shared" si="8"/>
        <v>0</v>
      </c>
      <c r="G84" s="19">
        <v>744</v>
      </c>
      <c r="H84" s="19"/>
      <c r="I84" s="72"/>
      <c r="J84" s="72"/>
      <c r="K84" s="19">
        <v>150</v>
      </c>
      <c r="L84" s="9">
        <f t="shared" si="9"/>
        <v>894</v>
      </c>
      <c r="M84" s="10">
        <f t="shared" si="10"/>
        <v>894</v>
      </c>
      <c r="N84" s="44"/>
    </row>
    <row r="85" spans="1:14" ht="17.25">
      <c r="A85" s="14">
        <v>25</v>
      </c>
      <c r="B85" s="14" t="s">
        <v>202</v>
      </c>
      <c r="C85" s="13">
        <v>512.7</v>
      </c>
      <c r="D85" s="72"/>
      <c r="E85" s="13">
        <v>492.1</v>
      </c>
      <c r="F85" s="9">
        <f t="shared" si="8"/>
        <v>1004.8000000000001</v>
      </c>
      <c r="G85" s="19"/>
      <c r="H85" s="19"/>
      <c r="I85" s="72"/>
      <c r="J85" s="72"/>
      <c r="K85" s="19"/>
      <c r="L85" s="9">
        <f t="shared" si="9"/>
        <v>0</v>
      </c>
      <c r="M85" s="10">
        <f t="shared" si="10"/>
        <v>1004.8000000000001</v>
      </c>
      <c r="N85" s="28" t="s">
        <v>194</v>
      </c>
    </row>
    <row r="86" spans="1:14" ht="17.25">
      <c r="A86" s="14">
        <v>26</v>
      </c>
      <c r="B86" s="14" t="s">
        <v>203</v>
      </c>
      <c r="C86" s="13">
        <v>935.9</v>
      </c>
      <c r="D86" s="72"/>
      <c r="E86" s="13">
        <v>675.3</v>
      </c>
      <c r="F86" s="9">
        <f t="shared" si="8"/>
        <v>1611.1999999999998</v>
      </c>
      <c r="G86" s="19">
        <v>1376.4</v>
      </c>
      <c r="H86" s="19"/>
      <c r="I86" s="72"/>
      <c r="J86" s="72"/>
      <c r="K86" s="19">
        <v>1350.4</v>
      </c>
      <c r="L86" s="9">
        <f t="shared" si="9"/>
        <v>2726.8</v>
      </c>
      <c r="M86" s="10">
        <f t="shared" si="10"/>
        <v>4338</v>
      </c>
      <c r="N86" s="28" t="s">
        <v>190</v>
      </c>
    </row>
    <row r="87" spans="1:14" ht="17.25">
      <c r="A87" s="14">
        <v>27</v>
      </c>
      <c r="B87" s="14" t="s">
        <v>204</v>
      </c>
      <c r="C87" s="13">
        <v>5793</v>
      </c>
      <c r="D87" s="72"/>
      <c r="E87" s="13">
        <v>9332.4</v>
      </c>
      <c r="F87" s="9">
        <f t="shared" si="8"/>
        <v>15125.4</v>
      </c>
      <c r="G87" s="19">
        <v>898.2</v>
      </c>
      <c r="H87" s="19"/>
      <c r="I87" s="72"/>
      <c r="J87" s="72"/>
      <c r="K87" s="19">
        <v>1413.7</v>
      </c>
      <c r="L87" s="9">
        <f t="shared" si="9"/>
        <v>2311.9</v>
      </c>
      <c r="M87" s="10">
        <f t="shared" si="10"/>
        <v>17437.3</v>
      </c>
      <c r="N87" s="28" t="s">
        <v>194</v>
      </c>
    </row>
    <row r="88" spans="1:14" ht="17.25">
      <c r="A88" s="14">
        <v>28</v>
      </c>
      <c r="B88" s="14" t="s">
        <v>186</v>
      </c>
      <c r="C88" s="13">
        <v>797.6</v>
      </c>
      <c r="D88" s="44"/>
      <c r="E88" s="13">
        <v>411.8</v>
      </c>
      <c r="F88" s="9">
        <f t="shared" si="8"/>
        <v>1209.4</v>
      </c>
      <c r="G88" s="19">
        <v>2953.5</v>
      </c>
      <c r="H88" s="19"/>
      <c r="I88" s="72"/>
      <c r="J88" s="72"/>
      <c r="K88" s="19">
        <v>1467.3</v>
      </c>
      <c r="L88" s="9">
        <f t="shared" si="9"/>
        <v>4420.8</v>
      </c>
      <c r="M88" s="10">
        <f t="shared" si="10"/>
        <v>5630.200000000001</v>
      </c>
      <c r="N88" s="3" t="s">
        <v>205</v>
      </c>
    </row>
    <row r="89" spans="1:14" ht="17.25">
      <c r="A89" s="14">
        <v>29</v>
      </c>
      <c r="B89" s="14" t="s">
        <v>187</v>
      </c>
      <c r="C89" s="13">
        <v>1686.5</v>
      </c>
      <c r="D89" s="44"/>
      <c r="E89" s="13">
        <v>580.5</v>
      </c>
      <c r="F89" s="9">
        <f t="shared" si="8"/>
        <v>2267</v>
      </c>
      <c r="G89" s="19">
        <v>628.4</v>
      </c>
      <c r="H89" s="19"/>
      <c r="I89" s="72"/>
      <c r="J89" s="72"/>
      <c r="K89" s="19">
        <v>246.1</v>
      </c>
      <c r="L89" s="9">
        <f t="shared" si="9"/>
        <v>874.5</v>
      </c>
      <c r="M89" s="10">
        <f t="shared" si="10"/>
        <v>3141.5</v>
      </c>
      <c r="N89" s="44" t="s">
        <v>196</v>
      </c>
    </row>
    <row r="90" spans="1:14" ht="17.25">
      <c r="A90" s="14">
        <v>30</v>
      </c>
      <c r="B90" s="14" t="s">
        <v>75</v>
      </c>
      <c r="C90" s="13">
        <v>1931.8</v>
      </c>
      <c r="D90" s="13"/>
      <c r="E90" s="13">
        <v>1317.4</v>
      </c>
      <c r="F90" s="9">
        <f t="shared" si="8"/>
        <v>3249.2</v>
      </c>
      <c r="G90" s="19">
        <v>1586.2</v>
      </c>
      <c r="H90" s="19"/>
      <c r="I90" s="19"/>
      <c r="J90" s="19"/>
      <c r="K90" s="48">
        <v>1165.1</v>
      </c>
      <c r="L90" s="9">
        <f t="shared" si="9"/>
        <v>2751.3</v>
      </c>
      <c r="M90" s="10">
        <f t="shared" si="10"/>
        <v>6000.5</v>
      </c>
      <c r="N90" s="44" t="s">
        <v>196</v>
      </c>
    </row>
    <row r="91" spans="1:14" ht="17.25">
      <c r="A91" s="14">
        <v>31</v>
      </c>
      <c r="B91" s="14" t="s">
        <v>206</v>
      </c>
      <c r="C91" s="13"/>
      <c r="D91" s="13"/>
      <c r="E91" s="13"/>
      <c r="F91" s="9">
        <f t="shared" si="8"/>
        <v>0</v>
      </c>
      <c r="G91" s="19">
        <v>1506.7</v>
      </c>
      <c r="H91" s="19"/>
      <c r="I91" s="19"/>
      <c r="J91" s="19"/>
      <c r="K91" s="48">
        <v>565.4</v>
      </c>
      <c r="L91" s="9">
        <f t="shared" si="9"/>
        <v>2072.1</v>
      </c>
      <c r="M91" s="10">
        <f t="shared" si="10"/>
        <v>2072.1</v>
      </c>
      <c r="N91" s="28" t="s">
        <v>194</v>
      </c>
    </row>
    <row r="92" spans="1:14" ht="17.25">
      <c r="A92" s="14">
        <v>32</v>
      </c>
      <c r="B92" s="14" t="s">
        <v>76</v>
      </c>
      <c r="C92" s="13"/>
      <c r="D92" s="13"/>
      <c r="E92" s="13"/>
      <c r="F92" s="9">
        <f t="shared" si="8"/>
        <v>0</v>
      </c>
      <c r="G92" s="19">
        <v>2793.2</v>
      </c>
      <c r="H92" s="19"/>
      <c r="I92" s="19"/>
      <c r="J92" s="19"/>
      <c r="K92" s="44">
        <v>2275.6</v>
      </c>
      <c r="L92" s="9">
        <f t="shared" si="9"/>
        <v>5068.799999999999</v>
      </c>
      <c r="M92" s="10">
        <f t="shared" si="10"/>
        <v>5068.799999999999</v>
      </c>
      <c r="N92" s="28" t="s">
        <v>207</v>
      </c>
    </row>
    <row r="93" spans="1:14" s="26" customFormat="1" ht="18">
      <c r="A93" s="14"/>
      <c r="B93" s="21" t="s">
        <v>39</v>
      </c>
      <c r="C93" s="23">
        <f aca="true" t="shared" si="11" ref="C93:M93">SUM(C61:C92)</f>
        <v>17786.9</v>
      </c>
      <c r="D93" s="23">
        <f t="shared" si="11"/>
        <v>6514</v>
      </c>
      <c r="E93" s="23">
        <f t="shared" si="11"/>
        <v>26135.2</v>
      </c>
      <c r="F93" s="23">
        <f t="shared" si="11"/>
        <v>50436.1</v>
      </c>
      <c r="G93" s="23">
        <f t="shared" si="11"/>
        <v>17310.6</v>
      </c>
      <c r="H93" s="23">
        <f t="shared" si="11"/>
        <v>0</v>
      </c>
      <c r="I93" s="23">
        <f t="shared" si="11"/>
        <v>5458.099999999999</v>
      </c>
      <c r="J93" s="23">
        <f t="shared" si="11"/>
        <v>8835</v>
      </c>
      <c r="K93" s="23">
        <f t="shared" si="11"/>
        <v>20069.1</v>
      </c>
      <c r="L93" s="23">
        <f t="shared" si="11"/>
        <v>51672.8</v>
      </c>
      <c r="M93" s="10">
        <f t="shared" si="11"/>
        <v>102108.90000000001</v>
      </c>
      <c r="N93" s="25"/>
    </row>
    <row r="94" spans="1:14" s="26" customFormat="1" ht="18">
      <c r="A94" s="11">
        <v>13</v>
      </c>
      <c r="B94" s="12" t="s">
        <v>77</v>
      </c>
      <c r="C94" s="34"/>
      <c r="D94" s="34"/>
      <c r="E94" s="34"/>
      <c r="F94" s="9">
        <f t="shared" si="8"/>
        <v>0</v>
      </c>
      <c r="G94" s="34"/>
      <c r="H94" s="34"/>
      <c r="I94" s="34"/>
      <c r="J94" s="34"/>
      <c r="K94" s="34"/>
      <c r="L94" s="9">
        <f t="shared" si="9"/>
        <v>0</v>
      </c>
      <c r="M94" s="10">
        <f t="shared" si="10"/>
        <v>0</v>
      </c>
      <c r="N94" s="25"/>
    </row>
    <row r="95" spans="1:14" s="26" customFormat="1" ht="69">
      <c r="A95" s="14">
        <v>1</v>
      </c>
      <c r="B95" s="7" t="s">
        <v>78</v>
      </c>
      <c r="C95" s="13">
        <v>0</v>
      </c>
      <c r="D95" s="34"/>
      <c r="E95" s="34"/>
      <c r="F95" s="9">
        <f t="shared" si="8"/>
        <v>0</v>
      </c>
      <c r="G95" s="13">
        <v>0</v>
      </c>
      <c r="H95" s="34"/>
      <c r="I95" s="34"/>
      <c r="J95" s="13">
        <v>581.7</v>
      </c>
      <c r="K95" s="13">
        <v>306.8</v>
      </c>
      <c r="L95" s="9">
        <f t="shared" si="9"/>
        <v>888.5</v>
      </c>
      <c r="M95" s="10">
        <f t="shared" si="10"/>
        <v>888.5</v>
      </c>
      <c r="N95" s="7" t="s">
        <v>79</v>
      </c>
    </row>
    <row r="96" spans="1:14" s="26" customFormat="1" ht="18">
      <c r="A96" s="11"/>
      <c r="B96" s="21" t="s">
        <v>39</v>
      </c>
      <c r="C96" s="22">
        <f>SUM(C95)</f>
        <v>0</v>
      </c>
      <c r="D96" s="22">
        <f>SUM(D95)</f>
        <v>0</v>
      </c>
      <c r="E96" s="22">
        <f>SUM(E95)</f>
        <v>0</v>
      </c>
      <c r="F96" s="23">
        <f t="shared" si="8"/>
        <v>0</v>
      </c>
      <c r="G96" s="22">
        <f>SUM(G95)</f>
        <v>0</v>
      </c>
      <c r="H96" s="22">
        <f>SUM(H95)</f>
        <v>0</v>
      </c>
      <c r="I96" s="22">
        <f>SUM(I95)</f>
        <v>0</v>
      </c>
      <c r="J96" s="22">
        <f>SUM(J95)</f>
        <v>581.7</v>
      </c>
      <c r="K96" s="22">
        <f>SUM(K95)</f>
        <v>306.8</v>
      </c>
      <c r="L96" s="23">
        <f t="shared" si="9"/>
        <v>888.5</v>
      </c>
      <c r="M96" s="24">
        <f t="shared" si="10"/>
        <v>888.5</v>
      </c>
      <c r="N96" s="25"/>
    </row>
    <row r="97" spans="1:14" ht="18">
      <c r="A97" s="11">
        <v>14</v>
      </c>
      <c r="B97" s="12" t="s">
        <v>80</v>
      </c>
      <c r="C97" s="30"/>
      <c r="D97" s="34"/>
      <c r="E97" s="34"/>
      <c r="F97" s="9">
        <f t="shared" si="8"/>
        <v>0</v>
      </c>
      <c r="G97" s="34"/>
      <c r="H97" s="34"/>
      <c r="I97" s="34"/>
      <c r="J97" s="34"/>
      <c r="K97" s="34"/>
      <c r="L97" s="9">
        <f t="shared" si="9"/>
        <v>0</v>
      </c>
      <c r="M97" s="10">
        <f t="shared" si="10"/>
        <v>0</v>
      </c>
      <c r="N97" s="28"/>
    </row>
    <row r="98" spans="1:14" s="27" customFormat="1" ht="121.5">
      <c r="A98" s="14">
        <v>1</v>
      </c>
      <c r="B98" s="20" t="s">
        <v>179</v>
      </c>
      <c r="C98" s="82"/>
      <c r="D98" s="82"/>
      <c r="E98" s="82"/>
      <c r="F98" s="79">
        <f>C98+D98+E98</f>
        <v>0</v>
      </c>
      <c r="G98" s="82"/>
      <c r="H98" s="91"/>
      <c r="I98" s="83">
        <v>1407.158</v>
      </c>
      <c r="J98" s="83"/>
      <c r="K98" s="83">
        <v>874.106</v>
      </c>
      <c r="L98" s="79">
        <f>G98+H98+I98+J98+K98</f>
        <v>2281.264</v>
      </c>
      <c r="M98" s="92">
        <f>L98+F98</f>
        <v>2281.264</v>
      </c>
      <c r="N98" s="93" t="s">
        <v>180</v>
      </c>
    </row>
    <row r="99" spans="1:14" s="27" customFormat="1" ht="69">
      <c r="A99" s="14">
        <v>2</v>
      </c>
      <c r="B99" s="101" t="s">
        <v>81</v>
      </c>
      <c r="C99" s="82"/>
      <c r="D99" s="82"/>
      <c r="E99" s="82"/>
      <c r="F99" s="79">
        <f>C99+D99+E99</f>
        <v>0</v>
      </c>
      <c r="G99" s="82"/>
      <c r="H99" s="91"/>
      <c r="I99" s="83">
        <v>568.496</v>
      </c>
      <c r="J99" s="83"/>
      <c r="K99" s="83">
        <v>305.173</v>
      </c>
      <c r="L99" s="79">
        <f>G99+H99+I99+J99+K99</f>
        <v>873.669</v>
      </c>
      <c r="M99" s="92">
        <f>L99+F99</f>
        <v>873.669</v>
      </c>
      <c r="N99" s="93" t="s">
        <v>181</v>
      </c>
    </row>
    <row r="100" spans="1:14" s="26" customFormat="1" ht="18">
      <c r="A100" s="11"/>
      <c r="B100" s="21" t="s">
        <v>39</v>
      </c>
      <c r="C100" s="22">
        <f>SUM(C98:C99)</f>
        <v>0</v>
      </c>
      <c r="D100" s="22">
        <f>SUM(D98:D99)</f>
        <v>0</v>
      </c>
      <c r="E100" s="22">
        <f>SUM(E98:E99)</f>
        <v>0</v>
      </c>
      <c r="F100" s="23">
        <f t="shared" si="8"/>
        <v>0</v>
      </c>
      <c r="G100" s="22">
        <f>SUM(G98:G99)</f>
        <v>0</v>
      </c>
      <c r="H100" s="22">
        <f>SUM(H98:H99)</f>
        <v>0</v>
      </c>
      <c r="I100" s="22">
        <f>SUM(I98:I99)</f>
        <v>1975.654</v>
      </c>
      <c r="J100" s="22">
        <f>SUM(J98:J99)</f>
        <v>0</v>
      </c>
      <c r="K100" s="22">
        <f>SUM(K98:K99)</f>
        <v>1179.279</v>
      </c>
      <c r="L100" s="23">
        <f t="shared" si="9"/>
        <v>3154.933</v>
      </c>
      <c r="M100" s="24">
        <f t="shared" si="10"/>
        <v>3154.933</v>
      </c>
      <c r="N100" s="25"/>
    </row>
    <row r="101" spans="1:14" ht="18">
      <c r="A101" s="11">
        <v>15</v>
      </c>
      <c r="B101" s="32" t="s">
        <v>82</v>
      </c>
      <c r="C101" s="6"/>
      <c r="D101" s="6"/>
      <c r="E101" s="6"/>
      <c r="F101" s="9">
        <f t="shared" si="8"/>
        <v>0</v>
      </c>
      <c r="G101" s="13"/>
      <c r="H101" s="13"/>
      <c r="I101" s="13"/>
      <c r="J101" s="13"/>
      <c r="K101" s="13"/>
      <c r="L101" s="9">
        <f t="shared" si="9"/>
        <v>0</v>
      </c>
      <c r="M101" s="10">
        <f t="shared" si="10"/>
        <v>0</v>
      </c>
      <c r="N101" s="28"/>
    </row>
    <row r="102" spans="1:14" s="27" customFormat="1" ht="17.25">
      <c r="A102" s="14">
        <v>1</v>
      </c>
      <c r="B102" s="20" t="s">
        <v>83</v>
      </c>
      <c r="C102" s="13">
        <v>0</v>
      </c>
      <c r="D102" s="13"/>
      <c r="E102" s="13"/>
      <c r="F102" s="9">
        <f t="shared" si="8"/>
        <v>0</v>
      </c>
      <c r="G102" s="13"/>
      <c r="H102" s="19"/>
      <c r="I102" s="19"/>
      <c r="J102" s="19">
        <v>1317.3</v>
      </c>
      <c r="K102" s="77">
        <v>711.5</v>
      </c>
      <c r="L102" s="9">
        <f t="shared" si="9"/>
        <v>2028.8</v>
      </c>
      <c r="M102" s="10">
        <f t="shared" si="10"/>
        <v>2028.8</v>
      </c>
      <c r="N102" s="7" t="s">
        <v>144</v>
      </c>
    </row>
    <row r="103" spans="1:14" s="27" customFormat="1" ht="34.5">
      <c r="A103" s="14">
        <v>2</v>
      </c>
      <c r="B103" s="20" t="s">
        <v>158</v>
      </c>
      <c r="C103" s="13"/>
      <c r="D103" s="13"/>
      <c r="E103" s="13"/>
      <c r="F103" s="9">
        <f t="shared" si="8"/>
        <v>0</v>
      </c>
      <c r="G103" s="13"/>
      <c r="H103" s="19"/>
      <c r="I103" s="19"/>
      <c r="J103" s="19">
        <v>965.9</v>
      </c>
      <c r="K103" s="77">
        <v>498.8</v>
      </c>
      <c r="L103" s="9">
        <f t="shared" si="9"/>
        <v>1464.7</v>
      </c>
      <c r="M103" s="10">
        <f t="shared" si="10"/>
        <v>1464.7</v>
      </c>
      <c r="N103" s="7" t="s">
        <v>174</v>
      </c>
    </row>
    <row r="104" spans="1:14" s="26" customFormat="1" ht="18">
      <c r="A104" s="11"/>
      <c r="B104" s="21" t="s">
        <v>39</v>
      </c>
      <c r="C104" s="22">
        <f>SUM(C102:C103)</f>
        <v>0</v>
      </c>
      <c r="D104" s="22">
        <f>SUM(D102:D103)</f>
        <v>0</v>
      </c>
      <c r="E104" s="22">
        <f>SUM(E102:E103)</f>
        <v>0</v>
      </c>
      <c r="F104" s="23">
        <f t="shared" si="8"/>
        <v>0</v>
      </c>
      <c r="G104" s="22">
        <f>SUM(G102:G103)</f>
        <v>0</v>
      </c>
      <c r="H104" s="22">
        <f>SUM(H102:H103)</f>
        <v>0</v>
      </c>
      <c r="I104" s="22">
        <f>SUM(I102:I103)</f>
        <v>0</v>
      </c>
      <c r="J104" s="22">
        <f>SUM(J102:J103)</f>
        <v>2283.2</v>
      </c>
      <c r="K104" s="22">
        <f>SUM(K102:K103)</f>
        <v>1210.3</v>
      </c>
      <c r="L104" s="23">
        <f t="shared" si="9"/>
        <v>3493.5</v>
      </c>
      <c r="M104" s="24">
        <f t="shared" si="10"/>
        <v>3493.5</v>
      </c>
      <c r="N104" s="25"/>
    </row>
    <row r="105" spans="1:14" ht="18">
      <c r="A105" s="8">
        <v>16</v>
      </c>
      <c r="B105" s="12" t="s">
        <v>85</v>
      </c>
      <c r="C105" s="6"/>
      <c r="D105" s="6"/>
      <c r="E105" s="6"/>
      <c r="F105" s="9">
        <f t="shared" si="8"/>
        <v>0</v>
      </c>
      <c r="G105" s="6"/>
      <c r="H105" s="6"/>
      <c r="I105" s="6"/>
      <c r="J105" s="6"/>
      <c r="K105" s="6"/>
      <c r="L105" s="9">
        <f t="shared" si="9"/>
        <v>0</v>
      </c>
      <c r="M105" s="10">
        <f t="shared" si="10"/>
        <v>0</v>
      </c>
      <c r="N105" s="28"/>
    </row>
    <row r="106" spans="1:14" s="27" customFormat="1" ht="138.75">
      <c r="A106" s="14">
        <v>1</v>
      </c>
      <c r="B106" s="7" t="s">
        <v>86</v>
      </c>
      <c r="C106" s="13">
        <v>0</v>
      </c>
      <c r="D106" s="13">
        <v>3281.2</v>
      </c>
      <c r="E106" s="13">
        <v>700</v>
      </c>
      <c r="F106" s="9">
        <f t="shared" si="8"/>
        <v>3981.2</v>
      </c>
      <c r="G106" s="34"/>
      <c r="H106" s="34"/>
      <c r="I106" s="34"/>
      <c r="J106" s="34"/>
      <c r="K106" s="34"/>
      <c r="L106" s="9">
        <f t="shared" si="9"/>
        <v>0</v>
      </c>
      <c r="M106" s="10">
        <f t="shared" si="10"/>
        <v>3981.2</v>
      </c>
      <c r="N106" s="7" t="s">
        <v>150</v>
      </c>
    </row>
    <row r="107" spans="1:14" s="26" customFormat="1" ht="18">
      <c r="A107" s="11"/>
      <c r="B107" s="21" t="s">
        <v>24</v>
      </c>
      <c r="C107" s="22">
        <f>SUM(C106:C106)</f>
        <v>0</v>
      </c>
      <c r="D107" s="22">
        <f>SUM(D106:D106)</f>
        <v>3281.2</v>
      </c>
      <c r="E107" s="22">
        <f>SUM(E106:E106)</f>
        <v>700</v>
      </c>
      <c r="F107" s="23">
        <f t="shared" si="8"/>
        <v>3981.2</v>
      </c>
      <c r="G107" s="22">
        <f>SUM(G106:G106)</f>
        <v>0</v>
      </c>
      <c r="H107" s="22">
        <f>SUM(H106:H106)</f>
        <v>0</v>
      </c>
      <c r="I107" s="22">
        <f>SUM(I106:I106)</f>
        <v>0</v>
      </c>
      <c r="J107" s="22">
        <f>SUM(J106:J106)</f>
        <v>0</v>
      </c>
      <c r="K107" s="22">
        <f>SUM(K106:K106)</f>
        <v>0</v>
      </c>
      <c r="L107" s="23">
        <f t="shared" si="9"/>
        <v>0</v>
      </c>
      <c r="M107" s="24">
        <f t="shared" si="10"/>
        <v>3981.2</v>
      </c>
      <c r="N107" s="25"/>
    </row>
    <row r="108" spans="1:14" s="26" customFormat="1" ht="18">
      <c r="A108" s="11">
        <v>17</v>
      </c>
      <c r="B108" s="12" t="s">
        <v>87</v>
      </c>
      <c r="C108" s="34"/>
      <c r="D108" s="34"/>
      <c r="E108" s="34"/>
      <c r="F108" s="9">
        <f t="shared" si="8"/>
        <v>0</v>
      </c>
      <c r="G108" s="34"/>
      <c r="H108" s="34"/>
      <c r="I108" s="34"/>
      <c r="J108" s="34"/>
      <c r="K108" s="34"/>
      <c r="L108" s="9">
        <f t="shared" si="9"/>
        <v>0</v>
      </c>
      <c r="M108" s="10">
        <f t="shared" si="10"/>
        <v>0</v>
      </c>
      <c r="N108" s="25"/>
    </row>
    <row r="109" spans="1:14" s="26" customFormat="1" ht="69">
      <c r="A109" s="14">
        <v>1</v>
      </c>
      <c r="B109" s="7" t="s">
        <v>88</v>
      </c>
      <c r="C109" s="13">
        <v>0</v>
      </c>
      <c r="D109" s="13">
        <v>623.4</v>
      </c>
      <c r="E109" s="13">
        <v>321.199</v>
      </c>
      <c r="F109" s="9">
        <f t="shared" si="8"/>
        <v>944.5989999999999</v>
      </c>
      <c r="G109" s="13">
        <v>0</v>
      </c>
      <c r="H109" s="34"/>
      <c r="I109" s="34"/>
      <c r="J109" s="34"/>
      <c r="K109" s="34"/>
      <c r="L109" s="9">
        <f t="shared" si="9"/>
        <v>0</v>
      </c>
      <c r="M109" s="10">
        <f t="shared" si="10"/>
        <v>944.5989999999999</v>
      </c>
      <c r="N109" s="7" t="s">
        <v>89</v>
      </c>
    </row>
    <row r="110" spans="1:14" s="26" customFormat="1" ht="18">
      <c r="A110" s="11"/>
      <c r="B110" s="21" t="s">
        <v>24</v>
      </c>
      <c r="C110" s="22">
        <f>SUM(C109)</f>
        <v>0</v>
      </c>
      <c r="D110" s="22">
        <f>SUM(D109)</f>
        <v>623.4</v>
      </c>
      <c r="E110" s="22">
        <f>SUM(E109)</f>
        <v>321.199</v>
      </c>
      <c r="F110" s="23">
        <f t="shared" si="8"/>
        <v>944.5989999999999</v>
      </c>
      <c r="G110" s="22">
        <f>SUM(G109)</f>
        <v>0</v>
      </c>
      <c r="H110" s="22">
        <f>SUM(H109)</f>
        <v>0</v>
      </c>
      <c r="I110" s="22">
        <f>SUM(I109)</f>
        <v>0</v>
      </c>
      <c r="J110" s="22">
        <f>SUM(J109)</f>
        <v>0</v>
      </c>
      <c r="K110" s="22">
        <f>SUM(K109)</f>
        <v>0</v>
      </c>
      <c r="L110" s="23">
        <f t="shared" si="9"/>
        <v>0</v>
      </c>
      <c r="M110" s="24">
        <f t="shared" si="10"/>
        <v>944.5989999999999</v>
      </c>
      <c r="N110" s="25"/>
    </row>
    <row r="111" spans="1:14" ht="18">
      <c r="A111" s="11">
        <v>18</v>
      </c>
      <c r="B111" s="12" t="s">
        <v>90</v>
      </c>
      <c r="C111" s="6"/>
      <c r="D111" s="6"/>
      <c r="E111" s="6"/>
      <c r="F111" s="9">
        <f t="shared" si="8"/>
        <v>0</v>
      </c>
      <c r="G111" s="6"/>
      <c r="H111" s="6"/>
      <c r="I111" s="6"/>
      <c r="J111" s="6"/>
      <c r="K111" s="6"/>
      <c r="L111" s="9">
        <f t="shared" si="9"/>
        <v>0</v>
      </c>
      <c r="M111" s="10">
        <f t="shared" si="10"/>
        <v>0</v>
      </c>
      <c r="N111" s="28"/>
    </row>
    <row r="112" spans="1:14" s="27" customFormat="1" ht="34.5">
      <c r="A112" s="14">
        <v>1</v>
      </c>
      <c r="B112" s="7" t="s">
        <v>91</v>
      </c>
      <c r="C112" s="13">
        <v>1867.7</v>
      </c>
      <c r="D112" s="13"/>
      <c r="E112" s="13">
        <v>861.4</v>
      </c>
      <c r="F112" s="9">
        <f t="shared" si="8"/>
        <v>2729.1</v>
      </c>
      <c r="G112" s="13"/>
      <c r="H112" s="13"/>
      <c r="I112" s="13"/>
      <c r="J112" s="13"/>
      <c r="K112" s="13"/>
      <c r="L112" s="9">
        <f t="shared" si="9"/>
        <v>0</v>
      </c>
      <c r="M112" s="10">
        <f t="shared" si="10"/>
        <v>2729.1</v>
      </c>
      <c r="N112" s="7" t="s">
        <v>84</v>
      </c>
    </row>
    <row r="113" spans="1:14" s="27" customFormat="1" ht="34.5">
      <c r="A113" s="14">
        <v>2</v>
      </c>
      <c r="B113" s="7" t="s">
        <v>92</v>
      </c>
      <c r="C113" s="13">
        <v>958.6</v>
      </c>
      <c r="D113" s="13"/>
      <c r="E113" s="13">
        <v>1938.7</v>
      </c>
      <c r="F113" s="9">
        <f t="shared" si="8"/>
        <v>2897.3</v>
      </c>
      <c r="G113" s="13"/>
      <c r="H113" s="13"/>
      <c r="I113" s="13"/>
      <c r="J113" s="13"/>
      <c r="K113" s="13"/>
      <c r="L113" s="9">
        <f t="shared" si="9"/>
        <v>0</v>
      </c>
      <c r="M113" s="10">
        <f t="shared" si="10"/>
        <v>2897.3</v>
      </c>
      <c r="N113" s="7" t="s">
        <v>84</v>
      </c>
    </row>
    <row r="114" spans="1:14" s="26" customFormat="1" ht="18">
      <c r="A114" s="11"/>
      <c r="B114" s="21" t="s">
        <v>24</v>
      </c>
      <c r="C114" s="22">
        <f>SUM(C112:C113)</f>
        <v>2826.3</v>
      </c>
      <c r="D114" s="22">
        <f>SUM(D112:D113)</f>
        <v>0</v>
      </c>
      <c r="E114" s="22">
        <f>SUM(E112:E113)</f>
        <v>2800.1</v>
      </c>
      <c r="F114" s="23">
        <f t="shared" si="8"/>
        <v>5626.4</v>
      </c>
      <c r="G114" s="22">
        <f>SUM(G112:G113)</f>
        <v>0</v>
      </c>
      <c r="H114" s="22">
        <f>SUM(H112:H113)</f>
        <v>0</v>
      </c>
      <c r="I114" s="22">
        <f>SUM(I112:I113)</f>
        <v>0</v>
      </c>
      <c r="J114" s="22">
        <f>SUM(J112:J113)</f>
        <v>0</v>
      </c>
      <c r="K114" s="22">
        <f>SUM(K112:K113)</f>
        <v>0</v>
      </c>
      <c r="L114" s="23">
        <f t="shared" si="9"/>
        <v>0</v>
      </c>
      <c r="M114" s="24">
        <f t="shared" si="10"/>
        <v>5626.4</v>
      </c>
      <c r="N114" s="25"/>
    </row>
    <row r="115" spans="1:14" ht="18">
      <c r="A115" s="11">
        <v>19</v>
      </c>
      <c r="B115" s="12" t="s">
        <v>93</v>
      </c>
      <c r="C115" s="34"/>
      <c r="D115" s="34"/>
      <c r="E115" s="34"/>
      <c r="F115" s="9">
        <f t="shared" si="8"/>
        <v>0</v>
      </c>
      <c r="G115" s="34"/>
      <c r="H115" s="34"/>
      <c r="I115" s="34"/>
      <c r="J115" s="34"/>
      <c r="K115" s="34"/>
      <c r="L115" s="9">
        <f t="shared" si="9"/>
        <v>0</v>
      </c>
      <c r="M115" s="10">
        <f t="shared" si="10"/>
        <v>0</v>
      </c>
      <c r="N115" s="7"/>
    </row>
    <row r="116" spans="1:14" s="27" customFormat="1" ht="51.75">
      <c r="A116" s="14">
        <v>1</v>
      </c>
      <c r="B116" s="7" t="s">
        <v>94</v>
      </c>
      <c r="C116" s="34"/>
      <c r="D116" s="34"/>
      <c r="E116" s="34"/>
      <c r="F116" s="9">
        <f t="shared" si="8"/>
        <v>0</v>
      </c>
      <c r="G116" s="34"/>
      <c r="H116" s="34"/>
      <c r="I116" s="13">
        <v>773.7</v>
      </c>
      <c r="J116" s="34"/>
      <c r="K116" s="13">
        <v>484.9</v>
      </c>
      <c r="L116" s="9">
        <f t="shared" si="9"/>
        <v>1258.6</v>
      </c>
      <c r="M116" s="10">
        <f t="shared" si="10"/>
        <v>1258.6</v>
      </c>
      <c r="N116" s="7" t="s">
        <v>95</v>
      </c>
    </row>
    <row r="117" spans="1:14" s="27" customFormat="1" ht="51.75">
      <c r="A117" s="14">
        <v>2</v>
      </c>
      <c r="B117" s="7" t="s">
        <v>96</v>
      </c>
      <c r="C117" s="13">
        <v>591.4</v>
      </c>
      <c r="D117" s="13"/>
      <c r="E117" s="13">
        <v>323.7</v>
      </c>
      <c r="F117" s="9">
        <f t="shared" si="8"/>
        <v>915.0999999999999</v>
      </c>
      <c r="G117" s="13"/>
      <c r="H117" s="34"/>
      <c r="I117" s="34"/>
      <c r="J117" s="34"/>
      <c r="K117" s="34"/>
      <c r="L117" s="9">
        <f t="shared" si="9"/>
        <v>0</v>
      </c>
      <c r="M117" s="10">
        <f t="shared" si="10"/>
        <v>915.0999999999999</v>
      </c>
      <c r="N117" s="7" t="s">
        <v>95</v>
      </c>
    </row>
    <row r="118" spans="1:14" s="26" customFormat="1" ht="18">
      <c r="A118" s="11"/>
      <c r="B118" s="21" t="s">
        <v>24</v>
      </c>
      <c r="C118" s="22">
        <f>SUM(C116:C117)</f>
        <v>591.4</v>
      </c>
      <c r="D118" s="22">
        <f>SUM(D116:D117)</f>
        <v>0</v>
      </c>
      <c r="E118" s="22">
        <f>SUM(E116:E117)</f>
        <v>323.7</v>
      </c>
      <c r="F118" s="23">
        <f t="shared" si="8"/>
        <v>915.0999999999999</v>
      </c>
      <c r="G118" s="22">
        <f>SUM(G116:G117)</f>
        <v>0</v>
      </c>
      <c r="H118" s="22">
        <f>SUM(H116:H117)</f>
        <v>0</v>
      </c>
      <c r="I118" s="22">
        <f>SUM(I116:I117)</f>
        <v>773.7</v>
      </c>
      <c r="J118" s="22">
        <f>SUM(J116:J117)</f>
        <v>0</v>
      </c>
      <c r="K118" s="22">
        <f>SUM(K116:K117)</f>
        <v>484.9</v>
      </c>
      <c r="L118" s="23">
        <f t="shared" si="9"/>
        <v>1258.6</v>
      </c>
      <c r="M118" s="24">
        <f t="shared" si="10"/>
        <v>2173.7</v>
      </c>
      <c r="N118" s="25"/>
    </row>
    <row r="119" spans="1:14" ht="18">
      <c r="A119" s="11">
        <v>20</v>
      </c>
      <c r="B119" s="12" t="s">
        <v>97</v>
      </c>
      <c r="C119" s="30"/>
      <c r="D119" s="30"/>
      <c r="E119" s="13"/>
      <c r="F119" s="9">
        <f t="shared" si="8"/>
        <v>0</v>
      </c>
      <c r="G119" s="30"/>
      <c r="H119" s="30"/>
      <c r="I119" s="30"/>
      <c r="J119" s="30"/>
      <c r="K119" s="30"/>
      <c r="L119" s="9">
        <f t="shared" si="9"/>
        <v>0</v>
      </c>
      <c r="M119" s="10">
        <f t="shared" si="10"/>
        <v>0</v>
      </c>
      <c r="N119" s="28"/>
    </row>
    <row r="120" spans="1:14" s="27" customFormat="1" ht="51.75">
      <c r="A120" s="14">
        <v>1</v>
      </c>
      <c r="B120" s="7" t="s">
        <v>98</v>
      </c>
      <c r="C120" s="13">
        <v>1958.6</v>
      </c>
      <c r="D120" s="13"/>
      <c r="E120" s="13">
        <v>987.125</v>
      </c>
      <c r="F120" s="9">
        <f t="shared" si="8"/>
        <v>2945.725</v>
      </c>
      <c r="G120" s="13"/>
      <c r="H120" s="13"/>
      <c r="I120" s="13"/>
      <c r="J120" s="13"/>
      <c r="K120" s="13"/>
      <c r="L120" s="9">
        <f t="shared" si="9"/>
        <v>0</v>
      </c>
      <c r="M120" s="10">
        <f t="shared" si="10"/>
        <v>2945.725</v>
      </c>
      <c r="N120" s="7" t="s">
        <v>99</v>
      </c>
    </row>
    <row r="121" spans="1:14" s="27" customFormat="1" ht="34.5">
      <c r="A121" s="14">
        <v>2</v>
      </c>
      <c r="B121" s="7" t="s">
        <v>100</v>
      </c>
      <c r="C121" s="73">
        <v>1774.335</v>
      </c>
      <c r="D121" s="13"/>
      <c r="E121" s="13">
        <v>1069.533</v>
      </c>
      <c r="F121" s="9">
        <f t="shared" si="8"/>
        <v>2843.868</v>
      </c>
      <c r="G121" s="13"/>
      <c r="H121" s="13"/>
      <c r="I121" s="13"/>
      <c r="J121" s="13"/>
      <c r="K121" s="13"/>
      <c r="L121" s="9">
        <f t="shared" si="9"/>
        <v>0</v>
      </c>
      <c r="M121" s="10">
        <f t="shared" si="10"/>
        <v>2843.868</v>
      </c>
      <c r="N121" s="7" t="s">
        <v>99</v>
      </c>
    </row>
    <row r="122" spans="1:14" s="27" customFormat="1" ht="34.5">
      <c r="A122" s="14">
        <v>3</v>
      </c>
      <c r="B122" s="7" t="s">
        <v>101</v>
      </c>
      <c r="C122" s="70"/>
      <c r="D122" s="13">
        <v>988.9</v>
      </c>
      <c r="E122" s="13">
        <v>519.923</v>
      </c>
      <c r="F122" s="9">
        <f t="shared" si="8"/>
        <v>1508.8229999999999</v>
      </c>
      <c r="G122" s="13">
        <v>0</v>
      </c>
      <c r="H122" s="13"/>
      <c r="I122" s="13"/>
      <c r="J122" s="13"/>
      <c r="K122" s="13"/>
      <c r="L122" s="9">
        <f t="shared" si="9"/>
        <v>0</v>
      </c>
      <c r="M122" s="10">
        <f t="shared" si="10"/>
        <v>1508.8229999999999</v>
      </c>
      <c r="N122" s="7" t="s">
        <v>99</v>
      </c>
    </row>
    <row r="123" spans="1:14" s="26" customFormat="1" ht="18">
      <c r="A123" s="11"/>
      <c r="B123" s="21" t="s">
        <v>39</v>
      </c>
      <c r="C123" s="22">
        <f>SUM(C120:C122)</f>
        <v>3732.935</v>
      </c>
      <c r="D123" s="22">
        <f>SUM(D120:D122)</f>
        <v>988.9</v>
      </c>
      <c r="E123" s="22">
        <f>SUM(E120:E122)</f>
        <v>2576.581</v>
      </c>
      <c r="F123" s="23">
        <f t="shared" si="8"/>
        <v>7298.416</v>
      </c>
      <c r="G123" s="22">
        <f>SUM(G120:G122)</f>
        <v>0</v>
      </c>
      <c r="H123" s="22">
        <f>SUM(H120:H122)</f>
        <v>0</v>
      </c>
      <c r="I123" s="22">
        <f>SUM(I120:I122)</f>
        <v>0</v>
      </c>
      <c r="J123" s="22">
        <f>SUM(J120:J122)</f>
        <v>0</v>
      </c>
      <c r="K123" s="22">
        <f>SUM(K120:K122)</f>
        <v>0</v>
      </c>
      <c r="L123" s="23">
        <f t="shared" si="9"/>
        <v>0</v>
      </c>
      <c r="M123" s="24">
        <f t="shared" si="10"/>
        <v>7298.416</v>
      </c>
      <c r="N123" s="25"/>
    </row>
    <row r="124" spans="1:14" ht="18">
      <c r="A124" s="11">
        <v>21</v>
      </c>
      <c r="B124" s="12" t="s">
        <v>102</v>
      </c>
      <c r="C124" s="6"/>
      <c r="D124" s="6"/>
      <c r="E124" s="6"/>
      <c r="F124" s="9">
        <f t="shared" si="8"/>
        <v>0</v>
      </c>
      <c r="G124" s="6"/>
      <c r="H124" s="6"/>
      <c r="I124" s="6"/>
      <c r="J124" s="6"/>
      <c r="K124" s="6"/>
      <c r="L124" s="9">
        <f t="shared" si="9"/>
        <v>0</v>
      </c>
      <c r="M124" s="10">
        <f t="shared" si="10"/>
        <v>0</v>
      </c>
      <c r="N124" s="28"/>
    </row>
    <row r="125" spans="1:14" s="27" customFormat="1" ht="51.75">
      <c r="A125" s="14">
        <v>1</v>
      </c>
      <c r="B125" s="7" t="s">
        <v>103</v>
      </c>
      <c r="C125" s="13"/>
      <c r="D125" s="13">
        <v>2837.7</v>
      </c>
      <c r="E125" s="13">
        <v>1431.3</v>
      </c>
      <c r="F125" s="9">
        <f t="shared" si="8"/>
        <v>4269</v>
      </c>
      <c r="G125" s="13">
        <v>0</v>
      </c>
      <c r="H125" s="13"/>
      <c r="I125" s="13"/>
      <c r="J125" s="13"/>
      <c r="K125" s="13"/>
      <c r="L125" s="9">
        <f t="shared" si="9"/>
        <v>0</v>
      </c>
      <c r="M125" s="10">
        <f t="shared" si="10"/>
        <v>4269</v>
      </c>
      <c r="N125" s="7" t="s">
        <v>149</v>
      </c>
    </row>
    <row r="126" spans="1:14" s="26" customFormat="1" ht="18">
      <c r="A126" s="11"/>
      <c r="B126" s="21" t="s">
        <v>39</v>
      </c>
      <c r="C126" s="22">
        <f>SUM(C125:C125)</f>
        <v>0</v>
      </c>
      <c r="D126" s="22">
        <f>SUM(D125:D125)</f>
        <v>2837.7</v>
      </c>
      <c r="E126" s="22">
        <f>SUM(E125:E125)</f>
        <v>1431.3</v>
      </c>
      <c r="F126" s="23">
        <f t="shared" si="8"/>
        <v>4269</v>
      </c>
      <c r="G126" s="22">
        <f>SUM(G125:G125)</f>
        <v>0</v>
      </c>
      <c r="H126" s="22">
        <f>SUM(H125:H125)</f>
        <v>0</v>
      </c>
      <c r="I126" s="22">
        <f>SUM(I125:I125)</f>
        <v>0</v>
      </c>
      <c r="J126" s="22">
        <f>SUM(J125:J125)</f>
        <v>0</v>
      </c>
      <c r="K126" s="22">
        <f>SUM(K125:K125)</f>
        <v>0</v>
      </c>
      <c r="L126" s="23">
        <f t="shared" si="9"/>
        <v>0</v>
      </c>
      <c r="M126" s="24">
        <f t="shared" si="10"/>
        <v>4269</v>
      </c>
      <c r="N126" s="25"/>
    </row>
    <row r="127" spans="1:14" s="26" customFormat="1" ht="18">
      <c r="A127" s="11">
        <v>22</v>
      </c>
      <c r="B127" s="12" t="s">
        <v>153</v>
      </c>
      <c r="C127" s="34"/>
      <c r="D127" s="34"/>
      <c r="E127" s="34"/>
      <c r="F127" s="9">
        <f t="shared" si="8"/>
        <v>0</v>
      </c>
      <c r="G127" s="34"/>
      <c r="H127" s="34"/>
      <c r="I127" s="34"/>
      <c r="J127" s="34"/>
      <c r="K127" s="34"/>
      <c r="L127" s="9">
        <f t="shared" si="9"/>
        <v>0</v>
      </c>
      <c r="M127" s="10">
        <f t="shared" si="10"/>
        <v>0</v>
      </c>
      <c r="N127" s="25"/>
    </row>
    <row r="128" spans="1:14" s="26" customFormat="1" ht="34.5">
      <c r="A128" s="14">
        <v>2</v>
      </c>
      <c r="B128" s="7" t="s">
        <v>154</v>
      </c>
      <c r="C128" s="13">
        <v>0</v>
      </c>
      <c r="D128" s="13">
        <v>0</v>
      </c>
      <c r="E128" s="13">
        <v>0</v>
      </c>
      <c r="F128" s="9">
        <f t="shared" si="8"/>
        <v>0</v>
      </c>
      <c r="G128" s="13">
        <v>0</v>
      </c>
      <c r="H128" s="34">
        <v>0</v>
      </c>
      <c r="I128" s="13">
        <v>502.6</v>
      </c>
      <c r="J128" s="13"/>
      <c r="K128" s="13">
        <v>239.7</v>
      </c>
      <c r="L128" s="9">
        <f t="shared" si="9"/>
        <v>742.3</v>
      </c>
      <c r="M128" s="10">
        <f t="shared" si="10"/>
        <v>742.3</v>
      </c>
      <c r="N128" s="7" t="s">
        <v>84</v>
      </c>
    </row>
    <row r="129" spans="1:14" s="26" customFormat="1" ht="18">
      <c r="A129" s="11"/>
      <c r="B129" s="21" t="s">
        <v>39</v>
      </c>
      <c r="C129" s="22">
        <f aca="true" t="shared" si="12" ref="C129:M129">SUM(C128:C128)</f>
        <v>0</v>
      </c>
      <c r="D129" s="22">
        <f t="shared" si="12"/>
        <v>0</v>
      </c>
      <c r="E129" s="22">
        <f t="shared" si="12"/>
        <v>0</v>
      </c>
      <c r="F129" s="22">
        <f t="shared" si="12"/>
        <v>0</v>
      </c>
      <c r="G129" s="22">
        <f t="shared" si="12"/>
        <v>0</v>
      </c>
      <c r="H129" s="22">
        <f t="shared" si="12"/>
        <v>0</v>
      </c>
      <c r="I129" s="22">
        <f t="shared" si="12"/>
        <v>502.6</v>
      </c>
      <c r="J129" s="22">
        <f t="shared" si="12"/>
        <v>0</v>
      </c>
      <c r="K129" s="22">
        <f t="shared" si="12"/>
        <v>239.7</v>
      </c>
      <c r="L129" s="22">
        <f t="shared" si="12"/>
        <v>742.3</v>
      </c>
      <c r="M129" s="22">
        <f t="shared" si="12"/>
        <v>742.3</v>
      </c>
      <c r="N129" s="25"/>
    </row>
    <row r="130" spans="1:14" ht="18">
      <c r="A130" s="11">
        <v>23</v>
      </c>
      <c r="B130" s="29" t="s">
        <v>104</v>
      </c>
      <c r="C130" s="6"/>
      <c r="D130" s="6"/>
      <c r="E130" s="6"/>
      <c r="F130" s="9">
        <f t="shared" si="8"/>
        <v>0</v>
      </c>
      <c r="G130" s="6"/>
      <c r="H130" s="6"/>
      <c r="I130" s="6"/>
      <c r="J130" s="6"/>
      <c r="K130" s="6"/>
      <c r="L130" s="9">
        <f t="shared" si="9"/>
        <v>0</v>
      </c>
      <c r="M130" s="10">
        <f t="shared" si="10"/>
        <v>0</v>
      </c>
      <c r="N130" s="28"/>
    </row>
    <row r="131" spans="1:14" s="27" customFormat="1" ht="34.5">
      <c r="A131" s="14">
        <v>1</v>
      </c>
      <c r="B131" s="7" t="s">
        <v>105</v>
      </c>
      <c r="C131" s="13">
        <v>5938</v>
      </c>
      <c r="D131" s="13"/>
      <c r="E131" s="13">
        <v>2360</v>
      </c>
      <c r="F131" s="9">
        <f t="shared" si="8"/>
        <v>8298</v>
      </c>
      <c r="G131" s="13">
        <v>0</v>
      </c>
      <c r="H131" s="13"/>
      <c r="I131" s="13"/>
      <c r="J131" s="13"/>
      <c r="K131" s="13"/>
      <c r="L131" s="9">
        <f t="shared" si="9"/>
        <v>0</v>
      </c>
      <c r="M131" s="10">
        <f t="shared" si="10"/>
        <v>8298</v>
      </c>
      <c r="N131" s="7" t="s">
        <v>84</v>
      </c>
    </row>
    <row r="132" spans="1:14" s="26" customFormat="1" ht="18">
      <c r="A132" s="11"/>
      <c r="B132" s="21" t="s">
        <v>39</v>
      </c>
      <c r="C132" s="22">
        <f>SUM(C131)</f>
        <v>5938</v>
      </c>
      <c r="D132" s="22">
        <f>SUM(D131)</f>
        <v>0</v>
      </c>
      <c r="E132" s="22">
        <f>SUM(E131)</f>
        <v>2360</v>
      </c>
      <c r="F132" s="23">
        <f t="shared" si="8"/>
        <v>8298</v>
      </c>
      <c r="G132" s="22">
        <f>SUM(G131)</f>
        <v>0</v>
      </c>
      <c r="H132" s="22">
        <f>SUM(H131)</f>
        <v>0</v>
      </c>
      <c r="I132" s="22">
        <f>SUM(I131)</f>
        <v>0</v>
      </c>
      <c r="J132" s="22">
        <f>SUM(J131)</f>
        <v>0</v>
      </c>
      <c r="K132" s="22">
        <f>SUM(K131)</f>
        <v>0</v>
      </c>
      <c r="L132" s="23">
        <f t="shared" si="9"/>
        <v>0</v>
      </c>
      <c r="M132" s="24">
        <f t="shared" si="10"/>
        <v>8298</v>
      </c>
      <c r="N132" s="25"/>
    </row>
    <row r="133" spans="1:14" s="26" customFormat="1" ht="18">
      <c r="A133" s="11">
        <v>24</v>
      </c>
      <c r="B133" s="12" t="s">
        <v>106</v>
      </c>
      <c r="C133" s="34"/>
      <c r="D133" s="34"/>
      <c r="E133" s="34"/>
      <c r="F133" s="9">
        <f t="shared" si="8"/>
        <v>0</v>
      </c>
      <c r="G133" s="34"/>
      <c r="H133" s="34"/>
      <c r="I133" s="34"/>
      <c r="J133" s="34"/>
      <c r="K133" s="34"/>
      <c r="L133" s="9">
        <f t="shared" si="9"/>
        <v>0</v>
      </c>
      <c r="M133" s="10">
        <f t="shared" si="10"/>
        <v>0</v>
      </c>
      <c r="N133" s="25"/>
    </row>
    <row r="134" spans="1:14" s="26" customFormat="1" ht="104.25">
      <c r="A134" s="14">
        <v>1</v>
      </c>
      <c r="B134" s="7" t="s">
        <v>107</v>
      </c>
      <c r="C134" s="13">
        <v>0</v>
      </c>
      <c r="D134" s="13">
        <v>3792.3</v>
      </c>
      <c r="E134" s="13">
        <v>230.3</v>
      </c>
      <c r="F134" s="9">
        <f t="shared" si="8"/>
        <v>4022.6000000000004</v>
      </c>
      <c r="G134" s="13">
        <v>0</v>
      </c>
      <c r="H134" s="34"/>
      <c r="I134" s="34"/>
      <c r="J134" s="34"/>
      <c r="K134" s="34"/>
      <c r="L134" s="9">
        <f t="shared" si="9"/>
        <v>0</v>
      </c>
      <c r="M134" s="10">
        <f t="shared" si="10"/>
        <v>4022.6000000000004</v>
      </c>
      <c r="N134" s="7" t="s">
        <v>108</v>
      </c>
    </row>
    <row r="135" spans="1:14" s="26" customFormat="1" ht="18">
      <c r="A135" s="11"/>
      <c r="B135" s="21" t="s">
        <v>39</v>
      </c>
      <c r="C135" s="22">
        <f aca="true" t="shared" si="13" ref="C135:M135">SUM(C134:C134)</f>
        <v>0</v>
      </c>
      <c r="D135" s="22">
        <f t="shared" si="13"/>
        <v>3792.3</v>
      </c>
      <c r="E135" s="22">
        <f t="shared" si="13"/>
        <v>230.3</v>
      </c>
      <c r="F135" s="22">
        <f t="shared" si="13"/>
        <v>4022.6000000000004</v>
      </c>
      <c r="G135" s="22">
        <f t="shared" si="13"/>
        <v>0</v>
      </c>
      <c r="H135" s="22">
        <f t="shared" si="13"/>
        <v>0</v>
      </c>
      <c r="I135" s="22">
        <f t="shared" si="13"/>
        <v>0</v>
      </c>
      <c r="J135" s="22">
        <f t="shared" si="13"/>
        <v>0</v>
      </c>
      <c r="K135" s="22">
        <f t="shared" si="13"/>
        <v>0</v>
      </c>
      <c r="L135" s="22">
        <f t="shared" si="13"/>
        <v>0</v>
      </c>
      <c r="M135" s="22">
        <f t="shared" si="13"/>
        <v>4022.6000000000004</v>
      </c>
      <c r="N135" s="25"/>
    </row>
    <row r="136" spans="1:14" ht="18">
      <c r="A136" s="8"/>
      <c r="B136" s="35" t="s">
        <v>109</v>
      </c>
      <c r="C136" s="36">
        <f aca="true" t="shared" si="14" ref="C136:M136">C21+C24+C28+C31+C35+C38+C45+C48+C52+C56+C59+C93+C96+C100+C104+C107+C110+C114+C118+C123+C126+C129+C132+C135</f>
        <v>40585.33500000001</v>
      </c>
      <c r="D136" s="36">
        <f t="shared" si="14"/>
        <v>24529.4</v>
      </c>
      <c r="E136" s="36">
        <f t="shared" si="14"/>
        <v>42610.63</v>
      </c>
      <c r="F136" s="36">
        <f t="shared" si="14"/>
        <v>107725.365</v>
      </c>
      <c r="G136" s="36">
        <f t="shared" si="14"/>
        <v>20526.3</v>
      </c>
      <c r="H136" s="36">
        <f t="shared" si="14"/>
        <v>2304.9</v>
      </c>
      <c r="I136" s="36">
        <f t="shared" si="14"/>
        <v>16417.035</v>
      </c>
      <c r="J136" s="36">
        <f t="shared" si="14"/>
        <v>21991.7</v>
      </c>
      <c r="K136" s="36">
        <f t="shared" si="14"/>
        <v>37001.50700000001</v>
      </c>
      <c r="L136" s="36">
        <f t="shared" si="14"/>
        <v>98241.44200000001</v>
      </c>
      <c r="M136" s="36">
        <f t="shared" si="14"/>
        <v>205966.807</v>
      </c>
      <c r="N136" s="7"/>
    </row>
    <row r="137" ht="25.5" customHeight="1"/>
    <row r="138" ht="25.5" customHeight="1"/>
  </sheetData>
  <sheetProtection/>
  <mergeCells count="12">
    <mergeCell ref="N3:N4"/>
    <mergeCell ref="G4:H4"/>
    <mergeCell ref="I4:J4"/>
    <mergeCell ref="A1:M1"/>
    <mergeCell ref="A3:A4"/>
    <mergeCell ref="B3:B4"/>
    <mergeCell ref="C3:D3"/>
    <mergeCell ref="E3:E4"/>
    <mergeCell ref="F3:F4"/>
    <mergeCell ref="K3:K4"/>
    <mergeCell ref="L3:L4"/>
    <mergeCell ref="M3:M4"/>
  </mergeCells>
  <printOptions/>
  <pageMargins left="0.17" right="0.17" top="0.23" bottom="0.32" header="0.17" footer="0.2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pane xSplit="2" ySplit="3" topLeftCell="C3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35" sqref="G35"/>
    </sheetView>
  </sheetViews>
  <sheetFormatPr defaultColWidth="9.140625" defaultRowHeight="28.5" customHeight="1"/>
  <cols>
    <col min="1" max="1" width="3.7109375" style="2" customWidth="1"/>
    <col min="2" max="2" width="41.8515625" style="2" customWidth="1"/>
    <col min="3" max="3" width="15.7109375" style="2" customWidth="1"/>
    <col min="4" max="4" width="15.8515625" style="2" customWidth="1"/>
    <col min="5" max="9" width="14.421875" style="2" customWidth="1"/>
    <col min="10" max="10" width="19.00390625" style="2" customWidth="1"/>
    <col min="11" max="11" width="14.421875" style="2" customWidth="1"/>
    <col min="12" max="12" width="41.140625" style="1" customWidth="1"/>
    <col min="13" max="16384" width="9.140625" style="2" customWidth="1"/>
  </cols>
  <sheetData>
    <row r="1" spans="1:11" ht="78" customHeight="1">
      <c r="A1" s="111" t="s">
        <v>184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2" ht="51.75" customHeight="1">
      <c r="A2" s="102" t="s">
        <v>1</v>
      </c>
      <c r="B2" s="112" t="s">
        <v>2</v>
      </c>
      <c r="C2" s="109" t="s">
        <v>110</v>
      </c>
      <c r="D2" s="110"/>
      <c r="E2" s="114" t="s">
        <v>111</v>
      </c>
      <c r="F2" s="37" t="s">
        <v>112</v>
      </c>
      <c r="G2" s="37" t="s">
        <v>113</v>
      </c>
      <c r="H2" s="37" t="s">
        <v>114</v>
      </c>
      <c r="I2" s="37" t="s">
        <v>115</v>
      </c>
      <c r="J2" s="114" t="s">
        <v>116</v>
      </c>
      <c r="K2" s="116" t="s">
        <v>10</v>
      </c>
      <c r="L2" s="108" t="s">
        <v>11</v>
      </c>
    </row>
    <row r="3" spans="1:12" ht="63.75" customHeight="1">
      <c r="A3" s="102"/>
      <c r="B3" s="113"/>
      <c r="C3" s="37" t="s">
        <v>117</v>
      </c>
      <c r="D3" s="37" t="s">
        <v>13</v>
      </c>
      <c r="E3" s="115"/>
      <c r="F3" s="109" t="s">
        <v>14</v>
      </c>
      <c r="G3" s="110"/>
      <c r="H3" s="109" t="s">
        <v>15</v>
      </c>
      <c r="I3" s="110"/>
      <c r="J3" s="115"/>
      <c r="K3" s="117"/>
      <c r="L3" s="108"/>
    </row>
    <row r="4" spans="1:12" ht="28.5" customHeight="1">
      <c r="A4" s="40">
        <v>1</v>
      </c>
      <c r="B4" s="41" t="s">
        <v>16</v>
      </c>
      <c r="C4" s="37"/>
      <c r="D4" s="37"/>
      <c r="E4" s="38"/>
      <c r="F4" s="37"/>
      <c r="G4" s="37"/>
      <c r="H4" s="37"/>
      <c r="I4" s="37"/>
      <c r="J4" s="38"/>
      <c r="K4" s="39"/>
      <c r="L4" s="7"/>
    </row>
    <row r="5" spans="1:12" ht="62.25" customHeight="1">
      <c r="A5" s="42">
        <v>1</v>
      </c>
      <c r="B5" s="43" t="s">
        <v>118</v>
      </c>
      <c r="C5" s="37"/>
      <c r="D5" s="44">
        <v>614.7</v>
      </c>
      <c r="E5" s="45">
        <f>C5+D5</f>
        <v>614.7</v>
      </c>
      <c r="F5" s="37"/>
      <c r="G5" s="37"/>
      <c r="H5" s="37"/>
      <c r="I5" s="37"/>
      <c r="J5" s="45">
        <f>F5+G5+H5+I5</f>
        <v>0</v>
      </c>
      <c r="K5" s="46">
        <f>E5+J5</f>
        <v>614.7</v>
      </c>
      <c r="L5" s="7" t="s">
        <v>146</v>
      </c>
    </row>
    <row r="6" spans="1:12" ht="45.75" customHeight="1">
      <c r="A6" s="42">
        <v>2</v>
      </c>
      <c r="B6" s="43" t="s">
        <v>119</v>
      </c>
      <c r="C6" s="37"/>
      <c r="D6" s="44">
        <v>707.2</v>
      </c>
      <c r="E6" s="45">
        <f aca="true" t="shared" si="0" ref="E6:E34">C6+D6</f>
        <v>707.2</v>
      </c>
      <c r="F6" s="37"/>
      <c r="G6" s="37"/>
      <c r="H6" s="37"/>
      <c r="I6" s="37">
        <v>693.7</v>
      </c>
      <c r="J6" s="45">
        <f aca="true" t="shared" si="1" ref="J6:J34">F6+G6+H6+I6</f>
        <v>693.7</v>
      </c>
      <c r="K6" s="46">
        <f aca="true" t="shared" si="2" ref="K6:K34">E6+J6</f>
        <v>1400.9</v>
      </c>
      <c r="L6" s="7" t="s">
        <v>147</v>
      </c>
    </row>
    <row r="7" spans="1:12" ht="48.75" customHeight="1">
      <c r="A7" s="42">
        <v>3</v>
      </c>
      <c r="B7" s="43" t="s">
        <v>120</v>
      </c>
      <c r="C7" s="47">
        <v>0</v>
      </c>
      <c r="D7" s="44"/>
      <c r="E7" s="45">
        <f t="shared" si="0"/>
        <v>0</v>
      </c>
      <c r="F7" s="47">
        <v>0</v>
      </c>
      <c r="G7" s="37"/>
      <c r="H7" s="37"/>
      <c r="I7" s="48">
        <v>902.4</v>
      </c>
      <c r="J7" s="45">
        <f t="shared" si="1"/>
        <v>902.4</v>
      </c>
      <c r="K7" s="46">
        <f t="shared" si="2"/>
        <v>902.4</v>
      </c>
      <c r="L7" s="7" t="s">
        <v>147</v>
      </c>
    </row>
    <row r="8" spans="1:12" ht="24" customHeight="1">
      <c r="A8" s="49">
        <v>4</v>
      </c>
      <c r="B8" s="50" t="s">
        <v>121</v>
      </c>
      <c r="C8" s="48"/>
      <c r="D8" s="44">
        <v>1100.4</v>
      </c>
      <c r="E8" s="45">
        <f t="shared" si="0"/>
        <v>1100.4</v>
      </c>
      <c r="F8" s="48"/>
      <c r="G8" s="44"/>
      <c r="H8" s="44"/>
      <c r="I8" s="48"/>
      <c r="J8" s="45">
        <f t="shared" si="1"/>
        <v>0</v>
      </c>
      <c r="K8" s="46">
        <f t="shared" si="2"/>
        <v>1100.4</v>
      </c>
      <c r="L8" s="7" t="s">
        <v>122</v>
      </c>
    </row>
    <row r="9" spans="1:12" s="26" customFormat="1" ht="24" customHeight="1">
      <c r="A9" s="40"/>
      <c r="B9" s="51" t="s">
        <v>24</v>
      </c>
      <c r="C9" s="52">
        <f>SUM(C5:C8)</f>
        <v>0</v>
      </c>
      <c r="D9" s="52">
        <f>SUM(D5:D8)</f>
        <v>2422.3</v>
      </c>
      <c r="E9" s="53">
        <f t="shared" si="0"/>
        <v>2422.3</v>
      </c>
      <c r="F9" s="52">
        <f>SUM(F5:F8)</f>
        <v>0</v>
      </c>
      <c r="G9" s="52">
        <f>SUM(G5:G8)</f>
        <v>0</v>
      </c>
      <c r="H9" s="52">
        <f>SUM(H5:H8)</f>
        <v>0</v>
      </c>
      <c r="I9" s="52">
        <f>SUM(I5:I8)</f>
        <v>1596.1</v>
      </c>
      <c r="J9" s="53">
        <f t="shared" si="1"/>
        <v>1596.1</v>
      </c>
      <c r="K9" s="54">
        <f t="shared" si="2"/>
        <v>4018.4</v>
      </c>
      <c r="L9" s="25"/>
    </row>
    <row r="10" spans="1:12" ht="24" customHeight="1">
      <c r="A10" s="40">
        <v>2</v>
      </c>
      <c r="B10" s="41" t="s">
        <v>123</v>
      </c>
      <c r="C10" s="55"/>
      <c r="D10" s="55"/>
      <c r="E10" s="45">
        <f t="shared" si="0"/>
        <v>0</v>
      </c>
      <c r="F10" s="55"/>
      <c r="G10" s="56"/>
      <c r="H10" s="56"/>
      <c r="I10" s="56"/>
      <c r="J10" s="45">
        <f t="shared" si="1"/>
        <v>0</v>
      </c>
      <c r="K10" s="46">
        <f t="shared" si="2"/>
        <v>0</v>
      </c>
      <c r="L10" s="25"/>
    </row>
    <row r="11" spans="1:12" ht="35.25" customHeight="1">
      <c r="A11" s="42">
        <v>1</v>
      </c>
      <c r="B11" s="50" t="s">
        <v>124</v>
      </c>
      <c r="C11" s="48"/>
      <c r="D11" s="75">
        <v>544.8</v>
      </c>
      <c r="E11" s="45">
        <f t="shared" si="0"/>
        <v>544.8</v>
      </c>
      <c r="F11" s="48"/>
      <c r="G11" s="57"/>
      <c r="H11" s="57"/>
      <c r="I11" s="57"/>
      <c r="J11" s="45">
        <f t="shared" si="1"/>
        <v>0</v>
      </c>
      <c r="K11" s="46">
        <f t="shared" si="2"/>
        <v>544.8</v>
      </c>
      <c r="L11" s="7" t="s">
        <v>125</v>
      </c>
    </row>
    <row r="12" spans="1:12" ht="35.25" customHeight="1">
      <c r="A12" s="42">
        <v>2</v>
      </c>
      <c r="B12" s="50" t="s">
        <v>126</v>
      </c>
      <c r="C12" s="48"/>
      <c r="D12" s="75">
        <v>568.565</v>
      </c>
      <c r="E12" s="45">
        <f t="shared" si="0"/>
        <v>568.565</v>
      </c>
      <c r="F12" s="48"/>
      <c r="G12" s="57"/>
      <c r="H12" s="57"/>
      <c r="I12" s="57"/>
      <c r="J12" s="45">
        <f t="shared" si="1"/>
        <v>0</v>
      </c>
      <c r="K12" s="46">
        <f t="shared" si="2"/>
        <v>568.565</v>
      </c>
      <c r="L12" s="7" t="s">
        <v>125</v>
      </c>
    </row>
    <row r="13" spans="1:12" ht="35.25" customHeight="1">
      <c r="A13" s="42">
        <v>3</v>
      </c>
      <c r="B13" s="3" t="s">
        <v>127</v>
      </c>
      <c r="C13" s="48"/>
      <c r="D13" s="75">
        <v>540</v>
      </c>
      <c r="E13" s="45">
        <f t="shared" si="0"/>
        <v>540</v>
      </c>
      <c r="F13" s="48"/>
      <c r="G13" s="57"/>
      <c r="H13" s="57"/>
      <c r="I13" s="57"/>
      <c r="J13" s="45">
        <f t="shared" si="1"/>
        <v>0</v>
      </c>
      <c r="K13" s="46">
        <f t="shared" si="2"/>
        <v>540</v>
      </c>
      <c r="L13" s="7" t="s">
        <v>125</v>
      </c>
    </row>
    <row r="14" spans="1:12" s="26" customFormat="1" ht="21.75" customHeight="1">
      <c r="A14" s="40"/>
      <c r="B14" s="51" t="s">
        <v>24</v>
      </c>
      <c r="C14" s="52">
        <f>SUM(C11:C13)</f>
        <v>0</v>
      </c>
      <c r="D14" s="52">
        <f>SUM(D11:D13)</f>
        <v>1653.365</v>
      </c>
      <c r="E14" s="53">
        <f t="shared" si="0"/>
        <v>1653.365</v>
      </c>
      <c r="F14" s="52">
        <f>SUM(F11:F13)</f>
        <v>0</v>
      </c>
      <c r="G14" s="52">
        <f>SUM(G11:G13)</f>
        <v>0</v>
      </c>
      <c r="H14" s="52">
        <f>SUM(H11:H13)</f>
        <v>0</v>
      </c>
      <c r="I14" s="52">
        <f>SUM(I11:I13)</f>
        <v>0</v>
      </c>
      <c r="J14" s="53">
        <f t="shared" si="1"/>
        <v>0</v>
      </c>
      <c r="K14" s="54">
        <f t="shared" si="2"/>
        <v>1653.365</v>
      </c>
      <c r="L14" s="25"/>
    </row>
    <row r="15" spans="1:12" ht="21.75" customHeight="1">
      <c r="A15" s="40">
        <v>3</v>
      </c>
      <c r="B15" s="41" t="s">
        <v>128</v>
      </c>
      <c r="C15" s="55"/>
      <c r="D15" s="55"/>
      <c r="E15" s="45">
        <f t="shared" si="0"/>
        <v>0</v>
      </c>
      <c r="F15" s="55"/>
      <c r="G15" s="56"/>
      <c r="H15" s="56"/>
      <c r="I15" s="56"/>
      <c r="J15" s="45">
        <f t="shared" si="1"/>
        <v>0</v>
      </c>
      <c r="K15" s="46">
        <f t="shared" si="2"/>
        <v>0</v>
      </c>
      <c r="L15" s="25"/>
    </row>
    <row r="16" spans="1:12" ht="48.75" customHeight="1">
      <c r="A16" s="42">
        <v>1</v>
      </c>
      <c r="B16" s="50" t="s">
        <v>129</v>
      </c>
      <c r="C16" s="48"/>
      <c r="D16" s="48">
        <v>600</v>
      </c>
      <c r="E16" s="45">
        <f t="shared" si="0"/>
        <v>600</v>
      </c>
      <c r="F16" s="48">
        <v>0</v>
      </c>
      <c r="G16" s="56"/>
      <c r="H16" s="56"/>
      <c r="I16" s="56"/>
      <c r="J16" s="45">
        <f t="shared" si="1"/>
        <v>0</v>
      </c>
      <c r="K16" s="46">
        <f t="shared" si="2"/>
        <v>600</v>
      </c>
      <c r="L16" s="7" t="s">
        <v>130</v>
      </c>
    </row>
    <row r="17" spans="1:12" s="26" customFormat="1" ht="21" customHeight="1">
      <c r="A17" s="40"/>
      <c r="B17" s="51" t="s">
        <v>24</v>
      </c>
      <c r="C17" s="52">
        <f>SUM(C16)</f>
        <v>0</v>
      </c>
      <c r="D17" s="52">
        <f>SUM(D16)</f>
        <v>600</v>
      </c>
      <c r="E17" s="53">
        <f t="shared" si="0"/>
        <v>600</v>
      </c>
      <c r="F17" s="52">
        <f>SUM(F16)</f>
        <v>0</v>
      </c>
      <c r="G17" s="52">
        <f>SUM(G16)</f>
        <v>0</v>
      </c>
      <c r="H17" s="52">
        <f>SUM(H16)</f>
        <v>0</v>
      </c>
      <c r="I17" s="52">
        <f>SUM(I16)</f>
        <v>0</v>
      </c>
      <c r="J17" s="53">
        <f t="shared" si="1"/>
        <v>0</v>
      </c>
      <c r="K17" s="54">
        <f t="shared" si="2"/>
        <v>600</v>
      </c>
      <c r="L17" s="25"/>
    </row>
    <row r="18" spans="1:12" ht="21" customHeight="1">
      <c r="A18" s="40">
        <v>4</v>
      </c>
      <c r="B18" s="12" t="s">
        <v>131</v>
      </c>
      <c r="C18" s="13"/>
      <c r="D18" s="13"/>
      <c r="E18" s="45">
        <f t="shared" si="0"/>
        <v>0</v>
      </c>
      <c r="F18" s="13"/>
      <c r="G18" s="19"/>
      <c r="H18" s="16"/>
      <c r="I18" s="16"/>
      <c r="J18" s="45">
        <f t="shared" si="1"/>
        <v>0</v>
      </c>
      <c r="K18" s="46">
        <f t="shared" si="2"/>
        <v>0</v>
      </c>
      <c r="L18" s="28"/>
    </row>
    <row r="19" spans="1:12" ht="21" customHeight="1">
      <c r="A19" s="42">
        <v>1</v>
      </c>
      <c r="B19" s="28" t="s">
        <v>132</v>
      </c>
      <c r="C19" s="13">
        <v>4360.7</v>
      </c>
      <c r="D19" s="13"/>
      <c r="E19" s="45">
        <f t="shared" si="0"/>
        <v>4360.7</v>
      </c>
      <c r="F19" s="13">
        <v>0</v>
      </c>
      <c r="G19" s="19"/>
      <c r="H19" s="16"/>
      <c r="I19" s="16"/>
      <c r="J19" s="45">
        <f t="shared" si="1"/>
        <v>0</v>
      </c>
      <c r="K19" s="46">
        <f t="shared" si="2"/>
        <v>4360.7</v>
      </c>
      <c r="L19" s="28" t="s">
        <v>145</v>
      </c>
    </row>
    <row r="20" spans="1:12" s="26" customFormat="1" ht="21" customHeight="1">
      <c r="A20" s="58"/>
      <c r="B20" s="31" t="s">
        <v>24</v>
      </c>
      <c r="C20" s="22">
        <f>SUM(C19)</f>
        <v>4360.7</v>
      </c>
      <c r="D20" s="22">
        <f>SUM(D19)</f>
        <v>0</v>
      </c>
      <c r="E20" s="53">
        <f t="shared" si="0"/>
        <v>4360.7</v>
      </c>
      <c r="F20" s="22">
        <f>SUM(F19)</f>
        <v>0</v>
      </c>
      <c r="G20" s="22">
        <f>SUM(G19)</f>
        <v>0</v>
      </c>
      <c r="H20" s="22">
        <f>SUM(H19)</f>
        <v>0</v>
      </c>
      <c r="I20" s="22">
        <f>SUM(I19)</f>
        <v>0</v>
      </c>
      <c r="J20" s="53">
        <f t="shared" si="1"/>
        <v>0</v>
      </c>
      <c r="K20" s="54">
        <f t="shared" si="2"/>
        <v>4360.7</v>
      </c>
      <c r="L20" s="4"/>
    </row>
    <row r="21" spans="1:12" ht="21" customHeight="1">
      <c r="A21" s="40">
        <v>5</v>
      </c>
      <c r="B21" s="12" t="s">
        <v>133</v>
      </c>
      <c r="C21" s="13"/>
      <c r="D21" s="13"/>
      <c r="E21" s="45">
        <f t="shared" si="0"/>
        <v>0</v>
      </c>
      <c r="F21" s="13"/>
      <c r="G21" s="19"/>
      <c r="H21" s="19"/>
      <c r="I21" s="16"/>
      <c r="J21" s="45">
        <f t="shared" si="1"/>
        <v>0</v>
      </c>
      <c r="K21" s="46">
        <f t="shared" si="2"/>
        <v>0</v>
      </c>
      <c r="L21" s="28"/>
    </row>
    <row r="22" spans="1:12" ht="87.75" customHeight="1">
      <c r="A22" s="42">
        <v>1</v>
      </c>
      <c r="B22" s="18" t="s">
        <v>134</v>
      </c>
      <c r="C22" s="13">
        <v>4290</v>
      </c>
      <c r="D22" s="13"/>
      <c r="E22" s="45">
        <f t="shared" si="0"/>
        <v>4290</v>
      </c>
      <c r="F22" s="13">
        <v>0</v>
      </c>
      <c r="G22" s="19"/>
      <c r="H22" s="16"/>
      <c r="I22" s="16"/>
      <c r="J22" s="45">
        <f t="shared" si="1"/>
        <v>0</v>
      </c>
      <c r="K22" s="46">
        <f t="shared" si="2"/>
        <v>4290</v>
      </c>
      <c r="L22" s="3" t="s">
        <v>148</v>
      </c>
    </row>
    <row r="23" spans="1:12" s="26" customFormat="1" ht="21.75" customHeight="1">
      <c r="A23" s="58"/>
      <c r="B23" s="31" t="s">
        <v>24</v>
      </c>
      <c r="C23" s="22">
        <f>SUM(C22)</f>
        <v>4290</v>
      </c>
      <c r="D23" s="22">
        <f>SUM(D22)</f>
        <v>0</v>
      </c>
      <c r="E23" s="53">
        <f t="shared" si="0"/>
        <v>4290</v>
      </c>
      <c r="F23" s="22">
        <f>SUM(F22)</f>
        <v>0</v>
      </c>
      <c r="G23" s="22">
        <f>SUM(G22)</f>
        <v>0</v>
      </c>
      <c r="H23" s="22">
        <f>SUM(H22)</f>
        <v>0</v>
      </c>
      <c r="I23" s="22">
        <f>SUM(I22)</f>
        <v>0</v>
      </c>
      <c r="J23" s="53">
        <f t="shared" si="1"/>
        <v>0</v>
      </c>
      <c r="K23" s="54">
        <f t="shared" si="2"/>
        <v>4290</v>
      </c>
      <c r="L23" s="4"/>
    </row>
    <row r="24" spans="1:12" s="26" customFormat="1" ht="21.75" customHeight="1">
      <c r="A24" s="58">
        <v>6</v>
      </c>
      <c r="B24" s="32" t="s">
        <v>56</v>
      </c>
      <c r="C24" s="34"/>
      <c r="D24" s="34"/>
      <c r="E24" s="45">
        <f t="shared" si="0"/>
        <v>0</v>
      </c>
      <c r="F24" s="34"/>
      <c r="G24" s="59"/>
      <c r="H24" s="59"/>
      <c r="I24" s="59"/>
      <c r="J24" s="45">
        <f t="shared" si="1"/>
        <v>0</v>
      </c>
      <c r="K24" s="46">
        <f t="shared" si="2"/>
        <v>0</v>
      </c>
      <c r="L24" s="4"/>
    </row>
    <row r="25" spans="1:12" s="26" customFormat="1" ht="21.75" customHeight="1">
      <c r="A25" s="42">
        <v>1</v>
      </c>
      <c r="B25" s="20" t="s">
        <v>57</v>
      </c>
      <c r="C25" s="13">
        <v>0</v>
      </c>
      <c r="D25" s="13">
        <v>1417.5</v>
      </c>
      <c r="E25" s="45">
        <f t="shared" si="0"/>
        <v>1417.5</v>
      </c>
      <c r="F25" s="13">
        <v>0</v>
      </c>
      <c r="G25" s="59"/>
      <c r="H25" s="59"/>
      <c r="I25" s="59"/>
      <c r="J25" s="45">
        <f t="shared" si="1"/>
        <v>0</v>
      </c>
      <c r="K25" s="46">
        <f t="shared" si="2"/>
        <v>1417.5</v>
      </c>
      <c r="L25" s="28" t="s">
        <v>135</v>
      </c>
    </row>
    <row r="26" spans="1:12" s="26" customFormat="1" ht="21.75" customHeight="1">
      <c r="A26" s="58"/>
      <c r="B26" s="31" t="s">
        <v>24</v>
      </c>
      <c r="C26" s="22">
        <f>SUM(C25)</f>
        <v>0</v>
      </c>
      <c r="D26" s="22">
        <f>SUM(D25)</f>
        <v>1417.5</v>
      </c>
      <c r="E26" s="53">
        <f t="shared" si="0"/>
        <v>1417.5</v>
      </c>
      <c r="F26" s="22">
        <f>SUM(F25)</f>
        <v>0</v>
      </c>
      <c r="G26" s="22">
        <f>SUM(G25)</f>
        <v>0</v>
      </c>
      <c r="H26" s="22">
        <f>SUM(H25)</f>
        <v>0</v>
      </c>
      <c r="I26" s="22">
        <f>SUM(I25)</f>
        <v>0</v>
      </c>
      <c r="J26" s="53">
        <f t="shared" si="1"/>
        <v>0</v>
      </c>
      <c r="K26" s="54">
        <f t="shared" si="2"/>
        <v>1417.5</v>
      </c>
      <c r="L26" s="4"/>
    </row>
    <row r="27" spans="1:12" ht="21.75" customHeight="1">
      <c r="A27" s="40">
        <v>7</v>
      </c>
      <c r="B27" s="12" t="s">
        <v>136</v>
      </c>
      <c r="C27" s="13"/>
      <c r="D27" s="13"/>
      <c r="E27" s="45">
        <f t="shared" si="0"/>
        <v>0</v>
      </c>
      <c r="F27" s="13"/>
      <c r="G27" s="19"/>
      <c r="H27" s="16"/>
      <c r="I27" s="16"/>
      <c r="J27" s="45">
        <f t="shared" si="1"/>
        <v>0</v>
      </c>
      <c r="K27" s="46">
        <f t="shared" si="2"/>
        <v>0</v>
      </c>
      <c r="L27" s="28"/>
    </row>
    <row r="28" spans="1:12" ht="68.25" customHeight="1">
      <c r="A28" s="42">
        <v>1</v>
      </c>
      <c r="B28" s="17" t="s">
        <v>137</v>
      </c>
      <c r="C28" s="13">
        <v>1200.3</v>
      </c>
      <c r="D28" s="13"/>
      <c r="E28" s="45">
        <f t="shared" si="0"/>
        <v>1200.3</v>
      </c>
      <c r="F28" s="13">
        <v>0</v>
      </c>
      <c r="G28" s="19"/>
      <c r="H28" s="16"/>
      <c r="I28" s="16"/>
      <c r="J28" s="45">
        <f t="shared" si="1"/>
        <v>0</v>
      </c>
      <c r="K28" s="46">
        <f t="shared" si="2"/>
        <v>1200.3</v>
      </c>
      <c r="L28" s="28" t="s">
        <v>138</v>
      </c>
    </row>
    <row r="29" spans="1:12" s="26" customFormat="1" ht="20.25" customHeight="1">
      <c r="A29" s="60"/>
      <c r="B29" s="31" t="s">
        <v>24</v>
      </c>
      <c r="C29" s="22">
        <f>SUM(C28:C28)</f>
        <v>1200.3</v>
      </c>
      <c r="D29" s="22">
        <f>SUM(D28:D28)</f>
        <v>0</v>
      </c>
      <c r="E29" s="53">
        <f t="shared" si="0"/>
        <v>1200.3</v>
      </c>
      <c r="F29" s="22">
        <f>SUM(F28:F28)</f>
        <v>0</v>
      </c>
      <c r="G29" s="22">
        <f>SUM(G28:G28)</f>
        <v>0</v>
      </c>
      <c r="H29" s="22">
        <f>SUM(H28:H28)</f>
        <v>0</v>
      </c>
      <c r="I29" s="22">
        <f>SUM(I28:I28)</f>
        <v>0</v>
      </c>
      <c r="J29" s="53">
        <f t="shared" si="1"/>
        <v>0</v>
      </c>
      <c r="K29" s="54">
        <f t="shared" si="2"/>
        <v>1200.3</v>
      </c>
      <c r="L29" s="25"/>
    </row>
    <row r="30" spans="1:12" ht="20.25" customHeight="1">
      <c r="A30" s="40">
        <v>8</v>
      </c>
      <c r="B30" s="32" t="s">
        <v>139</v>
      </c>
      <c r="C30" s="13"/>
      <c r="D30" s="13"/>
      <c r="E30" s="45">
        <f t="shared" si="0"/>
        <v>0</v>
      </c>
      <c r="F30" s="13"/>
      <c r="G30" s="19"/>
      <c r="H30" s="16"/>
      <c r="I30" s="16"/>
      <c r="J30" s="45">
        <f t="shared" si="1"/>
        <v>0</v>
      </c>
      <c r="K30" s="46">
        <f t="shared" si="2"/>
        <v>0</v>
      </c>
      <c r="L30" s="43"/>
    </row>
    <row r="31" spans="1:12" ht="20.25" customHeight="1">
      <c r="A31" s="42">
        <v>1</v>
      </c>
      <c r="B31" s="68" t="s">
        <v>140</v>
      </c>
      <c r="C31" s="13">
        <v>1113</v>
      </c>
      <c r="D31" s="13"/>
      <c r="E31" s="45">
        <f t="shared" si="0"/>
        <v>1113</v>
      </c>
      <c r="F31" s="13"/>
      <c r="G31" s="19"/>
      <c r="H31" s="16"/>
      <c r="I31" s="16"/>
      <c r="J31" s="45">
        <f t="shared" si="1"/>
        <v>0</v>
      </c>
      <c r="K31" s="46">
        <f t="shared" si="2"/>
        <v>1113</v>
      </c>
      <c r="L31" s="28" t="s">
        <v>141</v>
      </c>
    </row>
    <row r="32" spans="1:12" ht="37.5" customHeight="1">
      <c r="A32" s="61">
        <v>2</v>
      </c>
      <c r="B32" s="69" t="s">
        <v>142</v>
      </c>
      <c r="C32" s="13">
        <v>3140</v>
      </c>
      <c r="D32" s="13"/>
      <c r="E32" s="45">
        <f t="shared" si="0"/>
        <v>3140</v>
      </c>
      <c r="F32" s="62"/>
      <c r="G32" s="63"/>
      <c r="H32" s="64"/>
      <c r="I32" s="64"/>
      <c r="J32" s="45">
        <f t="shared" si="1"/>
        <v>0</v>
      </c>
      <c r="K32" s="46">
        <f t="shared" si="2"/>
        <v>3140</v>
      </c>
      <c r="L32" s="28" t="s">
        <v>52</v>
      </c>
    </row>
    <row r="33" spans="1:12" ht="37.5" customHeight="1">
      <c r="A33" s="65">
        <v>3</v>
      </c>
      <c r="B33" s="18" t="s">
        <v>143</v>
      </c>
      <c r="C33" s="13">
        <v>1573.6</v>
      </c>
      <c r="D33" s="13">
        <v>0</v>
      </c>
      <c r="E33" s="45">
        <f t="shared" si="0"/>
        <v>1573.6</v>
      </c>
      <c r="F33" s="47">
        <v>0</v>
      </c>
      <c r="G33" s="3"/>
      <c r="H33" s="3"/>
      <c r="I33" s="3"/>
      <c r="J33" s="45">
        <f t="shared" si="1"/>
        <v>0</v>
      </c>
      <c r="K33" s="46">
        <f t="shared" si="2"/>
        <v>1573.6</v>
      </c>
      <c r="L33" s="28" t="s">
        <v>52</v>
      </c>
    </row>
    <row r="34" spans="1:12" s="26" customFormat="1" ht="20.25" customHeight="1">
      <c r="A34" s="66"/>
      <c r="B34" s="31" t="s">
        <v>24</v>
      </c>
      <c r="C34" s="22">
        <f>SUM(C31:C33)</f>
        <v>5826.6</v>
      </c>
      <c r="D34" s="22">
        <f>SUM(D31:D33)</f>
        <v>0</v>
      </c>
      <c r="E34" s="53">
        <f t="shared" si="0"/>
        <v>5826.6</v>
      </c>
      <c r="F34" s="22">
        <f>SUM(F31:F33)</f>
        <v>0</v>
      </c>
      <c r="G34" s="22">
        <f>SUM(G31:G33)</f>
        <v>0</v>
      </c>
      <c r="H34" s="22">
        <f>SUM(H31:H33)</f>
        <v>0</v>
      </c>
      <c r="I34" s="22">
        <f>SUM(I31:I33)</f>
        <v>0</v>
      </c>
      <c r="J34" s="53">
        <f t="shared" si="1"/>
        <v>0</v>
      </c>
      <c r="K34" s="54">
        <f t="shared" si="2"/>
        <v>5826.6</v>
      </c>
      <c r="L34" s="4"/>
    </row>
    <row r="35" spans="1:12" ht="23.25" customHeight="1">
      <c r="A35" s="8"/>
      <c r="B35" s="35" t="s">
        <v>109</v>
      </c>
      <c r="C35" s="67">
        <f>C9+C14+C17+C20+C23+C26+C29+C34</f>
        <v>15677.6</v>
      </c>
      <c r="D35" s="67">
        <f aca="true" t="shared" si="3" ref="D35:K35">D9+D14+D17+D20+D23+D26+D29+D34</f>
        <v>6093.165</v>
      </c>
      <c r="E35" s="67">
        <f t="shared" si="3"/>
        <v>21770.765</v>
      </c>
      <c r="F35" s="67">
        <f t="shared" si="3"/>
        <v>0</v>
      </c>
      <c r="G35" s="67">
        <f t="shared" si="3"/>
        <v>0</v>
      </c>
      <c r="H35" s="67">
        <f t="shared" si="3"/>
        <v>0</v>
      </c>
      <c r="I35" s="67">
        <f t="shared" si="3"/>
        <v>1596.1</v>
      </c>
      <c r="J35" s="67">
        <f t="shared" si="3"/>
        <v>1596.1</v>
      </c>
      <c r="K35" s="67">
        <f t="shared" si="3"/>
        <v>23366.864999999998</v>
      </c>
      <c r="L35" s="4"/>
    </row>
  </sheetData>
  <sheetProtection/>
  <mergeCells count="10">
    <mergeCell ref="L2:L3"/>
    <mergeCell ref="F3:G3"/>
    <mergeCell ref="H3:I3"/>
    <mergeCell ref="A1:K1"/>
    <mergeCell ref="A2:A3"/>
    <mergeCell ref="B2:B3"/>
    <mergeCell ref="C2:D2"/>
    <mergeCell ref="E2:E3"/>
    <mergeCell ref="J2:J3"/>
    <mergeCell ref="K2:K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2016-10-12T10:39:59Z</cp:lastPrinted>
  <dcterms:created xsi:type="dcterms:W3CDTF">1996-10-14T23:33:28Z</dcterms:created>
  <dcterms:modified xsi:type="dcterms:W3CDTF">2016-10-21T05:11:47Z</dcterms:modified>
  <cp:category/>
  <cp:version/>
  <cp:contentType/>
  <cp:contentStatus/>
</cp:coreProperties>
</file>